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educationgovuk.sharepoint.com/sites/2021TWMTargetsPublicationPRAMembersONLY/Shared Documents/General/Apr 2026 publication/Mini_model/"/>
    </mc:Choice>
  </mc:AlternateContent>
  <xr:revisionPtr revIDLastSave="105" documentId="8_{12BE36AA-5E39-461A-8217-47425BF562AD}" xr6:coauthVersionLast="47" xr6:coauthVersionMax="47" xr10:uidLastSave="{1183C51F-56DB-4623-8C74-1F30C07332E9}"/>
  <bookViews>
    <workbookView xWindow="-110" yWindow="-110" windowWidth="22780" windowHeight="14540" xr2:uid="{0893E285-0DBB-4960-A978-9E51D87B5395}"/>
  </bookViews>
  <sheets>
    <sheet name="Contents" sheetId="30" r:id="rId1"/>
    <sheet name="Overview" sheetId="7" r:id="rId2"/>
    <sheet name="Input Data" sheetId="1" r:id="rId3"/>
    <sheet name="PGITT &amp; HPITT trainee need" sheetId="4" r:id="rId4"/>
    <sheet name="Primary" sheetId="5" r:id="rId5"/>
    <sheet name="Mathematics" sheetId="8" r:id="rId6"/>
    <sheet name="Biology" sheetId="11" r:id="rId7"/>
    <sheet name="Chemistry" sheetId="12" r:id="rId8"/>
    <sheet name="Physics" sheetId="10" r:id="rId9"/>
    <sheet name="Computing" sheetId="13" r:id="rId10"/>
    <sheet name="English" sheetId="15" r:id="rId11"/>
    <sheet name="Classics" sheetId="16" r:id="rId12"/>
    <sheet name="Modern Foreign Languages" sheetId="17" r:id="rId13"/>
    <sheet name="Geography" sheetId="18" r:id="rId14"/>
    <sheet name="History " sheetId="20" r:id="rId15"/>
    <sheet name="Art and Design" sheetId="21" r:id="rId16"/>
    <sheet name="Business Studies" sheetId="22" r:id="rId17"/>
    <sheet name="Design and Technology" sheetId="23" r:id="rId18"/>
    <sheet name="Drama" sheetId="24" r:id="rId19"/>
    <sheet name="Music" sheetId="25" r:id="rId20"/>
    <sheet name="Others" sheetId="26" r:id="rId21"/>
    <sheet name="Physical Education" sheetId="27" r:id="rId22"/>
    <sheet name="Religious Education" sheetId="28" r:id="rId23"/>
    <sheet name="Dashboard Datasets &gt;" sheetId="38" r:id="rId24"/>
    <sheet name="Dashboard_pupils_teachers" sheetId="36" r:id="rId25"/>
    <sheet name="Dashboard_flows" sheetId="37" r:id="rId26"/>
    <sheet name="Dashboard_flows_2025" sheetId="41" r:id="rId27"/>
  </sheets>
  <externalReferences>
    <externalReference r:id="rId28"/>
    <externalReference r:id="rId29"/>
  </externalReferences>
  <definedNames>
    <definedName name="_xlnm._FilterDatabase" localSheetId="25" hidden="1">Dashboard_flows!$A$1:$H$1939</definedName>
    <definedName name="_xlnm._FilterDatabase" localSheetId="26" hidden="1">Dashboard_flows_2025!$A$1:$H$1825</definedName>
    <definedName name="Calc_Adjustment_nonITT_NQT_Pri">[1]Actual_v_Calculated_adjustments!$L$26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5" l="1"/>
  <c r="U25" i="5"/>
  <c r="U24" i="5"/>
  <c r="U21" i="5"/>
  <c r="U22" i="5"/>
  <c r="E660" i="41"/>
  <c r="E666" i="41"/>
  <c r="E756" i="41"/>
  <c r="E762" i="41"/>
  <c r="E852" i="41"/>
  <c r="E858" i="41"/>
  <c r="E948" i="41"/>
  <c r="E954" i="41"/>
  <c r="E1044" i="41"/>
  <c r="E1050" i="41"/>
  <c r="E1140" i="41"/>
  <c r="E1146" i="41"/>
  <c r="E1236" i="41"/>
  <c r="E1242" i="41"/>
  <c r="E1332" i="41"/>
  <c r="E1338" i="41"/>
  <c r="E1428" i="41"/>
  <c r="E1434" i="41"/>
  <c r="E1524" i="41"/>
  <c r="E1530" i="41"/>
  <c r="E1620" i="41"/>
  <c r="E1626" i="41"/>
  <c r="E1716" i="41"/>
  <c r="E1722" i="41"/>
  <c r="E1812" i="41"/>
  <c r="E1818" i="41"/>
  <c r="E570" i="41"/>
  <c r="E564" i="41"/>
  <c r="E474" i="41"/>
  <c r="E468" i="41"/>
  <c r="E378" i="41"/>
  <c r="E372" i="41"/>
  <c r="E282" i="41"/>
  <c r="E276" i="41"/>
  <c r="E186" i="41"/>
  <c r="E180" i="41"/>
  <c r="E90" i="41"/>
  <c r="E84" i="41"/>
  <c r="C381" i="1" l="1"/>
  <c r="D381" i="1"/>
  <c r="E381" i="1"/>
  <c r="F381" i="1"/>
  <c r="G381" i="1"/>
  <c r="H381" i="1"/>
  <c r="I381" i="1"/>
  <c r="J381" i="1"/>
  <c r="K381" i="1"/>
  <c r="L381" i="1"/>
  <c r="M381" i="1"/>
  <c r="N381" i="1"/>
  <c r="O381" i="1"/>
  <c r="P381" i="1"/>
  <c r="C382" i="1"/>
  <c r="D382" i="1"/>
  <c r="E382" i="1"/>
  <c r="F382" i="1"/>
  <c r="G382" i="1"/>
  <c r="H382" i="1"/>
  <c r="I382" i="1"/>
  <c r="J382" i="1"/>
  <c r="K382" i="1"/>
  <c r="L382" i="1"/>
  <c r="M382" i="1"/>
  <c r="N382" i="1"/>
  <c r="O382" i="1"/>
  <c r="P382" i="1"/>
  <c r="C383" i="1"/>
  <c r="D383" i="1"/>
  <c r="E383" i="1"/>
  <c r="F383" i="1"/>
  <c r="G383" i="1"/>
  <c r="H383" i="1"/>
  <c r="I383" i="1"/>
  <c r="J383" i="1"/>
  <c r="K383" i="1"/>
  <c r="L383" i="1"/>
  <c r="M383" i="1"/>
  <c r="N383" i="1"/>
  <c r="O383" i="1"/>
  <c r="P383" i="1"/>
  <c r="C384" i="1"/>
  <c r="D384" i="1"/>
  <c r="E384" i="1"/>
  <c r="F384" i="1"/>
  <c r="G384" i="1"/>
  <c r="H384" i="1"/>
  <c r="I384" i="1"/>
  <c r="J384" i="1"/>
  <c r="K384" i="1"/>
  <c r="L384" i="1"/>
  <c r="M384" i="1"/>
  <c r="N384" i="1"/>
  <c r="O384" i="1"/>
  <c r="P384" i="1"/>
  <c r="C385" i="1"/>
  <c r="D385" i="1"/>
  <c r="E385" i="1"/>
  <c r="F385" i="1"/>
  <c r="G385" i="1"/>
  <c r="H385" i="1"/>
  <c r="I385" i="1"/>
  <c r="J385" i="1"/>
  <c r="K385" i="1"/>
  <c r="L385" i="1"/>
  <c r="M385" i="1"/>
  <c r="N385" i="1"/>
  <c r="O385" i="1"/>
  <c r="P385" i="1"/>
  <c r="C386" i="1"/>
  <c r="D386" i="1"/>
  <c r="E386" i="1"/>
  <c r="F386" i="1"/>
  <c r="G386" i="1"/>
  <c r="H386" i="1"/>
  <c r="I386" i="1"/>
  <c r="J386" i="1"/>
  <c r="K386" i="1"/>
  <c r="L386" i="1"/>
  <c r="M386" i="1"/>
  <c r="N386" i="1"/>
  <c r="O386" i="1"/>
  <c r="P386" i="1"/>
  <c r="C387" i="1"/>
  <c r="D387" i="1"/>
  <c r="E387" i="1"/>
  <c r="F387" i="1"/>
  <c r="G387" i="1"/>
  <c r="H387" i="1"/>
  <c r="I387" i="1"/>
  <c r="J387" i="1"/>
  <c r="K387" i="1"/>
  <c r="L387" i="1"/>
  <c r="M387" i="1"/>
  <c r="N387" i="1"/>
  <c r="O387" i="1"/>
  <c r="P387" i="1"/>
  <c r="C388" i="1"/>
  <c r="D388" i="1"/>
  <c r="E388" i="1"/>
  <c r="F388" i="1"/>
  <c r="G388" i="1"/>
  <c r="H388" i="1"/>
  <c r="I388" i="1"/>
  <c r="J388" i="1"/>
  <c r="K388" i="1"/>
  <c r="L388" i="1"/>
  <c r="M388" i="1"/>
  <c r="N388" i="1"/>
  <c r="O388" i="1"/>
  <c r="P388" i="1"/>
  <c r="C389" i="1"/>
  <c r="D389" i="1"/>
  <c r="E389" i="1"/>
  <c r="F389" i="1"/>
  <c r="G389" i="1"/>
  <c r="H389" i="1"/>
  <c r="I389" i="1"/>
  <c r="J389" i="1"/>
  <c r="K389" i="1"/>
  <c r="L389" i="1"/>
  <c r="M389" i="1"/>
  <c r="N389" i="1"/>
  <c r="O389" i="1"/>
  <c r="P389" i="1"/>
  <c r="C390" i="1"/>
  <c r="D390" i="1"/>
  <c r="E390" i="1"/>
  <c r="F390" i="1"/>
  <c r="G390" i="1"/>
  <c r="H390" i="1"/>
  <c r="I390" i="1"/>
  <c r="J390" i="1"/>
  <c r="K390" i="1"/>
  <c r="L390" i="1"/>
  <c r="M390" i="1"/>
  <c r="N390" i="1"/>
  <c r="O390" i="1"/>
  <c r="P390" i="1"/>
  <c r="C391" i="1"/>
  <c r="D391" i="1"/>
  <c r="E391" i="1"/>
  <c r="F391" i="1"/>
  <c r="G391" i="1"/>
  <c r="H391" i="1"/>
  <c r="I391" i="1"/>
  <c r="J391" i="1"/>
  <c r="K391" i="1"/>
  <c r="L391" i="1"/>
  <c r="M391" i="1"/>
  <c r="N391" i="1"/>
  <c r="O391" i="1"/>
  <c r="P391" i="1"/>
  <c r="C392" i="1"/>
  <c r="D392" i="1"/>
  <c r="E392" i="1"/>
  <c r="F392" i="1"/>
  <c r="G392" i="1"/>
  <c r="H392" i="1"/>
  <c r="I392" i="1"/>
  <c r="J392" i="1"/>
  <c r="K392" i="1"/>
  <c r="L392" i="1"/>
  <c r="M392" i="1"/>
  <c r="N392" i="1"/>
  <c r="O392" i="1"/>
  <c r="P392" i="1"/>
  <c r="C393" i="1"/>
  <c r="D393" i="1"/>
  <c r="E393" i="1"/>
  <c r="F393" i="1"/>
  <c r="G393" i="1"/>
  <c r="H393" i="1"/>
  <c r="I393" i="1"/>
  <c r="J393" i="1"/>
  <c r="K393" i="1"/>
  <c r="L393" i="1"/>
  <c r="M393" i="1"/>
  <c r="N393" i="1"/>
  <c r="O393" i="1"/>
  <c r="P393" i="1"/>
  <c r="C394" i="1"/>
  <c r="D394" i="1"/>
  <c r="E394" i="1"/>
  <c r="F394" i="1"/>
  <c r="G394" i="1"/>
  <c r="H394" i="1"/>
  <c r="I394" i="1"/>
  <c r="J394" i="1"/>
  <c r="K394" i="1"/>
  <c r="L394" i="1"/>
  <c r="M394" i="1"/>
  <c r="N394" i="1"/>
  <c r="O394" i="1"/>
  <c r="P394" i="1"/>
  <c r="C395" i="1"/>
  <c r="D395" i="1"/>
  <c r="E395" i="1"/>
  <c r="F395" i="1"/>
  <c r="G395" i="1"/>
  <c r="H395" i="1"/>
  <c r="I395" i="1"/>
  <c r="J395" i="1"/>
  <c r="K395" i="1"/>
  <c r="L395" i="1"/>
  <c r="M395" i="1"/>
  <c r="N395" i="1"/>
  <c r="O395" i="1"/>
  <c r="P395" i="1"/>
  <c r="C396" i="1"/>
  <c r="D396" i="1"/>
  <c r="E396" i="1"/>
  <c r="F396" i="1"/>
  <c r="G396" i="1"/>
  <c r="H396" i="1"/>
  <c r="I396" i="1"/>
  <c r="J396" i="1"/>
  <c r="K396" i="1"/>
  <c r="L396" i="1"/>
  <c r="M396" i="1"/>
  <c r="N396" i="1"/>
  <c r="O396" i="1"/>
  <c r="P396" i="1"/>
  <c r="C397" i="1"/>
  <c r="D397" i="1"/>
  <c r="E397" i="1"/>
  <c r="F397" i="1"/>
  <c r="G397" i="1"/>
  <c r="H397" i="1"/>
  <c r="I397" i="1"/>
  <c r="J397" i="1"/>
  <c r="K397" i="1"/>
  <c r="L397" i="1"/>
  <c r="M397" i="1"/>
  <c r="N397" i="1"/>
  <c r="O397" i="1"/>
  <c r="P397" i="1"/>
  <c r="C398" i="1"/>
  <c r="D398" i="1"/>
  <c r="E398" i="1"/>
  <c r="F398" i="1"/>
  <c r="G398" i="1"/>
  <c r="H398" i="1"/>
  <c r="I398" i="1"/>
  <c r="J398" i="1"/>
  <c r="K398" i="1"/>
  <c r="L398" i="1"/>
  <c r="M398" i="1"/>
  <c r="N398" i="1"/>
  <c r="O398" i="1"/>
  <c r="P398" i="1"/>
  <c r="C399" i="1"/>
  <c r="D399" i="1"/>
  <c r="E399" i="1"/>
  <c r="F399" i="1"/>
  <c r="G399" i="1"/>
  <c r="H399" i="1"/>
  <c r="I399" i="1"/>
  <c r="J399" i="1"/>
  <c r="K399" i="1"/>
  <c r="L399" i="1"/>
  <c r="M399" i="1"/>
  <c r="N399" i="1"/>
  <c r="O399" i="1"/>
  <c r="P399" i="1"/>
  <c r="B382" i="1"/>
  <c r="B383" i="1"/>
  <c r="B384" i="1"/>
  <c r="B385" i="1"/>
  <c r="B386" i="1"/>
  <c r="B387" i="1"/>
  <c r="B388" i="1"/>
  <c r="B389" i="1"/>
  <c r="B390" i="1"/>
  <c r="B391" i="1"/>
  <c r="B392" i="1"/>
  <c r="B393" i="1"/>
  <c r="B394" i="1"/>
  <c r="B395" i="1"/>
  <c r="B396" i="1"/>
  <c r="B397" i="1"/>
  <c r="B398" i="1"/>
  <c r="B399" i="1"/>
  <c r="B381" i="1"/>
  <c r="C380" i="1"/>
  <c r="D380" i="1"/>
  <c r="E380" i="1"/>
  <c r="F380" i="1"/>
  <c r="G380" i="1"/>
  <c r="H380" i="1"/>
  <c r="I380" i="1"/>
  <c r="J380" i="1"/>
  <c r="K380" i="1"/>
  <c r="L380" i="1"/>
  <c r="M380" i="1"/>
  <c r="N380" i="1"/>
  <c r="O380" i="1"/>
  <c r="P380" i="1"/>
  <c r="C23" i="36" l="1"/>
  <c r="AI429" i="1" l="1"/>
  <c r="P429" i="1"/>
  <c r="E1722" i="37" l="1"/>
  <c r="E1314" i="37"/>
  <c r="E1008" i="37"/>
  <c r="E600" i="37"/>
  <c r="Q429" i="1"/>
  <c r="E1218" i="37" s="1"/>
  <c r="E498" i="37"/>
  <c r="E906" i="37"/>
  <c r="E294" i="37"/>
  <c r="E702" i="37"/>
  <c r="E1110" i="37"/>
  <c r="E396" i="37"/>
  <c r="E804" i="37"/>
  <c r="E1620" i="37"/>
  <c r="E90" i="37"/>
  <c r="E192" i="37"/>
  <c r="E1926" i="37"/>
  <c r="E1518" i="37"/>
  <c r="E1824" i="37"/>
  <c r="E1416" i="37"/>
  <c r="E1212" i="37"/>
  <c r="B21" i="36"/>
  <c r="B22" i="36"/>
  <c r="B23" i="36"/>
  <c r="B24" i="36"/>
  <c r="B25" i="36"/>
  <c r="B26" i="36"/>
  <c r="B27" i="36"/>
  <c r="B28" i="36"/>
  <c r="B29" i="36"/>
  <c r="B30" i="36"/>
  <c r="B31" i="36"/>
  <c r="B32" i="36"/>
  <c r="B33" i="36"/>
  <c r="B34" i="36"/>
  <c r="B35" i="36"/>
  <c r="B36" i="36"/>
  <c r="B37" i="36"/>
  <c r="B20" i="36"/>
  <c r="B3" i="36"/>
  <c r="B4" i="36"/>
  <c r="B5" i="36"/>
  <c r="B6" i="36"/>
  <c r="B7" i="36"/>
  <c r="B8" i="36"/>
  <c r="B9" i="36"/>
  <c r="B10" i="36"/>
  <c r="B11" i="36"/>
  <c r="B12" i="36"/>
  <c r="B13" i="36"/>
  <c r="B14" i="36"/>
  <c r="B15" i="36"/>
  <c r="B16" i="36"/>
  <c r="B17" i="36"/>
  <c r="B18" i="36"/>
  <c r="B19" i="36"/>
  <c r="B2" i="36"/>
  <c r="C21" i="36"/>
  <c r="C22" i="36"/>
  <c r="C24" i="36"/>
  <c r="C25" i="36"/>
  <c r="C26" i="36"/>
  <c r="C27" i="36"/>
  <c r="C28" i="36"/>
  <c r="C29" i="36"/>
  <c r="C30" i="36"/>
  <c r="C31" i="36"/>
  <c r="C32" i="36"/>
  <c r="C33" i="36"/>
  <c r="C34" i="36"/>
  <c r="C35" i="36"/>
  <c r="C36" i="36"/>
  <c r="C37" i="36"/>
  <c r="C20" i="36"/>
  <c r="C3" i="36"/>
  <c r="C4" i="36"/>
  <c r="C5" i="36"/>
  <c r="C6" i="36"/>
  <c r="C7" i="36"/>
  <c r="C8" i="36"/>
  <c r="C9" i="36"/>
  <c r="C10" i="36"/>
  <c r="C11" i="36"/>
  <c r="C12" i="36"/>
  <c r="C13" i="36"/>
  <c r="C14" i="36"/>
  <c r="C15" i="36"/>
  <c r="C16" i="36"/>
  <c r="C17" i="36"/>
  <c r="C18" i="36"/>
  <c r="C19" i="36"/>
  <c r="C2" i="36"/>
  <c r="E810" i="37" l="1"/>
  <c r="E198" i="37"/>
  <c r="E912" i="37"/>
  <c r="E1320" i="37"/>
  <c r="E300" i="37"/>
  <c r="E1728" i="37"/>
  <c r="E504" i="37"/>
  <c r="E606" i="37"/>
  <c r="E1014" i="37"/>
  <c r="E96" i="37"/>
  <c r="E1626" i="37"/>
  <c r="E1422" i="37"/>
  <c r="E1524" i="37"/>
  <c r="E1116" i="37"/>
  <c r="E1830" i="37"/>
  <c r="E1932" i="37"/>
  <c r="E402" i="37"/>
  <c r="E708" i="37"/>
  <c r="B380" i="1"/>
  <c r="B52" i="4" l="1"/>
  <c r="Q123" i="1" l="1"/>
  <c r="R123" i="1"/>
  <c r="Q124" i="1"/>
  <c r="R124" i="1"/>
  <c r="Q125" i="1"/>
  <c r="R125" i="1"/>
  <c r="Q126" i="1"/>
  <c r="R126" i="1"/>
  <c r="Q127" i="1"/>
  <c r="R127" i="1"/>
  <c r="Q128" i="1"/>
  <c r="R128" i="1"/>
  <c r="Q129" i="1"/>
  <c r="R129" i="1"/>
  <c r="Q130" i="1"/>
  <c r="R130" i="1"/>
  <c r="Q131" i="1"/>
  <c r="R131" i="1"/>
  <c r="Q132" i="1"/>
  <c r="R132" i="1"/>
  <c r="Q133" i="1"/>
  <c r="R133" i="1"/>
  <c r="Q134" i="1"/>
  <c r="R134" i="1"/>
  <c r="Q135" i="1"/>
  <c r="R135" i="1"/>
  <c r="Q136" i="1"/>
  <c r="R136" i="1"/>
  <c r="Q137" i="1"/>
  <c r="R137" i="1"/>
  <c r="Q138" i="1"/>
  <c r="R138" i="1"/>
  <c r="Q139" i="1"/>
  <c r="R139" i="1"/>
  <c r="Q140" i="1"/>
  <c r="R140" i="1"/>
  <c r="Q141" i="1"/>
  <c r="R141" i="1"/>
  <c r="C123" i="1"/>
  <c r="D123" i="1"/>
  <c r="E123" i="1"/>
  <c r="F123" i="1"/>
  <c r="G123" i="1"/>
  <c r="H123" i="1"/>
  <c r="I123" i="1"/>
  <c r="J123" i="1"/>
  <c r="K123" i="1"/>
  <c r="L123" i="1"/>
  <c r="M123" i="1"/>
  <c r="N123" i="1"/>
  <c r="O123" i="1"/>
  <c r="P123" i="1"/>
  <c r="C124" i="1"/>
  <c r="D124" i="1"/>
  <c r="E124" i="1"/>
  <c r="F124" i="1"/>
  <c r="G124" i="1"/>
  <c r="H124" i="1"/>
  <c r="I124" i="1"/>
  <c r="J124" i="1"/>
  <c r="K124" i="1"/>
  <c r="L124" i="1"/>
  <c r="M124" i="1"/>
  <c r="N124" i="1"/>
  <c r="O124" i="1"/>
  <c r="P124" i="1"/>
  <c r="C125" i="1"/>
  <c r="D125" i="1"/>
  <c r="E125" i="1"/>
  <c r="F125" i="1"/>
  <c r="G125" i="1"/>
  <c r="H125" i="1"/>
  <c r="I125" i="1"/>
  <c r="J125" i="1"/>
  <c r="K125" i="1"/>
  <c r="L125" i="1"/>
  <c r="M125" i="1"/>
  <c r="N125" i="1"/>
  <c r="O125" i="1"/>
  <c r="P125" i="1"/>
  <c r="C126" i="1"/>
  <c r="D126" i="1"/>
  <c r="E126" i="1"/>
  <c r="F126" i="1"/>
  <c r="G126" i="1"/>
  <c r="H126" i="1"/>
  <c r="I126" i="1"/>
  <c r="J126" i="1"/>
  <c r="K126" i="1"/>
  <c r="L126" i="1"/>
  <c r="M126" i="1"/>
  <c r="N126" i="1"/>
  <c r="O126" i="1"/>
  <c r="P126" i="1"/>
  <c r="C127" i="1"/>
  <c r="D127" i="1"/>
  <c r="E127" i="1"/>
  <c r="F127" i="1"/>
  <c r="G127" i="1"/>
  <c r="H127" i="1"/>
  <c r="I127" i="1"/>
  <c r="J127" i="1"/>
  <c r="K127" i="1"/>
  <c r="L127" i="1"/>
  <c r="M127" i="1"/>
  <c r="N127" i="1"/>
  <c r="O127" i="1"/>
  <c r="P127" i="1"/>
  <c r="C128" i="1"/>
  <c r="D128" i="1"/>
  <c r="E128" i="1"/>
  <c r="F128" i="1"/>
  <c r="G128" i="1"/>
  <c r="H128" i="1"/>
  <c r="I128" i="1"/>
  <c r="J128" i="1"/>
  <c r="K128" i="1"/>
  <c r="L128" i="1"/>
  <c r="M128" i="1"/>
  <c r="N128" i="1"/>
  <c r="O128" i="1"/>
  <c r="P128" i="1"/>
  <c r="C129" i="1"/>
  <c r="D129" i="1"/>
  <c r="E129" i="1"/>
  <c r="F129" i="1"/>
  <c r="G129" i="1"/>
  <c r="H129" i="1"/>
  <c r="I129" i="1"/>
  <c r="J129" i="1"/>
  <c r="K129" i="1"/>
  <c r="L129" i="1"/>
  <c r="M129" i="1"/>
  <c r="N129" i="1"/>
  <c r="O129" i="1"/>
  <c r="P129" i="1"/>
  <c r="C130" i="1"/>
  <c r="D130" i="1"/>
  <c r="E130" i="1"/>
  <c r="F130" i="1"/>
  <c r="G130" i="1"/>
  <c r="H130" i="1"/>
  <c r="I130" i="1"/>
  <c r="J130" i="1"/>
  <c r="K130" i="1"/>
  <c r="L130" i="1"/>
  <c r="M130" i="1"/>
  <c r="N130" i="1"/>
  <c r="O130" i="1"/>
  <c r="P130" i="1"/>
  <c r="C131" i="1"/>
  <c r="D131" i="1"/>
  <c r="E131" i="1"/>
  <c r="F131" i="1"/>
  <c r="G131" i="1"/>
  <c r="H131" i="1"/>
  <c r="I131" i="1"/>
  <c r="J131" i="1"/>
  <c r="K131" i="1"/>
  <c r="L131" i="1"/>
  <c r="M131" i="1"/>
  <c r="N131" i="1"/>
  <c r="O131" i="1"/>
  <c r="P131" i="1"/>
  <c r="C132" i="1"/>
  <c r="D132" i="1"/>
  <c r="E132" i="1"/>
  <c r="F132" i="1"/>
  <c r="G132" i="1"/>
  <c r="H132" i="1"/>
  <c r="I132" i="1"/>
  <c r="J132" i="1"/>
  <c r="K132" i="1"/>
  <c r="L132" i="1"/>
  <c r="M132" i="1"/>
  <c r="N132" i="1"/>
  <c r="O132" i="1"/>
  <c r="P132" i="1"/>
  <c r="C133" i="1"/>
  <c r="D133" i="1"/>
  <c r="E133" i="1"/>
  <c r="F133" i="1"/>
  <c r="G133" i="1"/>
  <c r="H133" i="1"/>
  <c r="I133" i="1"/>
  <c r="J133" i="1"/>
  <c r="K133" i="1"/>
  <c r="L133" i="1"/>
  <c r="M133" i="1"/>
  <c r="N133" i="1"/>
  <c r="O133" i="1"/>
  <c r="P133" i="1"/>
  <c r="C134" i="1"/>
  <c r="D134" i="1"/>
  <c r="E134" i="1"/>
  <c r="F134" i="1"/>
  <c r="G134" i="1"/>
  <c r="H134" i="1"/>
  <c r="I134" i="1"/>
  <c r="J134" i="1"/>
  <c r="K134" i="1"/>
  <c r="L134" i="1"/>
  <c r="M134" i="1"/>
  <c r="N134" i="1"/>
  <c r="O134" i="1"/>
  <c r="P134" i="1"/>
  <c r="C135" i="1"/>
  <c r="D135" i="1"/>
  <c r="E135" i="1"/>
  <c r="F135" i="1"/>
  <c r="G135" i="1"/>
  <c r="H135" i="1"/>
  <c r="I135" i="1"/>
  <c r="J135" i="1"/>
  <c r="K135" i="1"/>
  <c r="L135" i="1"/>
  <c r="M135" i="1"/>
  <c r="N135" i="1"/>
  <c r="O135" i="1"/>
  <c r="P135" i="1"/>
  <c r="C136" i="1"/>
  <c r="D136" i="1"/>
  <c r="E136" i="1"/>
  <c r="F136" i="1"/>
  <c r="G136" i="1"/>
  <c r="H136" i="1"/>
  <c r="I136" i="1"/>
  <c r="J136" i="1"/>
  <c r="K136" i="1"/>
  <c r="L136" i="1"/>
  <c r="M136" i="1"/>
  <c r="N136" i="1"/>
  <c r="O136" i="1"/>
  <c r="P136" i="1"/>
  <c r="C137" i="1"/>
  <c r="D137" i="1"/>
  <c r="E137" i="1"/>
  <c r="F137" i="1"/>
  <c r="G137" i="1"/>
  <c r="H137" i="1"/>
  <c r="I137" i="1"/>
  <c r="J137" i="1"/>
  <c r="K137" i="1"/>
  <c r="L137" i="1"/>
  <c r="M137" i="1"/>
  <c r="N137" i="1"/>
  <c r="O137" i="1"/>
  <c r="P137" i="1"/>
  <c r="C138" i="1"/>
  <c r="D138" i="1"/>
  <c r="E138" i="1"/>
  <c r="F138" i="1"/>
  <c r="G138" i="1"/>
  <c r="H138" i="1"/>
  <c r="I138" i="1"/>
  <c r="J138" i="1"/>
  <c r="K138" i="1"/>
  <c r="L138" i="1"/>
  <c r="M138" i="1"/>
  <c r="N138" i="1"/>
  <c r="O138" i="1"/>
  <c r="P138" i="1"/>
  <c r="C139" i="1"/>
  <c r="D139" i="1"/>
  <c r="E139" i="1"/>
  <c r="F139" i="1"/>
  <c r="G139" i="1"/>
  <c r="H139" i="1"/>
  <c r="I139" i="1"/>
  <c r="J139" i="1"/>
  <c r="K139" i="1"/>
  <c r="L139" i="1"/>
  <c r="M139" i="1"/>
  <c r="N139" i="1"/>
  <c r="O139" i="1"/>
  <c r="P139" i="1"/>
  <c r="C140" i="1"/>
  <c r="D140" i="1"/>
  <c r="E140" i="1"/>
  <c r="F140" i="1"/>
  <c r="G140" i="1"/>
  <c r="H140" i="1"/>
  <c r="I140" i="1"/>
  <c r="J140" i="1"/>
  <c r="K140" i="1"/>
  <c r="L140" i="1"/>
  <c r="M140" i="1"/>
  <c r="N140" i="1"/>
  <c r="O140" i="1"/>
  <c r="P140" i="1"/>
  <c r="C141" i="1"/>
  <c r="D141" i="1"/>
  <c r="E141" i="1"/>
  <c r="F141" i="1"/>
  <c r="G141" i="1"/>
  <c r="H141" i="1"/>
  <c r="I141" i="1"/>
  <c r="J141" i="1"/>
  <c r="K141" i="1"/>
  <c r="L141" i="1"/>
  <c r="M141" i="1"/>
  <c r="N141" i="1"/>
  <c r="O141" i="1"/>
  <c r="P141" i="1"/>
  <c r="B124" i="1"/>
  <c r="B125" i="1"/>
  <c r="B126" i="1"/>
  <c r="B127" i="1"/>
  <c r="B128" i="1"/>
  <c r="B129" i="1"/>
  <c r="B130" i="1"/>
  <c r="B131" i="1"/>
  <c r="B132" i="1"/>
  <c r="B133" i="1"/>
  <c r="B134" i="1"/>
  <c r="B135" i="1"/>
  <c r="B136" i="1"/>
  <c r="B137" i="1"/>
  <c r="B138" i="1"/>
  <c r="B139" i="1"/>
  <c r="B140" i="1"/>
  <c r="B141" i="1"/>
  <c r="B123" i="1"/>
  <c r="T38" i="25" l="1"/>
  <c r="U38" i="25"/>
  <c r="T39" i="25"/>
  <c r="U39" i="25"/>
  <c r="S39" i="25"/>
  <c r="S38" i="25"/>
  <c r="T20" i="25"/>
  <c r="U20" i="25"/>
  <c r="T23" i="25"/>
  <c r="U23" i="25"/>
  <c r="S23" i="25"/>
  <c r="S20" i="25"/>
  <c r="T9" i="25"/>
  <c r="U9" i="25"/>
  <c r="S9" i="25"/>
  <c r="T38" i="24"/>
  <c r="U38" i="24"/>
  <c r="T39" i="24"/>
  <c r="U39" i="24"/>
  <c r="S39" i="24"/>
  <c r="S38" i="24"/>
  <c r="T20" i="24"/>
  <c r="U20" i="24"/>
  <c r="T23" i="24"/>
  <c r="U23" i="24"/>
  <c r="S23" i="24"/>
  <c r="S20" i="24"/>
  <c r="T9" i="24"/>
  <c r="U9" i="24"/>
  <c r="S9" i="24"/>
  <c r="T38" i="23"/>
  <c r="U38" i="23"/>
  <c r="T39" i="23"/>
  <c r="U39" i="23"/>
  <c r="S39" i="23"/>
  <c r="S38" i="23"/>
  <c r="T20" i="23"/>
  <c r="U20" i="23"/>
  <c r="T23" i="23"/>
  <c r="U23" i="23"/>
  <c r="S23" i="23"/>
  <c r="S20" i="23"/>
  <c r="T9" i="23"/>
  <c r="U9" i="23"/>
  <c r="S9" i="23"/>
  <c r="T38" i="22"/>
  <c r="U38" i="22"/>
  <c r="T39" i="22"/>
  <c r="U39" i="22"/>
  <c r="S39" i="22"/>
  <c r="S38" i="22"/>
  <c r="T20" i="22"/>
  <c r="U20" i="22"/>
  <c r="T23" i="22"/>
  <c r="U23" i="22"/>
  <c r="S23" i="22"/>
  <c r="S20" i="22"/>
  <c r="T9" i="22"/>
  <c r="U9" i="22"/>
  <c r="S9" i="22"/>
  <c r="T38" i="21"/>
  <c r="U38" i="21"/>
  <c r="T39" i="21"/>
  <c r="U39" i="21"/>
  <c r="S39" i="21"/>
  <c r="S38" i="21"/>
  <c r="T20" i="21"/>
  <c r="U20" i="21"/>
  <c r="T23" i="21"/>
  <c r="U23" i="21"/>
  <c r="S23" i="21"/>
  <c r="S20" i="21"/>
  <c r="T9" i="21"/>
  <c r="U9" i="21"/>
  <c r="S9" i="21"/>
  <c r="T38" i="20"/>
  <c r="U38" i="20"/>
  <c r="T39" i="20"/>
  <c r="U39" i="20"/>
  <c r="S39" i="20"/>
  <c r="S38" i="20"/>
  <c r="T20" i="20"/>
  <c r="U20" i="20"/>
  <c r="T23" i="20"/>
  <c r="U23" i="20"/>
  <c r="S23" i="20"/>
  <c r="S20" i="20"/>
  <c r="T9" i="20"/>
  <c r="U9" i="20"/>
  <c r="S9" i="20"/>
  <c r="T38" i="18"/>
  <c r="U38" i="18"/>
  <c r="T39" i="18"/>
  <c r="U39" i="18"/>
  <c r="S39" i="18"/>
  <c r="S38" i="18"/>
  <c r="T20" i="18"/>
  <c r="U20" i="18"/>
  <c r="T23" i="18"/>
  <c r="U23" i="18"/>
  <c r="S23" i="18"/>
  <c r="S20" i="18"/>
  <c r="T9" i="18"/>
  <c r="U9" i="18"/>
  <c r="S9" i="18"/>
  <c r="T38" i="17"/>
  <c r="U38" i="17"/>
  <c r="T39" i="17"/>
  <c r="U39" i="17"/>
  <c r="S39" i="17"/>
  <c r="S38" i="17"/>
  <c r="T20" i="17"/>
  <c r="U20" i="17"/>
  <c r="T23" i="17"/>
  <c r="U23" i="17"/>
  <c r="S23" i="17"/>
  <c r="S20" i="17"/>
  <c r="T9" i="17"/>
  <c r="U9" i="17"/>
  <c r="S9" i="17"/>
  <c r="T38" i="16"/>
  <c r="U38" i="16"/>
  <c r="T39" i="16"/>
  <c r="U39" i="16"/>
  <c r="S39" i="16"/>
  <c r="S38" i="16"/>
  <c r="T20" i="16"/>
  <c r="U20" i="16"/>
  <c r="T23" i="16"/>
  <c r="U23" i="16"/>
  <c r="S23" i="16"/>
  <c r="S20" i="16"/>
  <c r="T9" i="16"/>
  <c r="U9" i="16"/>
  <c r="S9" i="16"/>
  <c r="T38" i="15"/>
  <c r="U38" i="15"/>
  <c r="T39" i="15"/>
  <c r="U39" i="15"/>
  <c r="S39" i="15"/>
  <c r="S38" i="15"/>
  <c r="T9" i="15"/>
  <c r="U9" i="15"/>
  <c r="T20" i="15"/>
  <c r="U20" i="15"/>
  <c r="T23" i="15"/>
  <c r="U23" i="15"/>
  <c r="S23" i="15"/>
  <c r="S20" i="15"/>
  <c r="S9" i="15"/>
  <c r="T9" i="13"/>
  <c r="U9" i="13"/>
  <c r="T20" i="13"/>
  <c r="U20" i="13"/>
  <c r="T23" i="13"/>
  <c r="U23" i="13"/>
  <c r="T38" i="13"/>
  <c r="U38" i="13"/>
  <c r="T39" i="13"/>
  <c r="U39" i="13"/>
  <c r="S39" i="13"/>
  <c r="S38" i="13"/>
  <c r="S23" i="13"/>
  <c r="S20" i="13"/>
  <c r="S9" i="13"/>
  <c r="T38" i="10"/>
  <c r="U38" i="10"/>
  <c r="T39" i="10"/>
  <c r="U39" i="10"/>
  <c r="S39" i="10"/>
  <c r="S38" i="10"/>
  <c r="T20" i="10"/>
  <c r="U20" i="10"/>
  <c r="T23" i="10"/>
  <c r="U23" i="10"/>
  <c r="S23" i="10"/>
  <c r="S20" i="10"/>
  <c r="T9" i="10"/>
  <c r="U9" i="10"/>
  <c r="S9" i="10"/>
  <c r="T9" i="12"/>
  <c r="U9" i="12"/>
  <c r="S9" i="12"/>
  <c r="R38" i="12"/>
  <c r="R39" i="12"/>
  <c r="R30" i="12"/>
  <c r="R36" i="12" s="1"/>
  <c r="T38" i="12"/>
  <c r="U38" i="12"/>
  <c r="T39" i="12"/>
  <c r="U39" i="12"/>
  <c r="S39" i="12"/>
  <c r="S38" i="12"/>
  <c r="T20" i="12"/>
  <c r="U20" i="12"/>
  <c r="T23" i="12"/>
  <c r="U23" i="12"/>
  <c r="S23" i="12"/>
  <c r="S20" i="12"/>
  <c r="R9" i="12"/>
  <c r="R10" i="12" s="1"/>
  <c r="T38" i="26"/>
  <c r="U38" i="26"/>
  <c r="T39" i="26"/>
  <c r="U39" i="26"/>
  <c r="S39" i="26"/>
  <c r="S38" i="26"/>
  <c r="T20" i="26"/>
  <c r="U20" i="26"/>
  <c r="T23" i="26"/>
  <c r="U23" i="26"/>
  <c r="S23" i="26"/>
  <c r="S20" i="26"/>
  <c r="T9" i="26"/>
  <c r="U9" i="26"/>
  <c r="S9" i="26"/>
  <c r="T38" i="27"/>
  <c r="U38" i="27"/>
  <c r="T39" i="27"/>
  <c r="U39" i="27"/>
  <c r="S39" i="27"/>
  <c r="S38" i="27"/>
  <c r="T20" i="27"/>
  <c r="U20" i="27"/>
  <c r="T23" i="27"/>
  <c r="U23" i="27"/>
  <c r="S23" i="27"/>
  <c r="S20" i="27"/>
  <c r="T9" i="27"/>
  <c r="U9" i="27"/>
  <c r="S9" i="27"/>
  <c r="T9" i="28"/>
  <c r="U9" i="28"/>
  <c r="S9" i="28"/>
  <c r="T20" i="28"/>
  <c r="U20" i="28"/>
  <c r="T23" i="28"/>
  <c r="U23" i="28"/>
  <c r="S23" i="28"/>
  <c r="S20" i="28"/>
  <c r="T38" i="28"/>
  <c r="U38" i="28"/>
  <c r="T39" i="28"/>
  <c r="U39" i="28"/>
  <c r="S38" i="28"/>
  <c r="S39" i="28"/>
  <c r="T38" i="11"/>
  <c r="U38" i="11"/>
  <c r="T39" i="11"/>
  <c r="U39" i="11"/>
  <c r="S39" i="11"/>
  <c r="S38" i="11"/>
  <c r="T20" i="11"/>
  <c r="U20" i="11"/>
  <c r="T23" i="11"/>
  <c r="U23" i="11"/>
  <c r="S23" i="11"/>
  <c r="S20" i="11"/>
  <c r="T9" i="11"/>
  <c r="U9" i="11"/>
  <c r="S9" i="11"/>
  <c r="T9" i="8"/>
  <c r="U9" i="8"/>
  <c r="S9" i="8"/>
  <c r="T38" i="8"/>
  <c r="U38" i="8"/>
  <c r="T39" i="8"/>
  <c r="U39" i="8"/>
  <c r="S39" i="8"/>
  <c r="S38" i="8"/>
  <c r="T20" i="8"/>
  <c r="U20" i="8"/>
  <c r="T23" i="8"/>
  <c r="U23" i="8"/>
  <c r="S23" i="8"/>
  <c r="S20" i="8"/>
  <c r="S16" i="8"/>
  <c r="S29" i="8" s="1"/>
  <c r="T16" i="8"/>
  <c r="T29" i="8" s="1"/>
  <c r="T35" i="8" s="1"/>
  <c r="R30" i="5"/>
  <c r="R31" i="5"/>
  <c r="S10" i="5"/>
  <c r="R9" i="15"/>
  <c r="R9" i="28"/>
  <c r="R10" i="28" s="1"/>
  <c r="R16" i="28"/>
  <c r="R20" i="28"/>
  <c r="R23" i="28"/>
  <c r="R30" i="28"/>
  <c r="R31" i="28" s="1"/>
  <c r="R38" i="28"/>
  <c r="R39" i="28"/>
  <c r="R9" i="27"/>
  <c r="R16" i="27"/>
  <c r="R20" i="27"/>
  <c r="R23" i="27"/>
  <c r="R30" i="27"/>
  <c r="R38" i="27"/>
  <c r="R39" i="27"/>
  <c r="R9" i="26"/>
  <c r="R16" i="26"/>
  <c r="R20" i="26"/>
  <c r="R23" i="26"/>
  <c r="R30" i="26"/>
  <c r="R38" i="26"/>
  <c r="R39" i="26"/>
  <c r="R9" i="25"/>
  <c r="R16" i="25"/>
  <c r="R20" i="25"/>
  <c r="R23" i="25"/>
  <c r="R30" i="25"/>
  <c r="R38" i="25"/>
  <c r="R39" i="25"/>
  <c r="R9" i="24"/>
  <c r="R16" i="24"/>
  <c r="R20" i="24"/>
  <c r="R23" i="24"/>
  <c r="R30" i="24"/>
  <c r="R31" i="24" s="1"/>
  <c r="R38" i="24"/>
  <c r="R39" i="24"/>
  <c r="R9" i="23"/>
  <c r="R16" i="23"/>
  <c r="R20" i="23"/>
  <c r="R23" i="23"/>
  <c r="R30" i="23"/>
  <c r="R31" i="23" s="1"/>
  <c r="R38" i="23"/>
  <c r="R39" i="23"/>
  <c r="R9" i="22"/>
  <c r="R16" i="22"/>
  <c r="R20" i="22"/>
  <c r="R23" i="22"/>
  <c r="R30" i="22"/>
  <c r="R38" i="22"/>
  <c r="R39" i="22"/>
  <c r="R9" i="21"/>
  <c r="R16" i="21"/>
  <c r="R20" i="21"/>
  <c r="R23" i="21"/>
  <c r="R30" i="21"/>
  <c r="R36" i="21" s="1"/>
  <c r="R38" i="21"/>
  <c r="R39" i="21"/>
  <c r="R9" i="16"/>
  <c r="R9" i="20"/>
  <c r="R16" i="20"/>
  <c r="R20" i="20"/>
  <c r="R23" i="20"/>
  <c r="R30" i="20"/>
  <c r="R38" i="20"/>
  <c r="R39" i="20"/>
  <c r="R9" i="18"/>
  <c r="R16" i="18"/>
  <c r="R20" i="18"/>
  <c r="R23" i="18"/>
  <c r="R30" i="18"/>
  <c r="R31" i="18" s="1"/>
  <c r="R38" i="18"/>
  <c r="R39" i="18"/>
  <c r="R9" i="17"/>
  <c r="R16" i="17"/>
  <c r="R20" i="17"/>
  <c r="R23" i="17"/>
  <c r="R30" i="17"/>
  <c r="R38" i="17"/>
  <c r="R39" i="17"/>
  <c r="R16" i="16"/>
  <c r="R29" i="16" s="1"/>
  <c r="R35" i="16" s="1"/>
  <c r="R20" i="16"/>
  <c r="R23" i="16"/>
  <c r="R30" i="16"/>
  <c r="R38" i="16"/>
  <c r="R39" i="16"/>
  <c r="R16" i="15"/>
  <c r="R20" i="15"/>
  <c r="R23" i="15"/>
  <c r="R30" i="15"/>
  <c r="R31" i="15" s="1"/>
  <c r="R38" i="15"/>
  <c r="R39" i="15"/>
  <c r="R30" i="13"/>
  <c r="R31" i="13" s="1"/>
  <c r="R37" i="13" s="1"/>
  <c r="R38" i="13"/>
  <c r="R39" i="13"/>
  <c r="R9" i="13"/>
  <c r="R16" i="13"/>
  <c r="R29" i="13" s="1"/>
  <c r="R20" i="13"/>
  <c r="R23" i="13"/>
  <c r="R30" i="10"/>
  <c r="R31" i="10" s="1"/>
  <c r="R38" i="10"/>
  <c r="R39" i="10"/>
  <c r="R9" i="10"/>
  <c r="R16" i="10"/>
  <c r="R20" i="10"/>
  <c r="R23" i="10"/>
  <c r="R20" i="12"/>
  <c r="R23" i="12"/>
  <c r="P16" i="8"/>
  <c r="Q16" i="8"/>
  <c r="R16" i="8"/>
  <c r="U16" i="8"/>
  <c r="R16" i="12"/>
  <c r="S16" i="12"/>
  <c r="T16" i="12"/>
  <c r="T29" i="12" s="1"/>
  <c r="U16" i="12"/>
  <c r="R9" i="11"/>
  <c r="R20" i="11"/>
  <c r="R23" i="11"/>
  <c r="R30" i="11"/>
  <c r="R38" i="11"/>
  <c r="R39" i="11"/>
  <c r="R38" i="8"/>
  <c r="R39" i="8"/>
  <c r="R30" i="8"/>
  <c r="R36" i="8" s="1"/>
  <c r="R20" i="8"/>
  <c r="R23" i="8"/>
  <c r="R9" i="8"/>
  <c r="T10" i="5"/>
  <c r="U9" i="5"/>
  <c r="U16" i="5"/>
  <c r="U29" i="5" s="1"/>
  <c r="U35" i="5" s="1"/>
  <c r="U20" i="5"/>
  <c r="U23" i="5"/>
  <c r="U38" i="5"/>
  <c r="U39" i="5"/>
  <c r="R70" i="1"/>
  <c r="R96" i="1" s="1"/>
  <c r="F39" i="28"/>
  <c r="G39" i="28"/>
  <c r="H39" i="28"/>
  <c r="I39" i="28"/>
  <c r="J39" i="28"/>
  <c r="K39" i="28"/>
  <c r="L39" i="28"/>
  <c r="M39" i="28"/>
  <c r="N39" i="28"/>
  <c r="O39" i="28"/>
  <c r="P39" i="28"/>
  <c r="Q39" i="28"/>
  <c r="F38" i="28"/>
  <c r="G38" i="28"/>
  <c r="H38" i="28"/>
  <c r="I38" i="28"/>
  <c r="J38" i="28"/>
  <c r="K38" i="28"/>
  <c r="L38" i="28"/>
  <c r="M38" i="28"/>
  <c r="N38" i="28"/>
  <c r="O38" i="28"/>
  <c r="P38" i="28"/>
  <c r="Q38" i="28"/>
  <c r="F30" i="28"/>
  <c r="G30" i="28"/>
  <c r="H30" i="28"/>
  <c r="I30" i="28"/>
  <c r="J30" i="28"/>
  <c r="K30" i="28"/>
  <c r="L30" i="28"/>
  <c r="M30" i="28"/>
  <c r="N30" i="28"/>
  <c r="O30" i="28"/>
  <c r="O36" i="28" s="1"/>
  <c r="P30" i="28"/>
  <c r="Q30" i="28"/>
  <c r="F23" i="28"/>
  <c r="G23" i="28"/>
  <c r="H23" i="28"/>
  <c r="I23" i="28"/>
  <c r="J23" i="28"/>
  <c r="K23" i="28"/>
  <c r="L23" i="28"/>
  <c r="M23" i="28"/>
  <c r="N23" i="28"/>
  <c r="O23" i="28"/>
  <c r="P23" i="28"/>
  <c r="Q23" i="28"/>
  <c r="F20" i="28"/>
  <c r="G20" i="28"/>
  <c r="H20" i="28"/>
  <c r="I20" i="28"/>
  <c r="J20" i="28"/>
  <c r="K20" i="28"/>
  <c r="L20" i="28"/>
  <c r="M20" i="28"/>
  <c r="N20" i="28"/>
  <c r="O20" i="28"/>
  <c r="P20" i="28"/>
  <c r="Q20" i="28"/>
  <c r="Q16" i="28"/>
  <c r="S16" i="28"/>
  <c r="T16" i="28"/>
  <c r="U16" i="28"/>
  <c r="E9" i="28"/>
  <c r="F9" i="28"/>
  <c r="G9" i="28"/>
  <c r="H9" i="28"/>
  <c r="I9" i="28"/>
  <c r="J9" i="28"/>
  <c r="K9" i="28"/>
  <c r="L9" i="28"/>
  <c r="M9" i="28"/>
  <c r="N9" i="28"/>
  <c r="O9" i="28"/>
  <c r="P9" i="28"/>
  <c r="Q9" i="28"/>
  <c r="F39" i="27"/>
  <c r="G39" i="27"/>
  <c r="H39" i="27"/>
  <c r="I39" i="27"/>
  <c r="J39" i="27"/>
  <c r="K39" i="27"/>
  <c r="L39" i="27"/>
  <c r="M39" i="27"/>
  <c r="N39" i="27"/>
  <c r="O39" i="27"/>
  <c r="P39" i="27"/>
  <c r="Q39" i="27"/>
  <c r="F38" i="27"/>
  <c r="G38" i="27"/>
  <c r="H38" i="27"/>
  <c r="I38" i="27"/>
  <c r="J38" i="27"/>
  <c r="K38" i="27"/>
  <c r="L38" i="27"/>
  <c r="M38" i="27"/>
  <c r="N38" i="27"/>
  <c r="O38" i="27"/>
  <c r="P38" i="27"/>
  <c r="Q38" i="27"/>
  <c r="F30" i="27"/>
  <c r="G30" i="27"/>
  <c r="H30" i="27"/>
  <c r="I30" i="27"/>
  <c r="J30" i="27"/>
  <c r="K30" i="27"/>
  <c r="L30" i="27"/>
  <c r="M30" i="27"/>
  <c r="N30" i="27"/>
  <c r="N31" i="27" s="1"/>
  <c r="O30" i="27"/>
  <c r="P30" i="27"/>
  <c r="Q30" i="27"/>
  <c r="F23" i="27"/>
  <c r="G23" i="27"/>
  <c r="H23" i="27"/>
  <c r="I23" i="27"/>
  <c r="J23" i="27"/>
  <c r="K23" i="27"/>
  <c r="L23" i="27"/>
  <c r="M23" i="27"/>
  <c r="N23" i="27"/>
  <c r="O23" i="27"/>
  <c r="P23" i="27"/>
  <c r="Q23" i="27"/>
  <c r="F20" i="27"/>
  <c r="G20" i="27"/>
  <c r="H20" i="27"/>
  <c r="I20" i="27"/>
  <c r="J20" i="27"/>
  <c r="K20" i="27"/>
  <c r="L20" i="27"/>
  <c r="M20" i="27"/>
  <c r="N20" i="27"/>
  <c r="O20" i="27"/>
  <c r="P20" i="27"/>
  <c r="Q20" i="27"/>
  <c r="Q16" i="27"/>
  <c r="S16" i="27"/>
  <c r="T16" i="27"/>
  <c r="U16" i="27"/>
  <c r="E9" i="27"/>
  <c r="F9" i="27"/>
  <c r="G9" i="27"/>
  <c r="H9" i="27"/>
  <c r="I9" i="27"/>
  <c r="J9" i="27"/>
  <c r="K9" i="27"/>
  <c r="L9" i="27"/>
  <c r="M9" i="27"/>
  <c r="N9" i="27"/>
  <c r="O9" i="27"/>
  <c r="P9" i="27"/>
  <c r="Q9" i="27"/>
  <c r="F39" i="26"/>
  <c r="G39" i="26"/>
  <c r="H39" i="26"/>
  <c r="I39" i="26"/>
  <c r="J39" i="26"/>
  <c r="K39" i="26"/>
  <c r="L39" i="26"/>
  <c r="M39" i="26"/>
  <c r="N39" i="26"/>
  <c r="O39" i="26"/>
  <c r="P39" i="26"/>
  <c r="Q39" i="26"/>
  <c r="F38" i="26"/>
  <c r="G38" i="26"/>
  <c r="H38" i="26"/>
  <c r="I38" i="26"/>
  <c r="J38" i="26"/>
  <c r="K38" i="26"/>
  <c r="L38" i="26"/>
  <c r="M38" i="26"/>
  <c r="N38" i="26"/>
  <c r="O38" i="26"/>
  <c r="P38" i="26"/>
  <c r="Q38" i="26"/>
  <c r="F30" i="26"/>
  <c r="G30" i="26"/>
  <c r="G36" i="26" s="1"/>
  <c r="H30" i="26"/>
  <c r="I30" i="26"/>
  <c r="J30" i="26"/>
  <c r="K30" i="26"/>
  <c r="L30" i="26"/>
  <c r="M30" i="26"/>
  <c r="N30" i="26"/>
  <c r="O30" i="26"/>
  <c r="P30" i="26"/>
  <c r="Q30" i="26"/>
  <c r="F23" i="26"/>
  <c r="G23" i="26"/>
  <c r="H23" i="26"/>
  <c r="I23" i="26"/>
  <c r="J23" i="26"/>
  <c r="K23" i="26"/>
  <c r="L23" i="26"/>
  <c r="M23" i="26"/>
  <c r="N23" i="26"/>
  <c r="O23" i="26"/>
  <c r="P23" i="26"/>
  <c r="Q23" i="26"/>
  <c r="F20" i="26"/>
  <c r="G20" i="26"/>
  <c r="H20" i="26"/>
  <c r="I20" i="26"/>
  <c r="J20" i="26"/>
  <c r="K20" i="26"/>
  <c r="L20" i="26"/>
  <c r="M20" i="26"/>
  <c r="N20" i="26"/>
  <c r="O20" i="26"/>
  <c r="P20" i="26"/>
  <c r="Q20" i="26"/>
  <c r="Q16" i="26"/>
  <c r="S16" i="26"/>
  <c r="T16" i="26"/>
  <c r="U16" i="26"/>
  <c r="E9" i="26"/>
  <c r="F9" i="26"/>
  <c r="G9" i="26"/>
  <c r="H9" i="26"/>
  <c r="I9" i="26"/>
  <c r="J9" i="26"/>
  <c r="K9" i="26"/>
  <c r="L9" i="26"/>
  <c r="M9" i="26"/>
  <c r="N9" i="26"/>
  <c r="O9" i="26"/>
  <c r="P9" i="26"/>
  <c r="Q9" i="26"/>
  <c r="F39" i="25"/>
  <c r="G39" i="25"/>
  <c r="H39" i="25"/>
  <c r="I39" i="25"/>
  <c r="J39" i="25"/>
  <c r="K39" i="25"/>
  <c r="L39" i="25"/>
  <c r="M39" i="25"/>
  <c r="N39" i="25"/>
  <c r="O39" i="25"/>
  <c r="P39" i="25"/>
  <c r="Q39" i="25"/>
  <c r="F38" i="25"/>
  <c r="G38" i="25"/>
  <c r="H38" i="25"/>
  <c r="I38" i="25"/>
  <c r="J38" i="25"/>
  <c r="K38" i="25"/>
  <c r="L38" i="25"/>
  <c r="M38" i="25"/>
  <c r="N38" i="25"/>
  <c r="O38" i="25"/>
  <c r="P38" i="25"/>
  <c r="Q38" i="25"/>
  <c r="F30" i="25"/>
  <c r="G30" i="25"/>
  <c r="H30" i="25"/>
  <c r="I30" i="25"/>
  <c r="J30" i="25"/>
  <c r="K30" i="25"/>
  <c r="K31" i="25" s="1"/>
  <c r="L30" i="25"/>
  <c r="M30" i="25"/>
  <c r="N30" i="25"/>
  <c r="O30" i="25"/>
  <c r="P30" i="25"/>
  <c r="Q30" i="25"/>
  <c r="F23" i="25"/>
  <c r="G23" i="25"/>
  <c r="H23" i="25"/>
  <c r="I23" i="25"/>
  <c r="J23" i="25"/>
  <c r="K23" i="25"/>
  <c r="L23" i="25"/>
  <c r="M23" i="25"/>
  <c r="N23" i="25"/>
  <c r="O23" i="25"/>
  <c r="P23" i="25"/>
  <c r="Q23" i="25"/>
  <c r="F20" i="25"/>
  <c r="G20" i="25"/>
  <c r="H20" i="25"/>
  <c r="I20" i="25"/>
  <c r="J20" i="25"/>
  <c r="K20" i="25"/>
  <c r="L20" i="25"/>
  <c r="M20" i="25"/>
  <c r="N20" i="25"/>
  <c r="O20" i="25"/>
  <c r="P20" i="25"/>
  <c r="Q20" i="25"/>
  <c r="Q16" i="25"/>
  <c r="S16" i="25"/>
  <c r="T16" i="25"/>
  <c r="U16" i="25"/>
  <c r="E9" i="25"/>
  <c r="F9" i="25"/>
  <c r="G9" i="25"/>
  <c r="H9" i="25"/>
  <c r="I9" i="25"/>
  <c r="J9" i="25"/>
  <c r="K9" i="25"/>
  <c r="L9" i="25"/>
  <c r="M9" i="25"/>
  <c r="N9" i="25"/>
  <c r="O9" i="25"/>
  <c r="P9" i="25"/>
  <c r="Q9" i="25"/>
  <c r="F39" i="24"/>
  <c r="G39" i="24"/>
  <c r="H39" i="24"/>
  <c r="I39" i="24"/>
  <c r="J39" i="24"/>
  <c r="K39" i="24"/>
  <c r="L39" i="24"/>
  <c r="M39" i="24"/>
  <c r="N39" i="24"/>
  <c r="O39" i="24"/>
  <c r="P39" i="24"/>
  <c r="Q39" i="24"/>
  <c r="F38" i="24"/>
  <c r="G38" i="24"/>
  <c r="H38" i="24"/>
  <c r="I38" i="24"/>
  <c r="J38" i="24"/>
  <c r="K38" i="24"/>
  <c r="L38" i="24"/>
  <c r="M38" i="24"/>
  <c r="N38" i="24"/>
  <c r="O38" i="24"/>
  <c r="P38" i="24"/>
  <c r="Q38" i="24"/>
  <c r="F30" i="24"/>
  <c r="G30" i="24"/>
  <c r="G31" i="24" s="1"/>
  <c r="H30" i="24"/>
  <c r="I30" i="24"/>
  <c r="J30" i="24"/>
  <c r="K30" i="24"/>
  <c r="L30" i="24"/>
  <c r="M30" i="24"/>
  <c r="N30" i="24"/>
  <c r="O30" i="24"/>
  <c r="P30" i="24"/>
  <c r="Q30" i="24"/>
  <c r="Q36" i="24" s="1"/>
  <c r="F23" i="24"/>
  <c r="G23" i="24"/>
  <c r="H23" i="24"/>
  <c r="I23" i="24"/>
  <c r="J23" i="24"/>
  <c r="K23" i="24"/>
  <c r="L23" i="24"/>
  <c r="M23" i="24"/>
  <c r="N23" i="24"/>
  <c r="O23" i="24"/>
  <c r="P23" i="24"/>
  <c r="Q23" i="24"/>
  <c r="F20" i="24"/>
  <c r="G20" i="24"/>
  <c r="H20" i="24"/>
  <c r="I20" i="24"/>
  <c r="J20" i="24"/>
  <c r="K20" i="24"/>
  <c r="L20" i="24"/>
  <c r="M20" i="24"/>
  <c r="N20" i="24"/>
  <c r="O20" i="24"/>
  <c r="P20" i="24"/>
  <c r="Q20" i="24"/>
  <c r="Q16" i="24"/>
  <c r="S16" i="24"/>
  <c r="T16" i="24"/>
  <c r="U16" i="24"/>
  <c r="E9" i="24"/>
  <c r="F9" i="24"/>
  <c r="G9" i="24"/>
  <c r="H9" i="24"/>
  <c r="I9" i="24"/>
  <c r="J9" i="24"/>
  <c r="K9" i="24"/>
  <c r="L9" i="24"/>
  <c r="M9" i="24"/>
  <c r="N9" i="24"/>
  <c r="O9" i="24"/>
  <c r="P9" i="24"/>
  <c r="Q9" i="24"/>
  <c r="F39" i="23"/>
  <c r="G39" i="23"/>
  <c r="H39" i="23"/>
  <c r="I39" i="23"/>
  <c r="J39" i="23"/>
  <c r="K39" i="23"/>
  <c r="L39" i="23"/>
  <c r="M39" i="23"/>
  <c r="N39" i="23"/>
  <c r="O39" i="23"/>
  <c r="P39" i="23"/>
  <c r="Q39" i="23"/>
  <c r="F38" i="23"/>
  <c r="G38" i="23"/>
  <c r="H38" i="23"/>
  <c r="I38" i="23"/>
  <c r="J38" i="23"/>
  <c r="K38" i="23"/>
  <c r="L38" i="23"/>
  <c r="M38" i="23"/>
  <c r="N38" i="23"/>
  <c r="O38" i="23"/>
  <c r="P38" i="23"/>
  <c r="Q38" i="23"/>
  <c r="F30" i="23"/>
  <c r="G30" i="23"/>
  <c r="H30" i="23"/>
  <c r="I30" i="23"/>
  <c r="J30" i="23"/>
  <c r="K30" i="23"/>
  <c r="L30" i="23"/>
  <c r="M30" i="23"/>
  <c r="M31" i="23" s="1"/>
  <c r="N30" i="23"/>
  <c r="O30" i="23"/>
  <c r="P30" i="23"/>
  <c r="Q30" i="23"/>
  <c r="F23" i="23"/>
  <c r="G23" i="23"/>
  <c r="H23" i="23"/>
  <c r="I23" i="23"/>
  <c r="J23" i="23"/>
  <c r="K23" i="23"/>
  <c r="L23" i="23"/>
  <c r="M23" i="23"/>
  <c r="N23" i="23"/>
  <c r="O23" i="23"/>
  <c r="P23" i="23"/>
  <c r="Q23" i="23"/>
  <c r="F20" i="23"/>
  <c r="G20" i="23"/>
  <c r="H20" i="23"/>
  <c r="I20" i="23"/>
  <c r="J20" i="23"/>
  <c r="K20" i="23"/>
  <c r="L20" i="23"/>
  <c r="M20" i="23"/>
  <c r="N20" i="23"/>
  <c r="O20" i="23"/>
  <c r="P20" i="23"/>
  <c r="Q20" i="23"/>
  <c r="Q16" i="23"/>
  <c r="Q29" i="23" s="1"/>
  <c r="S16" i="23"/>
  <c r="T16" i="23"/>
  <c r="U16" i="23"/>
  <c r="E9" i="23"/>
  <c r="E10" i="23" s="1"/>
  <c r="F9" i="23"/>
  <c r="G9" i="23"/>
  <c r="H9" i="23"/>
  <c r="I9" i="23"/>
  <c r="J9" i="23"/>
  <c r="K9" i="23"/>
  <c r="L9" i="23"/>
  <c r="M9" i="23"/>
  <c r="N9" i="23"/>
  <c r="O9" i="23"/>
  <c r="P9" i="23"/>
  <c r="Q9" i="23"/>
  <c r="F39" i="22"/>
  <c r="G39" i="22"/>
  <c r="H39" i="22"/>
  <c r="I39" i="22"/>
  <c r="J39" i="22"/>
  <c r="K39" i="22"/>
  <c r="L39" i="22"/>
  <c r="M39" i="22"/>
  <c r="N39" i="22"/>
  <c r="O39" i="22"/>
  <c r="P39" i="22"/>
  <c r="Q39" i="22"/>
  <c r="F38" i="22"/>
  <c r="G38" i="22"/>
  <c r="H38" i="22"/>
  <c r="I38" i="22"/>
  <c r="J38" i="22"/>
  <c r="K38" i="22"/>
  <c r="L38" i="22"/>
  <c r="M38" i="22"/>
  <c r="N38" i="22"/>
  <c r="O38" i="22"/>
  <c r="P38" i="22"/>
  <c r="Q38" i="22"/>
  <c r="F30" i="22"/>
  <c r="G30" i="22"/>
  <c r="H30" i="22"/>
  <c r="H36" i="22" s="1"/>
  <c r="I30" i="22"/>
  <c r="J30" i="22"/>
  <c r="K30" i="22"/>
  <c r="L30" i="22"/>
  <c r="M30" i="22"/>
  <c r="M36" i="22" s="1"/>
  <c r="N30" i="22"/>
  <c r="O30" i="22"/>
  <c r="P30" i="22"/>
  <c r="Q30" i="22"/>
  <c r="F23" i="22"/>
  <c r="G23" i="22"/>
  <c r="H23" i="22"/>
  <c r="I23" i="22"/>
  <c r="J23" i="22"/>
  <c r="K23" i="22"/>
  <c r="L23" i="22"/>
  <c r="M23" i="22"/>
  <c r="N23" i="22"/>
  <c r="O23" i="22"/>
  <c r="P23" i="22"/>
  <c r="Q23" i="22"/>
  <c r="F20" i="22"/>
  <c r="G20" i="22"/>
  <c r="H20" i="22"/>
  <c r="I20" i="22"/>
  <c r="J20" i="22"/>
  <c r="K20" i="22"/>
  <c r="L20" i="22"/>
  <c r="M20" i="22"/>
  <c r="N20" i="22"/>
  <c r="O20" i="22"/>
  <c r="P20" i="22"/>
  <c r="Q20" i="22"/>
  <c r="Q16" i="22"/>
  <c r="S16" i="22"/>
  <c r="T16" i="22"/>
  <c r="U16" i="22"/>
  <c r="E9" i="22"/>
  <c r="F9" i="22"/>
  <c r="G9" i="22"/>
  <c r="H9" i="22"/>
  <c r="I9" i="22"/>
  <c r="J9" i="22"/>
  <c r="K9" i="22"/>
  <c r="L9" i="22"/>
  <c r="M9" i="22"/>
  <c r="N9" i="22"/>
  <c r="O9" i="22"/>
  <c r="O10" i="22" s="1"/>
  <c r="P9" i="22"/>
  <c r="Q9" i="22"/>
  <c r="F39" i="21"/>
  <c r="G39" i="21"/>
  <c r="H39" i="21"/>
  <c r="I39" i="21"/>
  <c r="J39" i="21"/>
  <c r="K39" i="21"/>
  <c r="L39" i="21"/>
  <c r="M39" i="21"/>
  <c r="N39" i="21"/>
  <c r="O39" i="21"/>
  <c r="P39" i="21"/>
  <c r="Q39" i="21"/>
  <c r="F38" i="21"/>
  <c r="G38" i="21"/>
  <c r="H38" i="21"/>
  <c r="I38" i="21"/>
  <c r="J38" i="21"/>
  <c r="K38" i="21"/>
  <c r="L38" i="21"/>
  <c r="M38" i="21"/>
  <c r="N38" i="21"/>
  <c r="O38" i="21"/>
  <c r="P38" i="21"/>
  <c r="Q38" i="21"/>
  <c r="F30" i="21"/>
  <c r="G30" i="21"/>
  <c r="H30" i="21"/>
  <c r="I30" i="21"/>
  <c r="J30" i="21"/>
  <c r="K30" i="21"/>
  <c r="L30" i="21"/>
  <c r="M30" i="21"/>
  <c r="N30" i="21"/>
  <c r="O30" i="21"/>
  <c r="P30" i="21"/>
  <c r="Q30" i="21"/>
  <c r="F23" i="21"/>
  <c r="G23" i="21"/>
  <c r="H23" i="21"/>
  <c r="I23" i="21"/>
  <c r="J23" i="21"/>
  <c r="K23" i="21"/>
  <c r="L23" i="21"/>
  <c r="M23" i="21"/>
  <c r="N23" i="21"/>
  <c r="O23" i="21"/>
  <c r="P23" i="21"/>
  <c r="Q23" i="21"/>
  <c r="F20" i="21"/>
  <c r="G20" i="21"/>
  <c r="H20" i="21"/>
  <c r="I20" i="21"/>
  <c r="J20" i="21"/>
  <c r="K20" i="21"/>
  <c r="L20" i="21"/>
  <c r="M20" i="21"/>
  <c r="N20" i="21"/>
  <c r="O20" i="21"/>
  <c r="P20" i="21"/>
  <c r="Q20" i="21"/>
  <c r="Q16" i="21"/>
  <c r="S16" i="21"/>
  <c r="T16" i="21"/>
  <c r="U16" i="21"/>
  <c r="E9" i="21"/>
  <c r="F9" i="21"/>
  <c r="G9" i="21"/>
  <c r="H9" i="21"/>
  <c r="I9" i="21"/>
  <c r="J9" i="21"/>
  <c r="K9" i="21"/>
  <c r="L9" i="21"/>
  <c r="M9" i="21"/>
  <c r="N9" i="21"/>
  <c r="O9" i="21"/>
  <c r="P9" i="21"/>
  <c r="Q9" i="21"/>
  <c r="F39" i="20"/>
  <c r="G39" i="20"/>
  <c r="H39" i="20"/>
  <c r="I39" i="20"/>
  <c r="J39" i="20"/>
  <c r="K39" i="20"/>
  <c r="L39" i="20"/>
  <c r="M39" i="20"/>
  <c r="N39" i="20"/>
  <c r="O39" i="20"/>
  <c r="P39" i="20"/>
  <c r="Q39" i="20"/>
  <c r="F38" i="20"/>
  <c r="G38" i="20"/>
  <c r="H38" i="20"/>
  <c r="I38" i="20"/>
  <c r="J38" i="20"/>
  <c r="K38" i="20"/>
  <c r="L38" i="20"/>
  <c r="M38" i="20"/>
  <c r="N38" i="20"/>
  <c r="O38" i="20"/>
  <c r="P38" i="20"/>
  <c r="Q38" i="20"/>
  <c r="F30" i="20"/>
  <c r="G30" i="20"/>
  <c r="G36" i="20" s="1"/>
  <c r="H30" i="20"/>
  <c r="I30" i="20"/>
  <c r="J30" i="20"/>
  <c r="K30" i="20"/>
  <c r="L30" i="20"/>
  <c r="L31" i="20" s="1"/>
  <c r="M30" i="20"/>
  <c r="N30" i="20"/>
  <c r="O30" i="20"/>
  <c r="P30" i="20"/>
  <c r="Q30" i="20"/>
  <c r="F23" i="20"/>
  <c r="G23" i="20"/>
  <c r="H23" i="20"/>
  <c r="I23" i="20"/>
  <c r="J23" i="20"/>
  <c r="K23" i="20"/>
  <c r="L23" i="20"/>
  <c r="M23" i="20"/>
  <c r="N23" i="20"/>
  <c r="O23" i="20"/>
  <c r="P23" i="20"/>
  <c r="Q23" i="20"/>
  <c r="F20" i="20"/>
  <c r="G20" i="20"/>
  <c r="H20" i="20"/>
  <c r="I20" i="20"/>
  <c r="J20" i="20"/>
  <c r="K20" i="20"/>
  <c r="L20" i="20"/>
  <c r="M20" i="20"/>
  <c r="N20" i="20"/>
  <c r="O20" i="20"/>
  <c r="P20" i="20"/>
  <c r="Q20" i="20"/>
  <c r="Q16" i="20"/>
  <c r="Q29" i="20" s="1"/>
  <c r="S16" i="20"/>
  <c r="T16" i="20"/>
  <c r="U16" i="20"/>
  <c r="E9" i="20"/>
  <c r="F9" i="20"/>
  <c r="G9" i="20"/>
  <c r="G10" i="20" s="1"/>
  <c r="H9" i="20"/>
  <c r="I9" i="20"/>
  <c r="J9" i="20"/>
  <c r="K9" i="20"/>
  <c r="L9" i="20"/>
  <c r="M9" i="20"/>
  <c r="N9" i="20"/>
  <c r="O9" i="20"/>
  <c r="P9" i="20"/>
  <c r="Q9" i="20"/>
  <c r="F39" i="18"/>
  <c r="G39" i="18"/>
  <c r="H39" i="18"/>
  <c r="I39" i="18"/>
  <c r="J39" i="18"/>
  <c r="K39" i="18"/>
  <c r="L39" i="18"/>
  <c r="M39" i="18"/>
  <c r="N39" i="18"/>
  <c r="O39" i="18"/>
  <c r="P39" i="18"/>
  <c r="Q39" i="18"/>
  <c r="F38" i="18"/>
  <c r="G38" i="18"/>
  <c r="H38" i="18"/>
  <c r="I38" i="18"/>
  <c r="J38" i="18"/>
  <c r="K38" i="18"/>
  <c r="L38" i="18"/>
  <c r="M38" i="18"/>
  <c r="N38" i="18"/>
  <c r="O38" i="18"/>
  <c r="P38" i="18"/>
  <c r="Q38" i="18"/>
  <c r="F30" i="18"/>
  <c r="G30" i="18"/>
  <c r="H30" i="18"/>
  <c r="I30" i="18"/>
  <c r="J30" i="18"/>
  <c r="K30" i="18"/>
  <c r="L30" i="18"/>
  <c r="M30" i="18"/>
  <c r="N30" i="18"/>
  <c r="O30" i="18"/>
  <c r="P30" i="18"/>
  <c r="Q30" i="18"/>
  <c r="Q31" i="18" s="1"/>
  <c r="F23" i="18"/>
  <c r="G23" i="18"/>
  <c r="H23" i="18"/>
  <c r="I23" i="18"/>
  <c r="J23" i="18"/>
  <c r="K23" i="18"/>
  <c r="L23" i="18"/>
  <c r="M23" i="18"/>
  <c r="N23" i="18"/>
  <c r="O23" i="18"/>
  <c r="P23" i="18"/>
  <c r="Q23" i="18"/>
  <c r="F20" i="18"/>
  <c r="G20" i="18"/>
  <c r="H20" i="18"/>
  <c r="I20" i="18"/>
  <c r="J20" i="18"/>
  <c r="K20" i="18"/>
  <c r="L20" i="18"/>
  <c r="M20" i="18"/>
  <c r="N20" i="18"/>
  <c r="O20" i="18"/>
  <c r="P20" i="18"/>
  <c r="Q20" i="18"/>
  <c r="Q16" i="18"/>
  <c r="Q29" i="18" s="1"/>
  <c r="S16" i="18"/>
  <c r="T16" i="18"/>
  <c r="U16" i="18"/>
  <c r="E9" i="18"/>
  <c r="F9" i="18"/>
  <c r="F10" i="18" s="1"/>
  <c r="G9" i="18"/>
  <c r="H9" i="18"/>
  <c r="I9" i="18"/>
  <c r="J9" i="18"/>
  <c r="J10" i="18" s="1"/>
  <c r="K9" i="18"/>
  <c r="L9" i="18"/>
  <c r="M9" i="18"/>
  <c r="N9" i="18"/>
  <c r="O9" i="18"/>
  <c r="P9" i="18"/>
  <c r="Q9" i="18"/>
  <c r="G40" i="26" l="1"/>
  <c r="M40" i="22"/>
  <c r="U21" i="23"/>
  <c r="R29" i="25"/>
  <c r="T29" i="21"/>
  <c r="T35" i="21" s="1"/>
  <c r="T21" i="23"/>
  <c r="R36" i="25"/>
  <c r="R40" i="25" s="1"/>
  <c r="R31" i="25"/>
  <c r="S21" i="25"/>
  <c r="R10" i="25"/>
  <c r="T21" i="27"/>
  <c r="S21" i="13"/>
  <c r="T21" i="16"/>
  <c r="S24" i="20"/>
  <c r="R31" i="12"/>
  <c r="R37" i="12" s="1"/>
  <c r="R41" i="12" s="1"/>
  <c r="R10" i="18"/>
  <c r="R31" i="11"/>
  <c r="R37" i="11" s="1"/>
  <c r="R41" i="11" s="1"/>
  <c r="R10" i="24"/>
  <c r="S24" i="11"/>
  <c r="R10" i="8"/>
  <c r="R21" i="27"/>
  <c r="R10" i="15"/>
  <c r="T21" i="22"/>
  <c r="S21" i="20"/>
  <c r="R31" i="26"/>
  <c r="U24" i="23"/>
  <c r="R153" i="1"/>
  <c r="R179" i="1" s="1"/>
  <c r="D204" i="1" s="1"/>
  <c r="R122" i="1"/>
  <c r="U24" i="24"/>
  <c r="U21" i="27"/>
  <c r="O31" i="24"/>
  <c r="O37" i="24" s="1"/>
  <c r="O41" i="24" s="1"/>
  <c r="R31" i="8"/>
  <c r="S24" i="18"/>
  <c r="T21" i="15"/>
  <c r="U21" i="21"/>
  <c r="R24" i="22"/>
  <c r="U21" i="10"/>
  <c r="R10" i="26"/>
  <c r="T24" i="27"/>
  <c r="G40" i="20"/>
  <c r="O21" i="24"/>
  <c r="U21" i="8"/>
  <c r="S24" i="12"/>
  <c r="P31" i="28"/>
  <c r="P37" i="28" s="1"/>
  <c r="P41" i="28" s="1"/>
  <c r="R37" i="18"/>
  <c r="R41" i="18" s="1"/>
  <c r="S21" i="15"/>
  <c r="U21" i="17"/>
  <c r="O40" i="28"/>
  <c r="R36" i="27"/>
  <c r="R40" i="27" s="1"/>
  <c r="T21" i="17"/>
  <c r="S21" i="21"/>
  <c r="R21" i="22"/>
  <c r="R40" i="8"/>
  <c r="R36" i="17"/>
  <c r="R40" i="17" s="1"/>
  <c r="S21" i="23"/>
  <c r="U21" i="11"/>
  <c r="U21" i="22"/>
  <c r="Q10" i="25"/>
  <c r="S24" i="21"/>
  <c r="R29" i="24"/>
  <c r="R35" i="24" s="1"/>
  <c r="R21" i="28"/>
  <c r="P36" i="28"/>
  <c r="P40" i="28" s="1"/>
  <c r="R36" i="11"/>
  <c r="R40" i="11" s="1"/>
  <c r="S21" i="18"/>
  <c r="R24" i="27"/>
  <c r="T21" i="24"/>
  <c r="T21" i="25"/>
  <c r="U21" i="28"/>
  <c r="U21" i="26"/>
  <c r="U21" i="12"/>
  <c r="S24" i="24"/>
  <c r="S21" i="12"/>
  <c r="S24" i="15"/>
  <c r="S21" i="24"/>
  <c r="S24" i="26"/>
  <c r="R31" i="17"/>
  <c r="R29" i="18"/>
  <c r="S21" i="26"/>
  <c r="R24" i="23"/>
  <c r="R40" i="21"/>
  <c r="Q36" i="18"/>
  <c r="Q40" i="18" s="1"/>
  <c r="O36" i="24"/>
  <c r="O40" i="24" s="1"/>
  <c r="R29" i="17"/>
  <c r="R24" i="28"/>
  <c r="U21" i="15"/>
  <c r="G37" i="24"/>
  <c r="G41" i="24" s="1"/>
  <c r="P31" i="20"/>
  <c r="U29" i="18"/>
  <c r="P10" i="23"/>
  <c r="K10" i="24"/>
  <c r="H31" i="18"/>
  <c r="F10" i="26"/>
  <c r="K10" i="28"/>
  <c r="R37" i="10"/>
  <c r="R41" i="10" s="1"/>
  <c r="M31" i="20"/>
  <c r="L10" i="27"/>
  <c r="R37" i="15"/>
  <c r="R41" i="15" s="1"/>
  <c r="R21" i="18"/>
  <c r="T21" i="21"/>
  <c r="K31" i="21"/>
  <c r="K36" i="21"/>
  <c r="K40" i="21" s="1"/>
  <c r="R24" i="24"/>
  <c r="G31" i="22"/>
  <c r="H21" i="24"/>
  <c r="N31" i="24"/>
  <c r="F10" i="25"/>
  <c r="G25" i="25" s="1"/>
  <c r="K10" i="23"/>
  <c r="Q24" i="23"/>
  <c r="F10" i="24"/>
  <c r="G25" i="24" s="1"/>
  <c r="M31" i="24"/>
  <c r="E10" i="25"/>
  <c r="K21" i="25"/>
  <c r="L31" i="25"/>
  <c r="N10" i="26"/>
  <c r="S29" i="26"/>
  <c r="G24" i="26"/>
  <c r="G31" i="26"/>
  <c r="I10" i="27"/>
  <c r="G10" i="28"/>
  <c r="S29" i="12"/>
  <c r="R35" i="13"/>
  <c r="R10" i="17"/>
  <c r="S21" i="17"/>
  <c r="S24" i="17"/>
  <c r="R29" i="21"/>
  <c r="R29" i="22"/>
  <c r="R21" i="24"/>
  <c r="R35" i="25"/>
  <c r="R31" i="27"/>
  <c r="S24" i="8"/>
  <c r="F22" i="23"/>
  <c r="L10" i="24"/>
  <c r="F31" i="25"/>
  <c r="R21" i="20"/>
  <c r="R29" i="27"/>
  <c r="P10" i="18"/>
  <c r="P36" i="25"/>
  <c r="P40" i="25" s="1"/>
  <c r="P31" i="25"/>
  <c r="P10" i="22"/>
  <c r="N10" i="23"/>
  <c r="M10" i="18"/>
  <c r="F24" i="18"/>
  <c r="U29" i="21"/>
  <c r="H10" i="28"/>
  <c r="L10" i="22"/>
  <c r="Q10" i="24"/>
  <c r="R25" i="24" s="1"/>
  <c r="E10" i="24"/>
  <c r="M10" i="26"/>
  <c r="Q29" i="26"/>
  <c r="H10" i="27"/>
  <c r="N36" i="27"/>
  <c r="N40" i="27" s="1"/>
  <c r="N37" i="27"/>
  <c r="N41" i="27" s="1"/>
  <c r="K31" i="28"/>
  <c r="R10" i="13"/>
  <c r="S24" i="13"/>
  <c r="R10" i="21"/>
  <c r="R24" i="25"/>
  <c r="R24" i="26"/>
  <c r="K10" i="20"/>
  <c r="M24" i="21"/>
  <c r="O36" i="21"/>
  <c r="O40" i="21" s="1"/>
  <c r="G10" i="22"/>
  <c r="L24" i="22"/>
  <c r="G36" i="24"/>
  <c r="G40" i="24" s="1"/>
  <c r="K10" i="25"/>
  <c r="L22" i="25" s="1"/>
  <c r="M31" i="26"/>
  <c r="I36" i="27"/>
  <c r="I40" i="27" s="1"/>
  <c r="K31" i="22"/>
  <c r="R37" i="24"/>
  <c r="R41" i="24" s="1"/>
  <c r="R10" i="27"/>
  <c r="S24" i="27"/>
  <c r="O10" i="18"/>
  <c r="E10" i="21"/>
  <c r="F31" i="27"/>
  <c r="N31" i="28"/>
  <c r="N36" i="28"/>
  <c r="N40" i="28" s="1"/>
  <c r="S21" i="27"/>
  <c r="S22" i="28"/>
  <c r="S25" i="28"/>
  <c r="S29" i="22"/>
  <c r="O10" i="26"/>
  <c r="T29" i="26"/>
  <c r="Q29" i="22"/>
  <c r="I31" i="20"/>
  <c r="H31" i="21"/>
  <c r="Q36" i="22"/>
  <c r="Q40" i="22" s="1"/>
  <c r="J10" i="23"/>
  <c r="L31" i="24"/>
  <c r="K36" i="25"/>
  <c r="K40" i="25" s="1"/>
  <c r="I10" i="18"/>
  <c r="O10" i="20"/>
  <c r="T29" i="20"/>
  <c r="H31" i="20"/>
  <c r="G31" i="21"/>
  <c r="K10" i="22"/>
  <c r="I10" i="23"/>
  <c r="J25" i="23" s="1"/>
  <c r="O31" i="23"/>
  <c r="P10" i="24"/>
  <c r="U29" i="24"/>
  <c r="O10" i="25"/>
  <c r="U29" i="25"/>
  <c r="J31" i="25"/>
  <c r="L10" i="26"/>
  <c r="Q36" i="26"/>
  <c r="Q40" i="26" s="1"/>
  <c r="G10" i="27"/>
  <c r="M31" i="27"/>
  <c r="M36" i="27"/>
  <c r="M40" i="27" s="1"/>
  <c r="E10" i="28"/>
  <c r="L31" i="22"/>
  <c r="T29" i="27"/>
  <c r="M10" i="28"/>
  <c r="J10" i="20"/>
  <c r="K22" i="20" s="1"/>
  <c r="N36" i="21"/>
  <c r="N40" i="21" s="1"/>
  <c r="U29" i="23"/>
  <c r="U29" i="12"/>
  <c r="S29" i="23"/>
  <c r="J31" i="26"/>
  <c r="Q35" i="18"/>
  <c r="M31" i="28"/>
  <c r="M36" i="28"/>
  <c r="M40" i="28" s="1"/>
  <c r="R29" i="12"/>
  <c r="S29" i="21"/>
  <c r="P10" i="20"/>
  <c r="H10" i="18"/>
  <c r="O36" i="22"/>
  <c r="O40" i="22" s="1"/>
  <c r="K10" i="26"/>
  <c r="I24" i="28"/>
  <c r="I31" i="28"/>
  <c r="R29" i="8"/>
  <c r="R10" i="16"/>
  <c r="S24" i="16"/>
  <c r="R21" i="26"/>
  <c r="Q10" i="23"/>
  <c r="R21" i="23"/>
  <c r="K31" i="23"/>
  <c r="O31" i="20"/>
  <c r="G10" i="21"/>
  <c r="N31" i="20"/>
  <c r="F10" i="21"/>
  <c r="F36" i="25"/>
  <c r="F40" i="25" s="1"/>
  <c r="U29" i="22"/>
  <c r="L10" i="18"/>
  <c r="Q37" i="18"/>
  <c r="Q41" i="18" s="1"/>
  <c r="L10" i="23"/>
  <c r="L21" i="25"/>
  <c r="M36" i="25"/>
  <c r="M40" i="25" s="1"/>
  <c r="J10" i="27"/>
  <c r="P36" i="27"/>
  <c r="P40" i="27" s="1"/>
  <c r="P31" i="27"/>
  <c r="R21" i="21"/>
  <c r="N10" i="20"/>
  <c r="K10" i="21"/>
  <c r="P24" i="21"/>
  <c r="Q29" i="21"/>
  <c r="F31" i="21"/>
  <c r="J10" i="22"/>
  <c r="O10" i="24"/>
  <c r="T29" i="24"/>
  <c r="F10" i="27"/>
  <c r="G10" i="18"/>
  <c r="Q35" i="20"/>
  <c r="Q36" i="21"/>
  <c r="Q40" i="21" s="1"/>
  <c r="P24" i="28"/>
  <c r="T29" i="28"/>
  <c r="R29" i="26"/>
  <c r="H10" i="26"/>
  <c r="Q29" i="28"/>
  <c r="I31" i="18"/>
  <c r="F10" i="22"/>
  <c r="J31" i="23"/>
  <c r="F31" i="24"/>
  <c r="K37" i="25"/>
  <c r="K41" i="25" s="1"/>
  <c r="Q31" i="28"/>
  <c r="T29" i="18"/>
  <c r="I10" i="25"/>
  <c r="R36" i="16"/>
  <c r="R40" i="16" s="1"/>
  <c r="R31" i="16"/>
  <c r="S29" i="18"/>
  <c r="H10" i="20"/>
  <c r="Q10" i="21"/>
  <c r="I36" i="22"/>
  <c r="I40" i="22" s="1"/>
  <c r="H31" i="23"/>
  <c r="E10" i="26"/>
  <c r="R31" i="21"/>
  <c r="F36" i="23"/>
  <c r="F40" i="23" s="1"/>
  <c r="F36" i="27"/>
  <c r="F40" i="27" s="1"/>
  <c r="I36" i="21"/>
  <c r="I40" i="21" s="1"/>
  <c r="U29" i="20"/>
  <c r="S29" i="20"/>
  <c r="G31" i="20"/>
  <c r="H10" i="23"/>
  <c r="I25" i="23" s="1"/>
  <c r="N31" i="23"/>
  <c r="O24" i="25"/>
  <c r="T29" i="25"/>
  <c r="L36" i="18"/>
  <c r="L40" i="18" s="1"/>
  <c r="M10" i="20"/>
  <c r="J10" i="21"/>
  <c r="Q31" i="21"/>
  <c r="Q29" i="8"/>
  <c r="R29" i="10"/>
  <c r="R41" i="13"/>
  <c r="K24" i="18"/>
  <c r="K31" i="18"/>
  <c r="H10" i="22"/>
  <c r="I25" i="22" s="1"/>
  <c r="M21" i="22"/>
  <c r="M31" i="22"/>
  <c r="F10" i="23"/>
  <c r="G25" i="23" s="1"/>
  <c r="L31" i="23"/>
  <c r="M10" i="24"/>
  <c r="Q29" i="24"/>
  <c r="L10" i="25"/>
  <c r="Q29" i="25"/>
  <c r="G36" i="28"/>
  <c r="G40" i="28" s="1"/>
  <c r="G31" i="28"/>
  <c r="R10" i="10"/>
  <c r="S24" i="10"/>
  <c r="S21" i="10"/>
  <c r="R36" i="18"/>
  <c r="R40" i="18" s="1"/>
  <c r="R37" i="23"/>
  <c r="R41" i="23" s="1"/>
  <c r="S24" i="25"/>
  <c r="E10" i="18"/>
  <c r="J31" i="18"/>
  <c r="L10" i="20"/>
  <c r="Q36" i="20"/>
  <c r="Q40" i="20" s="1"/>
  <c r="L37" i="20"/>
  <c r="L41" i="20" s="1"/>
  <c r="I10" i="21"/>
  <c r="N24" i="21"/>
  <c r="P36" i="21"/>
  <c r="P40" i="21" s="1"/>
  <c r="I10" i="22"/>
  <c r="G10" i="23"/>
  <c r="H25" i="23" s="1"/>
  <c r="M37" i="23"/>
  <c r="M41" i="23" s="1"/>
  <c r="N10" i="24"/>
  <c r="S29" i="24"/>
  <c r="I24" i="24"/>
  <c r="I36" i="24"/>
  <c r="I40" i="24" s="1"/>
  <c r="M10" i="25"/>
  <c r="S29" i="25"/>
  <c r="H36" i="25"/>
  <c r="H40" i="25" s="1"/>
  <c r="J10" i="26"/>
  <c r="O21" i="26"/>
  <c r="O36" i="26"/>
  <c r="O40" i="26" s="1"/>
  <c r="Q10" i="27"/>
  <c r="E10" i="27"/>
  <c r="K24" i="27"/>
  <c r="K31" i="27"/>
  <c r="R10" i="20"/>
  <c r="R36" i="23"/>
  <c r="R40" i="23" s="1"/>
  <c r="M10" i="27"/>
  <c r="Q29" i="27"/>
  <c r="N10" i="28"/>
  <c r="O22" i="28" s="1"/>
  <c r="S29" i="28"/>
  <c r="H36" i="28"/>
  <c r="H40" i="28" s="1"/>
  <c r="R31" i="20"/>
  <c r="R10" i="22"/>
  <c r="S24" i="22"/>
  <c r="R29" i="28"/>
  <c r="K10" i="18"/>
  <c r="P31" i="18"/>
  <c r="P36" i="18"/>
  <c r="P40" i="18" s="1"/>
  <c r="F10" i="20"/>
  <c r="K31" i="20"/>
  <c r="O10" i="21"/>
  <c r="G10" i="25"/>
  <c r="H25" i="25" s="1"/>
  <c r="N31" i="25"/>
  <c r="U29" i="26"/>
  <c r="I31" i="26"/>
  <c r="K10" i="27"/>
  <c r="Q31" i="27"/>
  <c r="L10" i="28"/>
  <c r="O21" i="28"/>
  <c r="F31" i="28"/>
  <c r="F36" i="28"/>
  <c r="F40" i="28" s="1"/>
  <c r="R10" i="11"/>
  <c r="S25" i="11" s="1"/>
  <c r="R24" i="18"/>
  <c r="R24" i="20"/>
  <c r="S21" i="22"/>
  <c r="R29" i="23"/>
  <c r="R36" i="24"/>
  <c r="R40" i="24" s="1"/>
  <c r="R36" i="26"/>
  <c r="R40" i="26" s="1"/>
  <c r="R36" i="13"/>
  <c r="R40" i="13" s="1"/>
  <c r="R29" i="15"/>
  <c r="R10" i="23"/>
  <c r="R21" i="25"/>
  <c r="J10" i="28"/>
  <c r="K25" i="28" s="1"/>
  <c r="R24" i="21"/>
  <c r="S24" i="23"/>
  <c r="R36" i="28"/>
  <c r="R40" i="28" s="1"/>
  <c r="I10" i="28"/>
  <c r="N21" i="28"/>
  <c r="O31" i="28"/>
  <c r="S21" i="11"/>
  <c r="R37" i="28"/>
  <c r="R41" i="28" s="1"/>
  <c r="T21" i="11"/>
  <c r="L21" i="20"/>
  <c r="L36" i="20"/>
  <c r="L40" i="20" s="1"/>
  <c r="P10" i="21"/>
  <c r="Q10" i="22"/>
  <c r="E10" i="22"/>
  <c r="J24" i="22"/>
  <c r="J31" i="22"/>
  <c r="O10" i="23"/>
  <c r="T29" i="23"/>
  <c r="J10" i="24"/>
  <c r="K25" i="24" s="1"/>
  <c r="Q31" i="24"/>
  <c r="J10" i="25"/>
  <c r="I10" i="26"/>
  <c r="J25" i="26" s="1"/>
  <c r="U29" i="27"/>
  <c r="F10" i="28"/>
  <c r="R36" i="15"/>
  <c r="R40" i="15" s="1"/>
  <c r="R29" i="20"/>
  <c r="S21" i="28"/>
  <c r="S35" i="8"/>
  <c r="D47" i="8" s="1"/>
  <c r="T21" i="8"/>
  <c r="Q10" i="20"/>
  <c r="R22" i="20" s="1"/>
  <c r="E10" i="20"/>
  <c r="J31" i="20"/>
  <c r="T29" i="22"/>
  <c r="H31" i="22"/>
  <c r="M10" i="23"/>
  <c r="Q35" i="23"/>
  <c r="G36" i="23"/>
  <c r="G40" i="23" s="1"/>
  <c r="I21" i="24"/>
  <c r="M21" i="24"/>
  <c r="H10" i="25"/>
  <c r="I25" i="25" s="1"/>
  <c r="G10" i="26"/>
  <c r="L31" i="26"/>
  <c r="N10" i="27"/>
  <c r="S29" i="27"/>
  <c r="H24" i="27"/>
  <c r="H31" i="27"/>
  <c r="P10" i="28"/>
  <c r="U29" i="28"/>
  <c r="J36" i="28"/>
  <c r="J40" i="28" s="1"/>
  <c r="U29" i="8"/>
  <c r="R31" i="22"/>
  <c r="S24" i="28"/>
  <c r="U21" i="13"/>
  <c r="R40" i="12"/>
  <c r="U21" i="16"/>
  <c r="T21" i="10"/>
  <c r="U21" i="20"/>
  <c r="T21" i="20"/>
  <c r="U24" i="25"/>
  <c r="U21" i="25"/>
  <c r="U21" i="18"/>
  <c r="T21" i="18"/>
  <c r="T21" i="26"/>
  <c r="T21" i="13"/>
  <c r="U21" i="24"/>
  <c r="T21" i="12"/>
  <c r="S22" i="12"/>
  <c r="S25" i="12"/>
  <c r="T21" i="28"/>
  <c r="S21" i="8"/>
  <c r="T24" i="8"/>
  <c r="F47" i="5"/>
  <c r="D60" i="5" s="1"/>
  <c r="H31" i="28"/>
  <c r="L24" i="28"/>
  <c r="G24" i="28"/>
  <c r="K36" i="28"/>
  <c r="K40" i="28" s="1"/>
  <c r="M21" i="28"/>
  <c r="L21" i="28"/>
  <c r="O24" i="28"/>
  <c r="J31" i="28"/>
  <c r="K36" i="27"/>
  <c r="K40" i="27" s="1"/>
  <c r="I24" i="27"/>
  <c r="H36" i="27"/>
  <c r="H40" i="27" s="1"/>
  <c r="Q31" i="26"/>
  <c r="O24" i="26"/>
  <c r="O31" i="26"/>
  <c r="U24" i="26"/>
  <c r="L36" i="26"/>
  <c r="L40" i="26" s="1"/>
  <c r="J36" i="26"/>
  <c r="J40" i="26" s="1"/>
  <c r="I21" i="25"/>
  <c r="M31" i="25"/>
  <c r="J21" i="25"/>
  <c r="H31" i="25"/>
  <c r="J36" i="25"/>
  <c r="J40" i="25" s="1"/>
  <c r="H24" i="25"/>
  <c r="N36" i="25"/>
  <c r="N40" i="25" s="1"/>
  <c r="I31" i="24"/>
  <c r="N21" i="24"/>
  <c r="N36" i="24"/>
  <c r="N40" i="24" s="1"/>
  <c r="L36" i="24"/>
  <c r="L40" i="24" s="1"/>
  <c r="L21" i="24"/>
  <c r="F36" i="24"/>
  <c r="F40" i="24" s="1"/>
  <c r="K36" i="23"/>
  <c r="K40" i="23" s="1"/>
  <c r="G31" i="23"/>
  <c r="J36" i="23"/>
  <c r="J40" i="23" s="1"/>
  <c r="F31" i="23"/>
  <c r="R36" i="22"/>
  <c r="R40" i="22" s="1"/>
  <c r="P25" i="22"/>
  <c r="K36" i="22"/>
  <c r="K40" i="22" s="1"/>
  <c r="J36" i="22"/>
  <c r="J40" i="22" s="1"/>
  <c r="Q31" i="22"/>
  <c r="H40" i="22"/>
  <c r="N24" i="22"/>
  <c r="O31" i="21"/>
  <c r="N31" i="21"/>
  <c r="P31" i="21"/>
  <c r="H21" i="21"/>
  <c r="I31" i="21"/>
  <c r="S21" i="16"/>
  <c r="R36" i="20"/>
  <c r="R40" i="20" s="1"/>
  <c r="K24" i="20"/>
  <c r="M21" i="20"/>
  <c r="I24" i="20"/>
  <c r="Q31" i="20"/>
  <c r="N21" i="20"/>
  <c r="G24" i="20"/>
  <c r="K36" i="18"/>
  <c r="K40" i="18" s="1"/>
  <c r="J36" i="18"/>
  <c r="J40" i="18" s="1"/>
  <c r="I36" i="18"/>
  <c r="I40" i="18" s="1"/>
  <c r="K22" i="18"/>
  <c r="L31" i="18"/>
  <c r="M21" i="18"/>
  <c r="R36" i="10"/>
  <c r="R40" i="10" s="1"/>
  <c r="T24" i="23"/>
  <c r="T24" i="25"/>
  <c r="N36" i="20"/>
  <c r="N40" i="20" s="1"/>
  <c r="O21" i="21"/>
  <c r="N10" i="21"/>
  <c r="F31" i="22"/>
  <c r="F36" i="22"/>
  <c r="F40" i="22" s="1"/>
  <c r="H36" i="24"/>
  <c r="H40" i="24" s="1"/>
  <c r="H31" i="24"/>
  <c r="M36" i="20"/>
  <c r="M40" i="20" s="1"/>
  <c r="J36" i="21"/>
  <c r="J40" i="21" s="1"/>
  <c r="J31" i="21"/>
  <c r="O21" i="20"/>
  <c r="H25" i="20"/>
  <c r="H36" i="20"/>
  <c r="H40" i="20" s="1"/>
  <c r="M21" i="21"/>
  <c r="L10" i="21"/>
  <c r="M22" i="21" s="1"/>
  <c r="H24" i="24"/>
  <c r="N10" i="18"/>
  <c r="O21" i="18"/>
  <c r="F31" i="20"/>
  <c r="F36" i="20"/>
  <c r="F40" i="20" s="1"/>
  <c r="H36" i="18"/>
  <c r="H40" i="18" s="1"/>
  <c r="G24" i="21"/>
  <c r="I10" i="24"/>
  <c r="J21" i="24"/>
  <c r="Q31" i="25"/>
  <c r="Q36" i="25"/>
  <c r="Q40" i="25" s="1"/>
  <c r="I31" i="25"/>
  <c r="I36" i="25"/>
  <c r="I40" i="25" s="1"/>
  <c r="O31" i="18"/>
  <c r="O36" i="18"/>
  <c r="O40" i="18" s="1"/>
  <c r="G31" i="18"/>
  <c r="G36" i="18"/>
  <c r="G40" i="18" s="1"/>
  <c r="Q31" i="23"/>
  <c r="Q36" i="23"/>
  <c r="Q40" i="23" s="1"/>
  <c r="I31" i="23"/>
  <c r="I36" i="23"/>
  <c r="I40" i="23" s="1"/>
  <c r="N36" i="22"/>
  <c r="N40" i="22" s="1"/>
  <c r="N31" i="22"/>
  <c r="Q40" i="24"/>
  <c r="K21" i="20"/>
  <c r="N31" i="18"/>
  <c r="N36" i="18"/>
  <c r="N40" i="18" s="1"/>
  <c r="P36" i="20"/>
  <c r="P40" i="20" s="1"/>
  <c r="M36" i="21"/>
  <c r="M40" i="21" s="1"/>
  <c r="M31" i="21"/>
  <c r="P31" i="22"/>
  <c r="P36" i="22"/>
  <c r="P40" i="22" s="1"/>
  <c r="P31" i="23"/>
  <c r="P36" i="23"/>
  <c r="P40" i="23" s="1"/>
  <c r="K21" i="24"/>
  <c r="M36" i="24"/>
  <c r="M40" i="24" s="1"/>
  <c r="P10" i="25"/>
  <c r="Q25" i="25" s="1"/>
  <c r="Q24" i="25"/>
  <c r="G24" i="25"/>
  <c r="M36" i="26"/>
  <c r="M40" i="26" s="1"/>
  <c r="P36" i="24"/>
  <c r="P40" i="24" s="1"/>
  <c r="P31" i="24"/>
  <c r="K25" i="18"/>
  <c r="F21" i="26"/>
  <c r="O24" i="21"/>
  <c r="N21" i="18"/>
  <c r="F31" i="18"/>
  <c r="F36" i="18"/>
  <c r="F40" i="18" s="1"/>
  <c r="M31" i="18"/>
  <c r="M36" i="18"/>
  <c r="M40" i="18" s="1"/>
  <c r="O36" i="20"/>
  <c r="O40" i="20" s="1"/>
  <c r="L31" i="21"/>
  <c r="L36" i="21"/>
  <c r="L40" i="21" s="1"/>
  <c r="H36" i="23"/>
  <c r="H40" i="23" s="1"/>
  <c r="L36" i="25"/>
  <c r="L40" i="25" s="1"/>
  <c r="L36" i="28"/>
  <c r="L40" i="28" s="1"/>
  <c r="L31" i="28"/>
  <c r="N21" i="21"/>
  <c r="T24" i="22"/>
  <c r="K24" i="22"/>
  <c r="P24" i="25"/>
  <c r="N24" i="26"/>
  <c r="F24" i="26"/>
  <c r="K31" i="26"/>
  <c r="K36" i="26"/>
  <c r="K40" i="26" s="1"/>
  <c r="O36" i="27"/>
  <c r="O40" i="27" s="1"/>
  <c r="O31" i="27"/>
  <c r="G31" i="27"/>
  <c r="G36" i="27"/>
  <c r="G40" i="27" s="1"/>
  <c r="Q24" i="18"/>
  <c r="M24" i="20"/>
  <c r="L24" i="21"/>
  <c r="O21" i="22"/>
  <c r="N10" i="22"/>
  <c r="G36" i="22"/>
  <c r="G40" i="22" s="1"/>
  <c r="F24" i="25"/>
  <c r="P24" i="18"/>
  <c r="L24" i="20"/>
  <c r="K36" i="20"/>
  <c r="K40" i="20" s="1"/>
  <c r="M10" i="21"/>
  <c r="T24" i="21"/>
  <c r="H36" i="21"/>
  <c r="H40" i="21" s="1"/>
  <c r="O31" i="22"/>
  <c r="O21" i="23"/>
  <c r="K36" i="24"/>
  <c r="K40" i="24" s="1"/>
  <c r="K31" i="24"/>
  <c r="O36" i="25"/>
  <c r="O40" i="25" s="1"/>
  <c r="O31" i="25"/>
  <c r="G36" i="25"/>
  <c r="G40" i="25" s="1"/>
  <c r="G31" i="25"/>
  <c r="P36" i="26"/>
  <c r="P40" i="26" s="1"/>
  <c r="P31" i="26"/>
  <c r="H36" i="26"/>
  <c r="H40" i="26" s="1"/>
  <c r="H31" i="26"/>
  <c r="F24" i="27"/>
  <c r="L31" i="27"/>
  <c r="L36" i="27"/>
  <c r="L40" i="27" s="1"/>
  <c r="O10" i="28"/>
  <c r="I36" i="28"/>
  <c r="I40" i="28" s="1"/>
  <c r="J24" i="21"/>
  <c r="G36" i="21"/>
  <c r="G40" i="21" s="1"/>
  <c r="M10" i="22"/>
  <c r="H21" i="22"/>
  <c r="T24" i="24"/>
  <c r="J36" i="24"/>
  <c r="J40" i="24" s="1"/>
  <c r="J31" i="24"/>
  <c r="Q21" i="25"/>
  <c r="O24" i="18"/>
  <c r="J36" i="20"/>
  <c r="J40" i="20" s="1"/>
  <c r="F21" i="20"/>
  <c r="I36" i="20"/>
  <c r="I40" i="20" s="1"/>
  <c r="Q24" i="21"/>
  <c r="F24" i="21"/>
  <c r="F36" i="21"/>
  <c r="F40" i="21" s="1"/>
  <c r="G21" i="22"/>
  <c r="F24" i="22"/>
  <c r="M36" i="23"/>
  <c r="M40" i="23" s="1"/>
  <c r="I24" i="26"/>
  <c r="N31" i="26"/>
  <c r="N36" i="26"/>
  <c r="N40" i="26" s="1"/>
  <c r="F31" i="26"/>
  <c r="F36" i="26"/>
  <c r="F40" i="26" s="1"/>
  <c r="J36" i="27"/>
  <c r="J40" i="27" s="1"/>
  <c r="J31" i="27"/>
  <c r="Q36" i="28"/>
  <c r="Q40" i="28" s="1"/>
  <c r="F21" i="22"/>
  <c r="M24" i="22"/>
  <c r="I31" i="22"/>
  <c r="L36" i="23"/>
  <c r="L40" i="23" s="1"/>
  <c r="I24" i="25"/>
  <c r="H24" i="26"/>
  <c r="G24" i="27"/>
  <c r="I31" i="27"/>
  <c r="Q36" i="27"/>
  <c r="Q40" i="27" s="1"/>
  <c r="L36" i="22"/>
  <c r="L40" i="22" s="1"/>
  <c r="P24" i="23"/>
  <c r="O36" i="23"/>
  <c r="O40" i="23" s="1"/>
  <c r="G24" i="24"/>
  <c r="P21" i="25"/>
  <c r="I36" i="26"/>
  <c r="I40" i="26" s="1"/>
  <c r="Q24" i="27"/>
  <c r="H24" i="28"/>
  <c r="O24" i="23"/>
  <c r="N36" i="23"/>
  <c r="N40" i="23" s="1"/>
  <c r="J24" i="26"/>
  <c r="P24" i="27"/>
  <c r="U24" i="27"/>
  <c r="L24" i="27"/>
  <c r="Q24" i="28"/>
  <c r="Q21" i="28"/>
  <c r="P21" i="28"/>
  <c r="F24" i="28"/>
  <c r="T24" i="28"/>
  <c r="U24" i="28"/>
  <c r="N24" i="28"/>
  <c r="Q10" i="28"/>
  <c r="M24" i="28"/>
  <c r="K21" i="28"/>
  <c r="J21" i="28"/>
  <c r="I21" i="28"/>
  <c r="H21" i="28"/>
  <c r="G21" i="28"/>
  <c r="F21" i="28"/>
  <c r="K24" i="28"/>
  <c r="J24" i="28"/>
  <c r="P21" i="27"/>
  <c r="O21" i="27"/>
  <c r="Q21" i="27"/>
  <c r="P10" i="27"/>
  <c r="J24" i="27"/>
  <c r="O10" i="27"/>
  <c r="O24" i="27"/>
  <c r="N24" i="27"/>
  <c r="F21" i="27"/>
  <c r="M24" i="27"/>
  <c r="N21" i="27"/>
  <c r="M21" i="27"/>
  <c r="L21" i="27"/>
  <c r="K21" i="27"/>
  <c r="J21" i="27"/>
  <c r="I21" i="27"/>
  <c r="H21" i="27"/>
  <c r="G21" i="27"/>
  <c r="M24" i="26"/>
  <c r="L24" i="26"/>
  <c r="N21" i="26"/>
  <c r="Q24" i="26"/>
  <c r="Q21" i="26"/>
  <c r="P21" i="26"/>
  <c r="K24" i="26"/>
  <c r="M21" i="26"/>
  <c r="L21" i="26"/>
  <c r="K21" i="26"/>
  <c r="I21" i="26"/>
  <c r="H21" i="26"/>
  <c r="Q10" i="26"/>
  <c r="R22" i="26" s="1"/>
  <c r="G21" i="26"/>
  <c r="P24" i="26"/>
  <c r="P10" i="26"/>
  <c r="J21" i="26"/>
  <c r="T24" i="26"/>
  <c r="J24" i="25"/>
  <c r="K24" i="25"/>
  <c r="N10" i="25"/>
  <c r="N24" i="25"/>
  <c r="M24" i="25"/>
  <c r="L24" i="25"/>
  <c r="O21" i="25"/>
  <c r="N21" i="25"/>
  <c r="M21" i="25"/>
  <c r="H21" i="25"/>
  <c r="G21" i="25"/>
  <c r="F21" i="25"/>
  <c r="Q21" i="24"/>
  <c r="P21" i="24"/>
  <c r="M24" i="24"/>
  <c r="Q24" i="24"/>
  <c r="O24" i="24"/>
  <c r="K24" i="24"/>
  <c r="P24" i="24"/>
  <c r="F24" i="24"/>
  <c r="N24" i="24"/>
  <c r="G21" i="24"/>
  <c r="L24" i="24"/>
  <c r="H10" i="24"/>
  <c r="I25" i="24" s="1"/>
  <c r="G10" i="24"/>
  <c r="H25" i="24" s="1"/>
  <c r="F21" i="24"/>
  <c r="J24" i="24"/>
  <c r="N21" i="23"/>
  <c r="M21" i="23"/>
  <c r="N24" i="23"/>
  <c r="M24" i="23"/>
  <c r="I24" i="23"/>
  <c r="H24" i="23"/>
  <c r="G24" i="23"/>
  <c r="F24" i="23"/>
  <c r="H21" i="23"/>
  <c r="L24" i="23"/>
  <c r="G21" i="23"/>
  <c r="K24" i="23"/>
  <c r="F21" i="23"/>
  <c r="J24" i="23"/>
  <c r="F25" i="23"/>
  <c r="Q21" i="23"/>
  <c r="P21" i="23"/>
  <c r="J21" i="23"/>
  <c r="I21" i="23"/>
  <c r="L21" i="23"/>
  <c r="K21" i="23"/>
  <c r="Q21" i="22"/>
  <c r="P21" i="22"/>
  <c r="N21" i="22"/>
  <c r="U24" i="22"/>
  <c r="P22" i="22"/>
  <c r="P24" i="22"/>
  <c r="G24" i="22"/>
  <c r="I24" i="22"/>
  <c r="Q24" i="22"/>
  <c r="H24" i="22"/>
  <c r="O24" i="22"/>
  <c r="K21" i="22"/>
  <c r="I21" i="22"/>
  <c r="L21" i="22"/>
  <c r="J21" i="22"/>
  <c r="L21" i="21"/>
  <c r="I24" i="21"/>
  <c r="K21" i="21"/>
  <c r="H24" i="21"/>
  <c r="I21" i="21"/>
  <c r="P21" i="21"/>
  <c r="Q21" i="21"/>
  <c r="U24" i="21"/>
  <c r="G21" i="21"/>
  <c r="H10" i="21"/>
  <c r="I25" i="21" s="1"/>
  <c r="K24" i="21"/>
  <c r="J21" i="21"/>
  <c r="F21" i="21"/>
  <c r="J24" i="20"/>
  <c r="Q21" i="20"/>
  <c r="P24" i="20"/>
  <c r="Q24" i="20"/>
  <c r="P21" i="20"/>
  <c r="H22" i="20"/>
  <c r="F24" i="20"/>
  <c r="O24" i="20"/>
  <c r="N24" i="20"/>
  <c r="G21" i="20"/>
  <c r="H24" i="20"/>
  <c r="J21" i="20"/>
  <c r="I21" i="20"/>
  <c r="H21" i="20"/>
  <c r="I10" i="20"/>
  <c r="H21" i="18"/>
  <c r="G21" i="18"/>
  <c r="F21" i="18"/>
  <c r="I24" i="18"/>
  <c r="H24" i="18"/>
  <c r="G24" i="18"/>
  <c r="L21" i="18"/>
  <c r="Q21" i="18"/>
  <c r="K21" i="18"/>
  <c r="U24" i="18"/>
  <c r="P21" i="18"/>
  <c r="T24" i="18"/>
  <c r="N24" i="18"/>
  <c r="M24" i="18"/>
  <c r="L24" i="18"/>
  <c r="Q10" i="18"/>
  <c r="R22" i="18" s="1"/>
  <c r="J21" i="18"/>
  <c r="G22" i="18"/>
  <c r="I21" i="18"/>
  <c r="J24" i="18"/>
  <c r="G25" i="18"/>
  <c r="O22" i="24" l="1"/>
  <c r="L25" i="20"/>
  <c r="R35" i="17"/>
  <c r="R37" i="25"/>
  <c r="R41" i="25" s="1"/>
  <c r="L22" i="26"/>
  <c r="U18" i="5"/>
  <c r="R35" i="18"/>
  <c r="L25" i="24"/>
  <c r="R17" i="23"/>
  <c r="R37" i="8"/>
  <c r="R41" i="8" s="1"/>
  <c r="F25" i="21"/>
  <c r="M25" i="24"/>
  <c r="S22" i="25"/>
  <c r="M22" i="24"/>
  <c r="H22" i="28"/>
  <c r="S25" i="25"/>
  <c r="R25" i="25"/>
  <c r="F22" i="27"/>
  <c r="L25" i="23"/>
  <c r="P22" i="25"/>
  <c r="J22" i="27"/>
  <c r="R22" i="25"/>
  <c r="N22" i="28"/>
  <c r="S22" i="8"/>
  <c r="N25" i="20"/>
  <c r="P25" i="25"/>
  <c r="R17" i="25"/>
  <c r="Q17" i="23"/>
  <c r="H22" i="26"/>
  <c r="S25" i="8"/>
  <c r="S25" i="15"/>
  <c r="F25" i="18"/>
  <c r="F22" i="25"/>
  <c r="P25" i="20"/>
  <c r="J25" i="21"/>
  <c r="J22" i="21"/>
  <c r="O22" i="18"/>
  <c r="F25" i="27"/>
  <c r="R17" i="27"/>
  <c r="R17" i="26"/>
  <c r="R17" i="22"/>
  <c r="L22" i="20"/>
  <c r="S25" i="26"/>
  <c r="G25" i="26"/>
  <c r="S22" i="26"/>
  <c r="S22" i="24"/>
  <c r="S25" i="18"/>
  <c r="G22" i="26"/>
  <c r="L22" i="28"/>
  <c r="S22" i="18"/>
  <c r="O22" i="20"/>
  <c r="K25" i="26"/>
  <c r="F25" i="24"/>
  <c r="L25" i="28"/>
  <c r="I25" i="18"/>
  <c r="P22" i="20"/>
  <c r="K22" i="22"/>
  <c r="L25" i="26"/>
  <c r="S22" i="15"/>
  <c r="Q25" i="18"/>
  <c r="L22" i="21"/>
  <c r="Q22" i="18"/>
  <c r="R17" i="18"/>
  <c r="K25" i="22"/>
  <c r="I25" i="26"/>
  <c r="F22" i="24"/>
  <c r="O25" i="18"/>
  <c r="I25" i="20"/>
  <c r="L25" i="21"/>
  <c r="P25" i="24"/>
  <c r="I22" i="20"/>
  <c r="F25" i="25"/>
  <c r="S25" i="24"/>
  <c r="R37" i="26"/>
  <c r="R41" i="26" s="1"/>
  <c r="K25" i="27"/>
  <c r="L22" i="23"/>
  <c r="M22" i="27"/>
  <c r="M22" i="28"/>
  <c r="K22" i="21"/>
  <c r="R17" i="24"/>
  <c r="O25" i="24"/>
  <c r="N22" i="27"/>
  <c r="F22" i="26"/>
  <c r="H25" i="27"/>
  <c r="N22" i="25"/>
  <c r="K22" i="25"/>
  <c r="Q25" i="24"/>
  <c r="H25" i="28"/>
  <c r="H22" i="27"/>
  <c r="I22" i="26"/>
  <c r="F25" i="26"/>
  <c r="G25" i="20"/>
  <c r="N25" i="25"/>
  <c r="R22" i="22"/>
  <c r="K25" i="23"/>
  <c r="P22" i="26"/>
  <c r="H25" i="26"/>
  <c r="K22" i="27"/>
  <c r="Q22" i="23"/>
  <c r="L22" i="24"/>
  <c r="Q17" i="18"/>
  <c r="T17" i="8"/>
  <c r="R37" i="17"/>
  <c r="R41" i="17" s="1"/>
  <c r="R17" i="28"/>
  <c r="Q17" i="25"/>
  <c r="H22" i="18"/>
  <c r="O22" i="26"/>
  <c r="M25" i="27"/>
  <c r="O22" i="27"/>
  <c r="Q25" i="28"/>
  <c r="Q22" i="22"/>
  <c r="G25" i="28"/>
  <c r="N22" i="26"/>
  <c r="F22" i="21"/>
  <c r="J25" i="28"/>
  <c r="P22" i="24"/>
  <c r="P22" i="18"/>
  <c r="O25" i="20"/>
  <c r="G22" i="21"/>
  <c r="Q25" i="23"/>
  <c r="K22" i="23"/>
  <c r="G25" i="27"/>
  <c r="Q22" i="24"/>
  <c r="P25" i="26"/>
  <c r="J25" i="27"/>
  <c r="S25" i="16"/>
  <c r="Q25" i="22"/>
  <c r="G25" i="21"/>
  <c r="F22" i="22"/>
  <c r="O25" i="26"/>
  <c r="F25" i="22"/>
  <c r="Q22" i="28"/>
  <c r="R17" i="20"/>
  <c r="M25" i="22"/>
  <c r="M37" i="18"/>
  <c r="M41" i="18" s="1"/>
  <c r="M37" i="21"/>
  <c r="M41" i="21" s="1"/>
  <c r="L25" i="18"/>
  <c r="I37" i="21"/>
  <c r="I41" i="21" s="1"/>
  <c r="U35" i="8"/>
  <c r="S35" i="27"/>
  <c r="J37" i="20"/>
  <c r="J41" i="20" s="1"/>
  <c r="J22" i="26"/>
  <c r="T35" i="23"/>
  <c r="S25" i="23"/>
  <c r="S22" i="23"/>
  <c r="H22" i="25"/>
  <c r="H37" i="23"/>
  <c r="H41" i="23" s="1"/>
  <c r="F37" i="21"/>
  <c r="F41" i="21" s="1"/>
  <c r="S35" i="22"/>
  <c r="K37" i="22"/>
  <c r="K41" i="22" s="1"/>
  <c r="R35" i="27"/>
  <c r="H25" i="18"/>
  <c r="J22" i="18"/>
  <c r="Q22" i="20"/>
  <c r="N22" i="20"/>
  <c r="M22" i="22"/>
  <c r="O25" i="25"/>
  <c r="P25" i="27"/>
  <c r="I22" i="28"/>
  <c r="J25" i="25"/>
  <c r="J37" i="27"/>
  <c r="J41" i="27" s="1"/>
  <c r="G37" i="25"/>
  <c r="G41" i="25" s="1"/>
  <c r="I22" i="18"/>
  <c r="G22" i="27"/>
  <c r="F37" i="20"/>
  <c r="F41" i="20" s="1"/>
  <c r="F37" i="22"/>
  <c r="F41" i="22" s="1"/>
  <c r="Q37" i="20"/>
  <c r="Q41" i="20" s="1"/>
  <c r="R35" i="23"/>
  <c r="S25" i="20"/>
  <c r="J37" i="18"/>
  <c r="J41" i="18" s="1"/>
  <c r="Q35" i="24"/>
  <c r="I22" i="22"/>
  <c r="I22" i="23"/>
  <c r="J37" i="23"/>
  <c r="J41" i="23" s="1"/>
  <c r="Q35" i="21"/>
  <c r="K25" i="20"/>
  <c r="J37" i="25"/>
  <c r="J41" i="25" s="1"/>
  <c r="J22" i="23"/>
  <c r="H37" i="21"/>
  <c r="H41" i="21" s="1"/>
  <c r="Q35" i="26"/>
  <c r="R37" i="27"/>
  <c r="R41" i="27" s="1"/>
  <c r="S22" i="17"/>
  <c r="S25" i="17"/>
  <c r="N37" i="24"/>
  <c r="N41" i="24" s="1"/>
  <c r="K37" i="21"/>
  <c r="K41" i="21" s="1"/>
  <c r="K37" i="26"/>
  <c r="K41" i="26" s="1"/>
  <c r="M25" i="26"/>
  <c r="N25" i="21"/>
  <c r="R35" i="20"/>
  <c r="R35" i="26"/>
  <c r="P37" i="27"/>
  <c r="P41" i="27" s="1"/>
  <c r="M22" i="20"/>
  <c r="J37" i="24"/>
  <c r="J41" i="24" s="1"/>
  <c r="O37" i="25"/>
  <c r="O41" i="25" s="1"/>
  <c r="F37" i="18"/>
  <c r="F41" i="18" s="1"/>
  <c r="G37" i="20"/>
  <c r="G41" i="20" s="1"/>
  <c r="M37" i="20"/>
  <c r="M41" i="20" s="1"/>
  <c r="K25" i="21"/>
  <c r="J37" i="22"/>
  <c r="J41" i="22" s="1"/>
  <c r="K37" i="20"/>
  <c r="K41" i="20" s="1"/>
  <c r="M37" i="26"/>
  <c r="M41" i="26" s="1"/>
  <c r="F22" i="18"/>
  <c r="M22" i="18"/>
  <c r="J25" i="22"/>
  <c r="H22" i="24"/>
  <c r="N22" i="24"/>
  <c r="R25" i="26"/>
  <c r="R18" i="26" s="1"/>
  <c r="I25" i="28"/>
  <c r="L37" i="27"/>
  <c r="L41" i="27" s="1"/>
  <c r="K37" i="24"/>
  <c r="K41" i="24" s="1"/>
  <c r="N37" i="18"/>
  <c r="N41" i="18" s="1"/>
  <c r="Q37" i="23"/>
  <c r="Q41" i="23" s="1"/>
  <c r="O37" i="21"/>
  <c r="O41" i="21" s="1"/>
  <c r="M22" i="23"/>
  <c r="M37" i="25"/>
  <c r="M41" i="25" s="1"/>
  <c r="M25" i="28"/>
  <c r="G37" i="28"/>
  <c r="G41" i="28" s="1"/>
  <c r="L37" i="23"/>
  <c r="L41" i="23" s="1"/>
  <c r="S35" i="20"/>
  <c r="I37" i="18"/>
  <c r="I41" i="18" s="1"/>
  <c r="O37" i="20"/>
  <c r="O41" i="20" s="1"/>
  <c r="R35" i="12"/>
  <c r="S35" i="23"/>
  <c r="T35" i="27"/>
  <c r="M37" i="27"/>
  <c r="M41" i="27" s="1"/>
  <c r="G37" i="21"/>
  <c r="G41" i="21" s="1"/>
  <c r="Q35" i="22"/>
  <c r="S22" i="27"/>
  <c r="S25" i="27"/>
  <c r="J22" i="25"/>
  <c r="N25" i="24"/>
  <c r="S35" i="12"/>
  <c r="G22" i="24"/>
  <c r="G37" i="22"/>
  <c r="G41" i="22" s="1"/>
  <c r="R25" i="22"/>
  <c r="U35" i="18"/>
  <c r="O37" i="23"/>
  <c r="O41" i="23" s="1"/>
  <c r="T35" i="20"/>
  <c r="F37" i="27"/>
  <c r="F41" i="27" s="1"/>
  <c r="G37" i="26"/>
  <c r="G41" i="26" s="1"/>
  <c r="I37" i="28"/>
  <c r="I41" i="28" s="1"/>
  <c r="S35" i="24"/>
  <c r="S22" i="10"/>
  <c r="S25" i="10"/>
  <c r="U35" i="25"/>
  <c r="L22" i="22"/>
  <c r="M22" i="25"/>
  <c r="F37" i="26"/>
  <c r="F41" i="26" s="1"/>
  <c r="I22" i="24"/>
  <c r="J37" i="21"/>
  <c r="J41" i="21" s="1"/>
  <c r="Q25" i="21"/>
  <c r="Q37" i="24"/>
  <c r="Q41" i="24" s="1"/>
  <c r="S22" i="11"/>
  <c r="S22" i="22"/>
  <c r="S25" i="22"/>
  <c r="Q35" i="27"/>
  <c r="T35" i="28"/>
  <c r="T35" i="24"/>
  <c r="U35" i="22"/>
  <c r="L25" i="25"/>
  <c r="K37" i="28"/>
  <c r="K41" i="28" s="1"/>
  <c r="P37" i="25"/>
  <c r="P41" i="25" s="1"/>
  <c r="F37" i="25"/>
  <c r="F41" i="25" s="1"/>
  <c r="P25" i="18"/>
  <c r="H25" i="22"/>
  <c r="O22" i="23"/>
  <c r="N25" i="27"/>
  <c r="I25" i="27"/>
  <c r="L22" i="27"/>
  <c r="G22" i="28"/>
  <c r="Q25" i="20"/>
  <c r="G37" i="27"/>
  <c r="G41" i="27" s="1"/>
  <c r="M25" i="20"/>
  <c r="S22" i="20"/>
  <c r="O37" i="26"/>
  <c r="O41" i="26" s="1"/>
  <c r="S35" i="25"/>
  <c r="G22" i="23"/>
  <c r="T35" i="25"/>
  <c r="U35" i="20"/>
  <c r="R37" i="21"/>
  <c r="R41" i="21" s="1"/>
  <c r="Q37" i="28"/>
  <c r="Q41" i="28" s="1"/>
  <c r="K37" i="23"/>
  <c r="K41" i="23" s="1"/>
  <c r="R35" i="8"/>
  <c r="L37" i="22"/>
  <c r="L41" i="22" s="1"/>
  <c r="U35" i="24"/>
  <c r="L37" i="24"/>
  <c r="L41" i="24" s="1"/>
  <c r="U35" i="21"/>
  <c r="R35" i="22"/>
  <c r="L37" i="25"/>
  <c r="L41" i="25" s="1"/>
  <c r="P37" i="20"/>
  <c r="P41" i="20" s="1"/>
  <c r="G22" i="25"/>
  <c r="M22" i="26"/>
  <c r="P25" i="28"/>
  <c r="P37" i="21"/>
  <c r="P41" i="21" s="1"/>
  <c r="O37" i="28"/>
  <c r="O41" i="28" s="1"/>
  <c r="S35" i="28"/>
  <c r="P22" i="21"/>
  <c r="Q25" i="27"/>
  <c r="R35" i="28"/>
  <c r="H37" i="28"/>
  <c r="H41" i="28" s="1"/>
  <c r="L37" i="26"/>
  <c r="L41" i="26" s="1"/>
  <c r="N25" i="28"/>
  <c r="K22" i="28"/>
  <c r="I37" i="26"/>
  <c r="I41" i="26" s="1"/>
  <c r="H25" i="21"/>
  <c r="N25" i="23"/>
  <c r="M25" i="23"/>
  <c r="I22" i="27"/>
  <c r="N25" i="18"/>
  <c r="H37" i="27"/>
  <c r="H41" i="27" s="1"/>
  <c r="I22" i="25"/>
  <c r="U35" i="26"/>
  <c r="R37" i="20"/>
  <c r="R41" i="20" s="1"/>
  <c r="R35" i="10"/>
  <c r="S35" i="18"/>
  <c r="Q35" i="28"/>
  <c r="R17" i="21"/>
  <c r="M37" i="28"/>
  <c r="M41" i="28" s="1"/>
  <c r="T35" i="26"/>
  <c r="R35" i="21"/>
  <c r="I22" i="21"/>
  <c r="O22" i="22"/>
  <c r="O37" i="18"/>
  <c r="O41" i="18" s="1"/>
  <c r="F37" i="24"/>
  <c r="F41" i="24" s="1"/>
  <c r="N37" i="20"/>
  <c r="N41" i="20" s="1"/>
  <c r="S22" i="21"/>
  <c r="S25" i="21"/>
  <c r="H37" i="18"/>
  <c r="H41" i="18" s="1"/>
  <c r="N22" i="18"/>
  <c r="O25" i="21"/>
  <c r="N22" i="21"/>
  <c r="Q22" i="25"/>
  <c r="Q18" i="25" s="1"/>
  <c r="I37" i="23"/>
  <c r="I41" i="23" s="1"/>
  <c r="K37" i="27"/>
  <c r="K41" i="27" s="1"/>
  <c r="I37" i="20"/>
  <c r="I41" i="20" s="1"/>
  <c r="M37" i="24"/>
  <c r="M41" i="24" s="1"/>
  <c r="U35" i="28"/>
  <c r="O25" i="28"/>
  <c r="R25" i="21"/>
  <c r="S35" i="21"/>
  <c r="N25" i="26"/>
  <c r="L25" i="27"/>
  <c r="F22" i="28"/>
  <c r="I37" i="22"/>
  <c r="I41" i="22" s="1"/>
  <c r="Q37" i="25"/>
  <c r="Q41" i="25" s="1"/>
  <c r="F37" i="23"/>
  <c r="F41" i="23" s="1"/>
  <c r="M25" i="18"/>
  <c r="H22" i="21"/>
  <c r="G22" i="22"/>
  <c r="P25" i="23"/>
  <c r="N25" i="22"/>
  <c r="H37" i="26"/>
  <c r="H41" i="26" s="1"/>
  <c r="P22" i="23"/>
  <c r="L37" i="21"/>
  <c r="L41" i="21" s="1"/>
  <c r="P37" i="23"/>
  <c r="P41" i="23" s="1"/>
  <c r="J22" i="24"/>
  <c r="G37" i="23"/>
  <c r="G41" i="23" s="1"/>
  <c r="I37" i="24"/>
  <c r="I41" i="24" s="1"/>
  <c r="H37" i="22"/>
  <c r="H41" i="22" s="1"/>
  <c r="N22" i="23"/>
  <c r="J25" i="24"/>
  <c r="G37" i="18"/>
  <c r="G41" i="18" s="1"/>
  <c r="M25" i="21"/>
  <c r="F25" i="20"/>
  <c r="P37" i="18"/>
  <c r="P41" i="18" s="1"/>
  <c r="R22" i="27"/>
  <c r="R25" i="27"/>
  <c r="H22" i="23"/>
  <c r="Q35" i="25"/>
  <c r="M37" i="22"/>
  <c r="M41" i="22" s="1"/>
  <c r="R22" i="21"/>
  <c r="U35" i="23"/>
  <c r="H37" i="20"/>
  <c r="H41" i="20" s="1"/>
  <c r="N37" i="28"/>
  <c r="N41" i="28" s="1"/>
  <c r="R22" i="24"/>
  <c r="R18" i="24" s="1"/>
  <c r="K25" i="25"/>
  <c r="Q37" i="21"/>
  <c r="Q41" i="21" s="1"/>
  <c r="N37" i="23"/>
  <c r="N41" i="23" s="1"/>
  <c r="L37" i="18"/>
  <c r="L41" i="18" s="1"/>
  <c r="H37" i="25"/>
  <c r="H41" i="25" s="1"/>
  <c r="Q37" i="27"/>
  <c r="Q41" i="27" s="1"/>
  <c r="P25" i="21"/>
  <c r="K37" i="18"/>
  <c r="K41" i="18" s="1"/>
  <c r="J37" i="26"/>
  <c r="J41" i="26" s="1"/>
  <c r="S25" i="13"/>
  <c r="S22" i="13"/>
  <c r="S35" i="26"/>
  <c r="F22" i="20"/>
  <c r="R22" i="28"/>
  <c r="R25" i="28"/>
  <c r="I37" i="25"/>
  <c r="I41" i="25" s="1"/>
  <c r="N37" i="21"/>
  <c r="N41" i="21" s="1"/>
  <c r="J37" i="28"/>
  <c r="J41" i="28" s="1"/>
  <c r="R25" i="20"/>
  <c r="R18" i="20" s="1"/>
  <c r="R35" i="15"/>
  <c r="T35" i="18"/>
  <c r="J25" i="18"/>
  <c r="G25" i="22"/>
  <c r="O25" i="23"/>
  <c r="N37" i="26"/>
  <c r="N41" i="26" s="1"/>
  <c r="I37" i="27"/>
  <c r="I41" i="27" s="1"/>
  <c r="O37" i="27"/>
  <c r="O41" i="27" s="1"/>
  <c r="M25" i="25"/>
  <c r="L25" i="22"/>
  <c r="H22" i="22"/>
  <c r="O25" i="27"/>
  <c r="K22" i="26"/>
  <c r="J22" i="22"/>
  <c r="L22" i="18"/>
  <c r="L37" i="28"/>
  <c r="L41" i="28" s="1"/>
  <c r="P37" i="24"/>
  <c r="P41" i="24" s="1"/>
  <c r="Q37" i="26"/>
  <c r="Q41" i="26" s="1"/>
  <c r="F37" i="28"/>
  <c r="F41" i="28" s="1"/>
  <c r="R25" i="18"/>
  <c r="R18" i="18" s="1"/>
  <c r="G22" i="20"/>
  <c r="Q22" i="21"/>
  <c r="O25" i="22"/>
  <c r="J22" i="28"/>
  <c r="P37" i="26"/>
  <c r="P41" i="26" s="1"/>
  <c r="O37" i="22"/>
  <c r="O41" i="22" s="1"/>
  <c r="P37" i="22"/>
  <c r="P41" i="22" s="1"/>
  <c r="N37" i="22"/>
  <c r="N41" i="22" s="1"/>
  <c r="H37" i="24"/>
  <c r="H41" i="24" s="1"/>
  <c r="S22" i="16"/>
  <c r="Q37" i="22"/>
  <c r="Q41" i="22" s="1"/>
  <c r="F25" i="28"/>
  <c r="S17" i="8"/>
  <c r="R37" i="22"/>
  <c r="R41" i="22" s="1"/>
  <c r="T35" i="22"/>
  <c r="U35" i="27"/>
  <c r="K22" i="24"/>
  <c r="N37" i="25"/>
  <c r="N41" i="25" s="1"/>
  <c r="Q35" i="8"/>
  <c r="R37" i="16"/>
  <c r="R41" i="16" s="1"/>
  <c r="R22" i="23"/>
  <c r="R25" i="23"/>
  <c r="Q17" i="27"/>
  <c r="O22" i="21"/>
  <c r="O22" i="25"/>
  <c r="P22" i="28"/>
  <c r="Q17" i="20"/>
  <c r="N22" i="22"/>
  <c r="Q17" i="21"/>
  <c r="Q17" i="22"/>
  <c r="Q17" i="24"/>
  <c r="Q17" i="28"/>
  <c r="P22" i="27"/>
  <c r="Q22" i="27"/>
  <c r="Q17" i="26"/>
  <c r="Q22" i="26"/>
  <c r="Q25" i="26"/>
  <c r="J25" i="20"/>
  <c r="J22" i="20"/>
  <c r="Q18" i="21" l="1"/>
  <c r="R18" i="25"/>
  <c r="S18" i="8"/>
  <c r="S19" i="8" s="1"/>
  <c r="R18" i="22"/>
  <c r="R18" i="21"/>
  <c r="Q18" i="18"/>
  <c r="Q18" i="22"/>
  <c r="R18" i="27"/>
  <c r="Q18" i="24"/>
  <c r="Q18" i="23"/>
  <c r="Q18" i="27"/>
  <c r="Q18" i="28"/>
  <c r="Q18" i="20"/>
  <c r="R18" i="23"/>
  <c r="R18" i="28"/>
  <c r="Q18" i="26"/>
  <c r="F39" i="17"/>
  <c r="G39" i="17"/>
  <c r="H39" i="17"/>
  <c r="I39" i="17"/>
  <c r="J39" i="17"/>
  <c r="K39" i="17"/>
  <c r="L39" i="17"/>
  <c r="M39" i="17"/>
  <c r="N39" i="17"/>
  <c r="O39" i="17"/>
  <c r="P39" i="17"/>
  <c r="Q39" i="17"/>
  <c r="F38" i="17"/>
  <c r="G38" i="17"/>
  <c r="H38" i="17"/>
  <c r="I38" i="17"/>
  <c r="J38" i="17"/>
  <c r="K38" i="17"/>
  <c r="L38" i="17"/>
  <c r="M38" i="17"/>
  <c r="N38" i="17"/>
  <c r="O38" i="17"/>
  <c r="P38" i="17"/>
  <c r="Q38" i="17"/>
  <c r="F30" i="17"/>
  <c r="G30" i="17"/>
  <c r="H30" i="17"/>
  <c r="I30" i="17"/>
  <c r="J30" i="17"/>
  <c r="K30" i="17"/>
  <c r="L30" i="17"/>
  <c r="M30" i="17"/>
  <c r="M31" i="17" s="1"/>
  <c r="N30" i="17"/>
  <c r="N31" i="17" s="1"/>
  <c r="O30" i="17"/>
  <c r="O31" i="17" s="1"/>
  <c r="P30" i="17"/>
  <c r="P31" i="17" s="1"/>
  <c r="Q30" i="17"/>
  <c r="F23" i="17"/>
  <c r="G23" i="17"/>
  <c r="H23" i="17"/>
  <c r="I23" i="17"/>
  <c r="J23" i="17"/>
  <c r="K23" i="17"/>
  <c r="L23" i="17"/>
  <c r="M23" i="17"/>
  <c r="N23" i="17"/>
  <c r="O23" i="17"/>
  <c r="P23" i="17"/>
  <c r="Q23" i="17"/>
  <c r="U24" i="17"/>
  <c r="F20" i="17"/>
  <c r="G20" i="17"/>
  <c r="H20" i="17"/>
  <c r="I20" i="17"/>
  <c r="J20" i="17"/>
  <c r="K20" i="17"/>
  <c r="L20" i="17"/>
  <c r="M20" i="17"/>
  <c r="N20" i="17"/>
  <c r="O20" i="17"/>
  <c r="P20" i="17"/>
  <c r="Q20" i="17"/>
  <c r="Q16" i="17"/>
  <c r="S16" i="17"/>
  <c r="T16" i="17"/>
  <c r="U16" i="17"/>
  <c r="E9" i="17"/>
  <c r="F9" i="17"/>
  <c r="G9" i="17"/>
  <c r="H9" i="17"/>
  <c r="I9" i="17"/>
  <c r="J9" i="17"/>
  <c r="K9" i="17"/>
  <c r="L9" i="17"/>
  <c r="M9" i="17"/>
  <c r="N9" i="17"/>
  <c r="O9" i="17"/>
  <c r="P9" i="17"/>
  <c r="Q9" i="17"/>
  <c r="N37" i="17" l="1"/>
  <c r="N41" i="17" s="1"/>
  <c r="S29" i="17"/>
  <c r="J10" i="17"/>
  <c r="K25" i="17" s="1"/>
  <c r="P36" i="17"/>
  <c r="P40" i="17" s="1"/>
  <c r="O37" i="17"/>
  <c r="O41" i="17" s="1"/>
  <c r="O36" i="17"/>
  <c r="O40" i="17" s="1"/>
  <c r="I31" i="17"/>
  <c r="P37" i="17"/>
  <c r="P41" i="17" s="1"/>
  <c r="H10" i="17"/>
  <c r="I25" i="17" s="1"/>
  <c r="G31" i="17"/>
  <c r="L10" i="17"/>
  <c r="K10" i="17"/>
  <c r="L25" i="17" s="1"/>
  <c r="P21" i="17"/>
  <c r="Q24" i="17"/>
  <c r="Q31" i="17"/>
  <c r="F10" i="17"/>
  <c r="L31" i="17"/>
  <c r="O10" i="17"/>
  <c r="T29" i="17"/>
  <c r="H31" i="17"/>
  <c r="Q29" i="17"/>
  <c r="F24" i="17"/>
  <c r="F31" i="17"/>
  <c r="P24" i="17"/>
  <c r="I10" i="17"/>
  <c r="J25" i="17" s="1"/>
  <c r="N36" i="17"/>
  <c r="N40" i="17" s="1"/>
  <c r="M37" i="17"/>
  <c r="M41" i="17" s="1"/>
  <c r="G10" i="17"/>
  <c r="M36" i="17"/>
  <c r="M40" i="17" s="1"/>
  <c r="Q10" i="17"/>
  <c r="R24" i="17"/>
  <c r="R21" i="17"/>
  <c r="E10" i="17"/>
  <c r="K31" i="17"/>
  <c r="P10" i="17"/>
  <c r="U29" i="17"/>
  <c r="J31" i="17"/>
  <c r="T24" i="17"/>
  <c r="K36" i="17"/>
  <c r="K40" i="17" s="1"/>
  <c r="O21" i="17"/>
  <c r="Q21" i="17"/>
  <c r="J36" i="17"/>
  <c r="J40" i="17" s="1"/>
  <c r="L36" i="17"/>
  <c r="L40" i="17" s="1"/>
  <c r="N24" i="17"/>
  <c r="Q36" i="17"/>
  <c r="Q40" i="17" s="1"/>
  <c r="I36" i="17"/>
  <c r="I40" i="17" s="1"/>
  <c r="H36" i="17"/>
  <c r="H40" i="17" s="1"/>
  <c r="G36" i="17"/>
  <c r="G40" i="17" s="1"/>
  <c r="J24" i="17"/>
  <c r="F36" i="17"/>
  <c r="F40" i="17" s="1"/>
  <c r="M21" i="17"/>
  <c r="N10" i="17"/>
  <c r="O24" i="17"/>
  <c r="H24" i="17"/>
  <c r="M10" i="17"/>
  <c r="G24" i="17"/>
  <c r="I24" i="17"/>
  <c r="F21" i="17"/>
  <c r="L24" i="17"/>
  <c r="N21" i="17"/>
  <c r="M24" i="17"/>
  <c r="K24" i="17"/>
  <c r="H21" i="17"/>
  <c r="L21" i="17"/>
  <c r="K21" i="17"/>
  <c r="J21" i="17"/>
  <c r="I21" i="17"/>
  <c r="G21" i="17"/>
  <c r="F39" i="16"/>
  <c r="G39" i="16"/>
  <c r="H39" i="16"/>
  <c r="I39" i="16"/>
  <c r="J39" i="16"/>
  <c r="K39" i="16"/>
  <c r="L39" i="16"/>
  <c r="M39" i="16"/>
  <c r="N39" i="16"/>
  <c r="O39" i="16"/>
  <c r="P39" i="16"/>
  <c r="Q39" i="16"/>
  <c r="F38" i="16"/>
  <c r="G38" i="16"/>
  <c r="H38" i="16"/>
  <c r="I38" i="16"/>
  <c r="J38" i="16"/>
  <c r="K38" i="16"/>
  <c r="L38" i="16"/>
  <c r="M38" i="16"/>
  <c r="N38" i="16"/>
  <c r="O38" i="16"/>
  <c r="P38" i="16"/>
  <c r="Q38" i="16"/>
  <c r="F30" i="16"/>
  <c r="G30" i="16"/>
  <c r="H30" i="16"/>
  <c r="I30" i="16"/>
  <c r="J30" i="16"/>
  <c r="K30" i="16"/>
  <c r="K36" i="16" s="1"/>
  <c r="L30" i="16"/>
  <c r="M30" i="16"/>
  <c r="N30" i="16"/>
  <c r="O30" i="16"/>
  <c r="P30" i="16"/>
  <c r="Q30" i="16"/>
  <c r="F23" i="16"/>
  <c r="G23" i="16"/>
  <c r="H23" i="16"/>
  <c r="I23" i="16"/>
  <c r="J23" i="16"/>
  <c r="K23" i="16"/>
  <c r="L23" i="16"/>
  <c r="M23" i="16"/>
  <c r="N23" i="16"/>
  <c r="O23" i="16"/>
  <c r="P23" i="16"/>
  <c r="Q23" i="16"/>
  <c r="F20" i="16"/>
  <c r="G20" i="16"/>
  <c r="H20" i="16"/>
  <c r="I20" i="16"/>
  <c r="J20" i="16"/>
  <c r="K20" i="16"/>
  <c r="L20" i="16"/>
  <c r="M20" i="16"/>
  <c r="N20" i="16"/>
  <c r="O20" i="16"/>
  <c r="P20" i="16"/>
  <c r="Q20" i="16"/>
  <c r="Q16" i="16"/>
  <c r="S16" i="16"/>
  <c r="T16" i="16"/>
  <c r="U16" i="16"/>
  <c r="E9" i="16"/>
  <c r="F9" i="16"/>
  <c r="G9" i="16"/>
  <c r="H9" i="16"/>
  <c r="I9" i="16"/>
  <c r="J9" i="16"/>
  <c r="K9" i="16"/>
  <c r="L9" i="16"/>
  <c r="M9" i="16"/>
  <c r="N9" i="16"/>
  <c r="O9" i="16"/>
  <c r="P9" i="16"/>
  <c r="Q9" i="16"/>
  <c r="F39" i="15"/>
  <c r="G39" i="15"/>
  <c r="H39" i="15"/>
  <c r="I39" i="15"/>
  <c r="J39" i="15"/>
  <c r="K39" i="15"/>
  <c r="L39" i="15"/>
  <c r="M39" i="15"/>
  <c r="N39" i="15"/>
  <c r="O39" i="15"/>
  <c r="P39" i="15"/>
  <c r="Q39" i="15"/>
  <c r="F38" i="15"/>
  <c r="G38" i="15"/>
  <c r="H38" i="15"/>
  <c r="I38" i="15"/>
  <c r="J38" i="15"/>
  <c r="K38" i="15"/>
  <c r="L38" i="15"/>
  <c r="M38" i="15"/>
  <c r="N38" i="15"/>
  <c r="O38" i="15"/>
  <c r="P38" i="15"/>
  <c r="Q38" i="15"/>
  <c r="F30" i="15"/>
  <c r="G30" i="15"/>
  <c r="H30" i="15"/>
  <c r="I30" i="15"/>
  <c r="J30" i="15"/>
  <c r="J36" i="15" s="1"/>
  <c r="K30" i="15"/>
  <c r="K36" i="15" s="1"/>
  <c r="L30" i="15"/>
  <c r="M30" i="15"/>
  <c r="N30" i="15"/>
  <c r="O30" i="15"/>
  <c r="P30" i="15"/>
  <c r="Q30" i="15"/>
  <c r="F23" i="15"/>
  <c r="G23" i="15"/>
  <c r="H23" i="15"/>
  <c r="I23" i="15"/>
  <c r="J23" i="15"/>
  <c r="K23" i="15"/>
  <c r="L23" i="15"/>
  <c r="M23" i="15"/>
  <c r="N23" i="15"/>
  <c r="O23" i="15"/>
  <c r="P23" i="15"/>
  <c r="Q23" i="15"/>
  <c r="F20" i="15"/>
  <c r="G20" i="15"/>
  <c r="H20" i="15"/>
  <c r="I20" i="15"/>
  <c r="J20" i="15"/>
  <c r="K20" i="15"/>
  <c r="L20" i="15"/>
  <c r="M20" i="15"/>
  <c r="N20" i="15"/>
  <c r="O20" i="15"/>
  <c r="P20" i="15"/>
  <c r="Q20" i="15"/>
  <c r="Q16" i="15"/>
  <c r="S16" i="15"/>
  <c r="T16" i="15"/>
  <c r="U16" i="15"/>
  <c r="E9" i="15"/>
  <c r="F9" i="15"/>
  <c r="G9" i="15"/>
  <c r="H9" i="15"/>
  <c r="I9" i="15"/>
  <c r="J9" i="15"/>
  <c r="K9" i="15"/>
  <c r="L9" i="15"/>
  <c r="M9" i="15"/>
  <c r="N9" i="15"/>
  <c r="O9" i="15"/>
  <c r="P9" i="15"/>
  <c r="Q9" i="15"/>
  <c r="F39" i="13"/>
  <c r="G39" i="13"/>
  <c r="H39" i="13"/>
  <c r="I39" i="13"/>
  <c r="J39" i="13"/>
  <c r="K39" i="13"/>
  <c r="L39" i="13"/>
  <c r="M39" i="13"/>
  <c r="N39" i="13"/>
  <c r="O39" i="13"/>
  <c r="P39" i="13"/>
  <c r="Q39" i="13"/>
  <c r="F38" i="13"/>
  <c r="G38" i="13"/>
  <c r="H38" i="13"/>
  <c r="I38" i="13"/>
  <c r="J38" i="13"/>
  <c r="K38" i="13"/>
  <c r="L38" i="13"/>
  <c r="M38" i="13"/>
  <c r="N38" i="13"/>
  <c r="O38" i="13"/>
  <c r="P38" i="13"/>
  <c r="Q38" i="13"/>
  <c r="F30" i="13"/>
  <c r="F36" i="13" s="1"/>
  <c r="G30" i="13"/>
  <c r="H30" i="13"/>
  <c r="I30" i="13"/>
  <c r="J30" i="13"/>
  <c r="K30" i="13"/>
  <c r="L30" i="13"/>
  <c r="M30" i="13"/>
  <c r="N30" i="13"/>
  <c r="N36" i="13" s="1"/>
  <c r="O30" i="13"/>
  <c r="P30" i="13"/>
  <c r="Q30" i="13"/>
  <c r="F23" i="13"/>
  <c r="G23" i="13"/>
  <c r="H23" i="13"/>
  <c r="I23" i="13"/>
  <c r="J23" i="13"/>
  <c r="K23" i="13"/>
  <c r="L23" i="13"/>
  <c r="M23" i="13"/>
  <c r="N23" i="13"/>
  <c r="O23" i="13"/>
  <c r="P23" i="13"/>
  <c r="Q23" i="13"/>
  <c r="F20" i="13"/>
  <c r="G20" i="13"/>
  <c r="H20" i="13"/>
  <c r="I20" i="13"/>
  <c r="J20" i="13"/>
  <c r="K20" i="13"/>
  <c r="L20" i="13"/>
  <c r="M20" i="13"/>
  <c r="N20" i="13"/>
  <c r="O20" i="13"/>
  <c r="P20" i="13"/>
  <c r="Q20" i="13"/>
  <c r="Q16" i="13"/>
  <c r="S16" i="13"/>
  <c r="T16" i="13"/>
  <c r="U16" i="13"/>
  <c r="T10" i="13"/>
  <c r="U25" i="13" s="1"/>
  <c r="E9" i="13"/>
  <c r="F9" i="13"/>
  <c r="G9" i="13"/>
  <c r="H9" i="13"/>
  <c r="I9" i="13"/>
  <c r="J9" i="13"/>
  <c r="K9" i="13"/>
  <c r="L9" i="13"/>
  <c r="M9" i="13"/>
  <c r="N9" i="13"/>
  <c r="O9" i="13"/>
  <c r="P9" i="13"/>
  <c r="Q9" i="13"/>
  <c r="U24" i="13"/>
  <c r="F39" i="10"/>
  <c r="G39" i="10"/>
  <c r="H39" i="10"/>
  <c r="I39" i="10"/>
  <c r="J39" i="10"/>
  <c r="K39" i="10"/>
  <c r="L39" i="10"/>
  <c r="M39" i="10"/>
  <c r="N39" i="10"/>
  <c r="O39" i="10"/>
  <c r="P39" i="10"/>
  <c r="Q39" i="10"/>
  <c r="F38" i="10"/>
  <c r="G38" i="10"/>
  <c r="H38" i="10"/>
  <c r="I38" i="10"/>
  <c r="J38" i="10"/>
  <c r="K38" i="10"/>
  <c r="L38" i="10"/>
  <c r="M38" i="10"/>
  <c r="N38" i="10"/>
  <c r="O38" i="10"/>
  <c r="P38" i="10"/>
  <c r="Q38" i="10"/>
  <c r="F30" i="10"/>
  <c r="G30" i="10"/>
  <c r="G31" i="10" s="1"/>
  <c r="H30" i="10"/>
  <c r="I30" i="10"/>
  <c r="J30" i="10"/>
  <c r="K30" i="10"/>
  <c r="L30" i="10"/>
  <c r="M30" i="10"/>
  <c r="N30" i="10"/>
  <c r="O30" i="10"/>
  <c r="P30" i="10"/>
  <c r="Q30" i="10"/>
  <c r="F23" i="10"/>
  <c r="G23" i="10"/>
  <c r="H23" i="10"/>
  <c r="I23" i="10"/>
  <c r="J23" i="10"/>
  <c r="K23" i="10"/>
  <c r="L23" i="10"/>
  <c r="M23" i="10"/>
  <c r="N23" i="10"/>
  <c r="O23" i="10"/>
  <c r="P23" i="10"/>
  <c r="Q23" i="10"/>
  <c r="F20" i="10"/>
  <c r="G20" i="10"/>
  <c r="H20" i="10"/>
  <c r="I20" i="10"/>
  <c r="J20" i="10"/>
  <c r="K20" i="10"/>
  <c r="L20" i="10"/>
  <c r="M20" i="10"/>
  <c r="N20" i="10"/>
  <c r="O20" i="10"/>
  <c r="P20" i="10"/>
  <c r="Q20" i="10"/>
  <c r="Q16" i="10"/>
  <c r="S16" i="10"/>
  <c r="T16" i="10"/>
  <c r="U16" i="10"/>
  <c r="T10" i="10"/>
  <c r="E9" i="10"/>
  <c r="F9" i="10"/>
  <c r="G9" i="10"/>
  <c r="H9" i="10"/>
  <c r="I9" i="10"/>
  <c r="J9" i="10"/>
  <c r="K9" i="10"/>
  <c r="L9" i="10"/>
  <c r="M9" i="10"/>
  <c r="N9" i="10"/>
  <c r="O9" i="10"/>
  <c r="P9" i="10"/>
  <c r="Q9" i="10"/>
  <c r="F39" i="12"/>
  <c r="G39" i="12"/>
  <c r="H39" i="12"/>
  <c r="I39" i="12"/>
  <c r="J39" i="12"/>
  <c r="K39" i="12"/>
  <c r="L39" i="12"/>
  <c r="M39" i="12"/>
  <c r="N39" i="12"/>
  <c r="O39" i="12"/>
  <c r="P39" i="12"/>
  <c r="Q39" i="12"/>
  <c r="F38" i="12"/>
  <c r="G38" i="12"/>
  <c r="H38" i="12"/>
  <c r="I38" i="12"/>
  <c r="J38" i="12"/>
  <c r="K38" i="12"/>
  <c r="L38" i="12"/>
  <c r="M38" i="12"/>
  <c r="N38" i="12"/>
  <c r="O38" i="12"/>
  <c r="P38" i="12"/>
  <c r="Q38" i="12"/>
  <c r="F30" i="12"/>
  <c r="G30" i="12"/>
  <c r="H30" i="12"/>
  <c r="I30" i="12"/>
  <c r="J30" i="12"/>
  <c r="K30" i="12"/>
  <c r="L30" i="12"/>
  <c r="M30" i="12"/>
  <c r="N30" i="12"/>
  <c r="O30" i="12"/>
  <c r="P30" i="12"/>
  <c r="Q30" i="12"/>
  <c r="F23" i="12"/>
  <c r="G23" i="12"/>
  <c r="H23" i="12"/>
  <c r="I23" i="12"/>
  <c r="J23" i="12"/>
  <c r="K23" i="12"/>
  <c r="L23" i="12"/>
  <c r="M23" i="12"/>
  <c r="N23" i="12"/>
  <c r="O23" i="12"/>
  <c r="P23" i="12"/>
  <c r="Q23" i="12"/>
  <c r="F20" i="12"/>
  <c r="G20" i="12"/>
  <c r="H20" i="12"/>
  <c r="I20" i="12"/>
  <c r="J20" i="12"/>
  <c r="K20" i="12"/>
  <c r="L20" i="12"/>
  <c r="M20" i="12"/>
  <c r="N20" i="12"/>
  <c r="O20" i="12"/>
  <c r="P20" i="12"/>
  <c r="Q20" i="12"/>
  <c r="Q16" i="12"/>
  <c r="T35" i="12"/>
  <c r="U35" i="12"/>
  <c r="S10" i="12"/>
  <c r="T10" i="12"/>
  <c r="E9" i="12"/>
  <c r="F9" i="12"/>
  <c r="G9" i="12"/>
  <c r="H9" i="12"/>
  <c r="I9" i="12"/>
  <c r="J9" i="12"/>
  <c r="K9" i="12"/>
  <c r="L9" i="12"/>
  <c r="M9" i="12"/>
  <c r="N9" i="12"/>
  <c r="O9" i="12"/>
  <c r="P9" i="12"/>
  <c r="Q9" i="12"/>
  <c r="F39" i="11"/>
  <c r="G39" i="11"/>
  <c r="H39" i="11"/>
  <c r="I39" i="11"/>
  <c r="J39" i="11"/>
  <c r="K39" i="11"/>
  <c r="L39" i="11"/>
  <c r="M39" i="11"/>
  <c r="N39" i="11"/>
  <c r="O39" i="11"/>
  <c r="P39" i="11"/>
  <c r="Q39" i="11"/>
  <c r="F38" i="11"/>
  <c r="G38" i="11"/>
  <c r="H38" i="11"/>
  <c r="I38" i="11"/>
  <c r="J38" i="11"/>
  <c r="K38" i="11"/>
  <c r="L38" i="11"/>
  <c r="M38" i="11"/>
  <c r="N38" i="11"/>
  <c r="O38" i="11"/>
  <c r="P38" i="11"/>
  <c r="Q38" i="11"/>
  <c r="F30" i="11"/>
  <c r="G30" i="11"/>
  <c r="H30" i="11"/>
  <c r="I30" i="11"/>
  <c r="J30" i="11"/>
  <c r="K30" i="11"/>
  <c r="L30" i="11"/>
  <c r="M30" i="11"/>
  <c r="N30" i="11"/>
  <c r="O30" i="11"/>
  <c r="O31" i="11" s="1"/>
  <c r="P30" i="11"/>
  <c r="Q30" i="11"/>
  <c r="F23" i="11"/>
  <c r="G23" i="11"/>
  <c r="H23" i="11"/>
  <c r="I23" i="11"/>
  <c r="J23" i="11"/>
  <c r="K23" i="11"/>
  <c r="L23" i="11"/>
  <c r="M23" i="11"/>
  <c r="N23" i="11"/>
  <c r="O23" i="11"/>
  <c r="P23" i="11"/>
  <c r="Q23" i="11"/>
  <c r="F20" i="11"/>
  <c r="G20" i="11"/>
  <c r="H20" i="11"/>
  <c r="I20" i="11"/>
  <c r="J20" i="11"/>
  <c r="K20" i="11"/>
  <c r="L20" i="11"/>
  <c r="M20" i="11"/>
  <c r="N20" i="11"/>
  <c r="O20" i="11"/>
  <c r="P20" i="11"/>
  <c r="Q20" i="11"/>
  <c r="Q16" i="11"/>
  <c r="S10" i="8"/>
  <c r="Q17" i="17" l="1"/>
  <c r="K40" i="15"/>
  <c r="M36" i="13"/>
  <c r="P21" i="13"/>
  <c r="M31" i="13"/>
  <c r="M37" i="13" s="1"/>
  <c r="M41" i="13" s="1"/>
  <c r="P25" i="17"/>
  <c r="P22" i="17"/>
  <c r="R17" i="17"/>
  <c r="G22" i="17"/>
  <c r="O10" i="12"/>
  <c r="F25" i="17"/>
  <c r="J36" i="16"/>
  <c r="J40" i="16" s="1"/>
  <c r="F22" i="17"/>
  <c r="G37" i="10"/>
  <c r="G41" i="10" s="1"/>
  <c r="O37" i="11"/>
  <c r="O41" i="11" s="1"/>
  <c r="F10" i="12"/>
  <c r="E10" i="12"/>
  <c r="H36" i="10"/>
  <c r="H40" i="10" s="1"/>
  <c r="L10" i="13"/>
  <c r="I36" i="13"/>
  <c r="I40" i="13" s="1"/>
  <c r="Q29" i="15"/>
  <c r="L37" i="17"/>
  <c r="L41" i="17" s="1"/>
  <c r="S29" i="10"/>
  <c r="M31" i="16"/>
  <c r="K31" i="12"/>
  <c r="L10" i="10"/>
  <c r="M22" i="10" s="1"/>
  <c r="J31" i="12"/>
  <c r="I31" i="11"/>
  <c r="P31" i="10"/>
  <c r="H37" i="17"/>
  <c r="H41" i="17" s="1"/>
  <c r="M36" i="15"/>
  <c r="M40" i="15" s="1"/>
  <c r="P10" i="16"/>
  <c r="U29" i="16"/>
  <c r="I31" i="16"/>
  <c r="N31" i="12"/>
  <c r="U29" i="10"/>
  <c r="T29" i="10"/>
  <c r="L36" i="16"/>
  <c r="L40" i="16" s="1"/>
  <c r="M22" i="17"/>
  <c r="G37" i="17"/>
  <c r="G41" i="17" s="1"/>
  <c r="J31" i="11"/>
  <c r="G10" i="13"/>
  <c r="H25" i="13" s="1"/>
  <c r="N40" i="13"/>
  <c r="H10" i="15"/>
  <c r="N31" i="10"/>
  <c r="F10" i="13"/>
  <c r="G25" i="13" s="1"/>
  <c r="O36" i="13"/>
  <c r="O40" i="13" s="1"/>
  <c r="G10" i="15"/>
  <c r="L36" i="15"/>
  <c r="L40" i="15" s="1"/>
  <c r="P24" i="16"/>
  <c r="T29" i="16"/>
  <c r="H31" i="16"/>
  <c r="H22" i="17"/>
  <c r="J22" i="17"/>
  <c r="H25" i="17"/>
  <c r="I22" i="17"/>
  <c r="K22" i="17"/>
  <c r="T29" i="13"/>
  <c r="J36" i="13"/>
  <c r="J40" i="13" s="1"/>
  <c r="I10" i="16"/>
  <c r="G36" i="10"/>
  <c r="G40" i="10" s="1"/>
  <c r="Q29" i="13"/>
  <c r="U22" i="12"/>
  <c r="G31" i="13"/>
  <c r="Q36" i="10"/>
  <c r="Q40" i="10" s="1"/>
  <c r="J10" i="15"/>
  <c r="K22" i="15" s="1"/>
  <c r="Q25" i="17"/>
  <c r="G31" i="11"/>
  <c r="G31" i="12"/>
  <c r="Q29" i="11"/>
  <c r="F31" i="11"/>
  <c r="F31" i="12"/>
  <c r="K31" i="15"/>
  <c r="N10" i="16"/>
  <c r="S29" i="16"/>
  <c r="G36" i="16"/>
  <c r="G40" i="16" s="1"/>
  <c r="I36" i="10"/>
  <c r="I40" i="10" s="1"/>
  <c r="O31" i="16"/>
  <c r="M31" i="12"/>
  <c r="M10" i="15"/>
  <c r="L31" i="12"/>
  <c r="H36" i="13"/>
  <c r="H40" i="13" s="1"/>
  <c r="H10" i="16"/>
  <c r="I25" i="16" s="1"/>
  <c r="K31" i="11"/>
  <c r="F36" i="10"/>
  <c r="J10" i="13"/>
  <c r="K10" i="15"/>
  <c r="L22" i="15" s="1"/>
  <c r="K37" i="17"/>
  <c r="K41" i="17" s="1"/>
  <c r="J10" i="10"/>
  <c r="Q36" i="13"/>
  <c r="Q40" i="13" s="1"/>
  <c r="Q10" i="16"/>
  <c r="R24" i="16"/>
  <c r="R21" i="16"/>
  <c r="E10" i="16"/>
  <c r="Q37" i="17"/>
  <c r="Q41" i="17" s="1"/>
  <c r="H31" i="11"/>
  <c r="I10" i="10"/>
  <c r="O21" i="10"/>
  <c r="M31" i="10"/>
  <c r="Q31" i="11"/>
  <c r="J24" i="12"/>
  <c r="Q36" i="12"/>
  <c r="Q40" i="12" s="1"/>
  <c r="G36" i="12"/>
  <c r="G40" i="12" s="1"/>
  <c r="F10" i="10"/>
  <c r="G25" i="10" s="1"/>
  <c r="L31" i="10"/>
  <c r="P10" i="13"/>
  <c r="N10" i="13"/>
  <c r="Q10" i="15"/>
  <c r="R21" i="15"/>
  <c r="R24" i="15"/>
  <c r="E10" i="15"/>
  <c r="J31" i="15"/>
  <c r="M10" i="16"/>
  <c r="Q29" i="16"/>
  <c r="F31" i="16"/>
  <c r="Q22" i="17"/>
  <c r="J37" i="17"/>
  <c r="J41" i="17" s="1"/>
  <c r="R22" i="17"/>
  <c r="R25" i="17"/>
  <c r="T35" i="17"/>
  <c r="S35" i="17"/>
  <c r="N36" i="11"/>
  <c r="N40" i="11" s="1"/>
  <c r="O10" i="10"/>
  <c r="P22" i="10" s="1"/>
  <c r="J10" i="16"/>
  <c r="N10" i="10"/>
  <c r="O22" i="10" s="1"/>
  <c r="S29" i="13"/>
  <c r="F36" i="15"/>
  <c r="F40" i="15" s="1"/>
  <c r="N31" i="16"/>
  <c r="L36" i="11"/>
  <c r="L40" i="11" s="1"/>
  <c r="P10" i="12"/>
  <c r="M10" i="10"/>
  <c r="N22" i="10" s="1"/>
  <c r="K10" i="13"/>
  <c r="L10" i="15"/>
  <c r="M25" i="17"/>
  <c r="Q29" i="10"/>
  <c r="Q21" i="13"/>
  <c r="G24" i="13"/>
  <c r="P31" i="15"/>
  <c r="J40" i="15"/>
  <c r="Q35" i="17"/>
  <c r="I10" i="13"/>
  <c r="O31" i="15"/>
  <c r="F10" i="16"/>
  <c r="K31" i="16"/>
  <c r="H10" i="13"/>
  <c r="O21" i="13"/>
  <c r="I10" i="15"/>
  <c r="N36" i="15"/>
  <c r="N40" i="15" s="1"/>
  <c r="G25" i="17"/>
  <c r="T25" i="8"/>
  <c r="T22" i="8"/>
  <c r="H31" i="12"/>
  <c r="O31" i="10"/>
  <c r="P36" i="13"/>
  <c r="P40" i="13" s="1"/>
  <c r="Q29" i="12"/>
  <c r="U25" i="12"/>
  <c r="G10" i="10"/>
  <c r="Q10" i="13"/>
  <c r="R24" i="13"/>
  <c r="R21" i="13"/>
  <c r="E10" i="13"/>
  <c r="F25" i="13" s="1"/>
  <c r="N31" i="13"/>
  <c r="F10" i="15"/>
  <c r="P31" i="11"/>
  <c r="N31" i="11"/>
  <c r="H10" i="12"/>
  <c r="P31" i="12"/>
  <c r="Q10" i="10"/>
  <c r="R21" i="10"/>
  <c r="R24" i="10"/>
  <c r="E10" i="10"/>
  <c r="F25" i="10" s="1"/>
  <c r="K31" i="10"/>
  <c r="O10" i="13"/>
  <c r="U22" i="13"/>
  <c r="L36" i="13"/>
  <c r="L40" i="13" s="1"/>
  <c r="Q24" i="15"/>
  <c r="U29" i="15"/>
  <c r="I36" i="15"/>
  <c r="I40" i="15" s="1"/>
  <c r="L10" i="16"/>
  <c r="Q31" i="16"/>
  <c r="J31" i="16"/>
  <c r="N10" i="15"/>
  <c r="S29" i="15"/>
  <c r="G36" i="15"/>
  <c r="G40" i="15" s="1"/>
  <c r="M36" i="11"/>
  <c r="M40" i="11" s="1"/>
  <c r="Q10" i="12"/>
  <c r="R24" i="12"/>
  <c r="R21" i="12"/>
  <c r="Q31" i="15"/>
  <c r="G10" i="16"/>
  <c r="N10" i="12"/>
  <c r="T22" i="12"/>
  <c r="K10" i="10"/>
  <c r="F31" i="13"/>
  <c r="M10" i="12"/>
  <c r="I31" i="12"/>
  <c r="O36" i="11"/>
  <c r="O40" i="11" s="1"/>
  <c r="G10" i="12"/>
  <c r="O31" i="12"/>
  <c r="P10" i="10"/>
  <c r="U22" i="10"/>
  <c r="J36" i="10"/>
  <c r="J40" i="10" s="1"/>
  <c r="U29" i="13"/>
  <c r="K36" i="13"/>
  <c r="K40" i="13" s="1"/>
  <c r="T29" i="15"/>
  <c r="H31" i="15"/>
  <c r="P31" i="16"/>
  <c r="G31" i="16"/>
  <c r="U35" i="17"/>
  <c r="F37" i="17"/>
  <c r="F41" i="17" s="1"/>
  <c r="L22" i="17"/>
  <c r="I37" i="17"/>
  <c r="I41" i="17" s="1"/>
  <c r="K40" i="16"/>
  <c r="L21" i="16"/>
  <c r="J24" i="16"/>
  <c r="I24" i="16"/>
  <c r="U24" i="16"/>
  <c r="P21" i="16"/>
  <c r="O21" i="16"/>
  <c r="Q24" i="16"/>
  <c r="L31" i="16"/>
  <c r="O21" i="15"/>
  <c r="N21" i="15"/>
  <c r="G24" i="15"/>
  <c r="U24" i="15"/>
  <c r="M21" i="15"/>
  <c r="P24" i="15"/>
  <c r="I31" i="15"/>
  <c r="F24" i="13"/>
  <c r="N21" i="13"/>
  <c r="M40" i="13"/>
  <c r="F40" i="13"/>
  <c r="J24" i="10"/>
  <c r="I24" i="10"/>
  <c r="Q24" i="10"/>
  <c r="L24" i="10"/>
  <c r="P24" i="10"/>
  <c r="K24" i="10"/>
  <c r="F40" i="10"/>
  <c r="Q31" i="10"/>
  <c r="T11" i="12"/>
  <c r="N21" i="12"/>
  <c r="Q31" i="12"/>
  <c r="N24" i="12"/>
  <c r="P36" i="12"/>
  <c r="P40" i="12" s="1"/>
  <c r="F24" i="12"/>
  <c r="O36" i="12"/>
  <c r="O40" i="12" s="1"/>
  <c r="K24" i="12"/>
  <c r="H36" i="12"/>
  <c r="H40" i="12" s="1"/>
  <c r="T24" i="15"/>
  <c r="K36" i="11"/>
  <c r="K40" i="11" s="1"/>
  <c r="M31" i="11"/>
  <c r="Q36" i="11"/>
  <c r="Q40" i="11" s="1"/>
  <c r="I36" i="11"/>
  <c r="I40" i="11" s="1"/>
  <c r="Q21" i="12"/>
  <c r="Q24" i="12"/>
  <c r="N36" i="12"/>
  <c r="N40" i="12" s="1"/>
  <c r="F36" i="12"/>
  <c r="F40" i="12" s="1"/>
  <c r="H24" i="10"/>
  <c r="J31" i="10"/>
  <c r="L36" i="10"/>
  <c r="L40" i="10" s="1"/>
  <c r="M10" i="13"/>
  <c r="J21" i="13"/>
  <c r="L31" i="13"/>
  <c r="G31" i="15"/>
  <c r="Q36" i="15"/>
  <c r="Q40" i="15" s="1"/>
  <c r="Q36" i="16"/>
  <c r="Q40" i="16" s="1"/>
  <c r="I36" i="16"/>
  <c r="I40" i="16" s="1"/>
  <c r="M36" i="10"/>
  <c r="M40" i="10" s="1"/>
  <c r="L31" i="11"/>
  <c r="P36" i="11"/>
  <c r="P40" i="11" s="1"/>
  <c r="H36" i="11"/>
  <c r="H40" i="11" s="1"/>
  <c r="P21" i="12"/>
  <c r="P24" i="12"/>
  <c r="M36" i="12"/>
  <c r="M40" i="12" s="1"/>
  <c r="O24" i="10"/>
  <c r="I31" i="10"/>
  <c r="K36" i="10"/>
  <c r="K40" i="10" s="1"/>
  <c r="K24" i="13"/>
  <c r="K31" i="13"/>
  <c r="N31" i="15"/>
  <c r="F31" i="15"/>
  <c r="P36" i="15"/>
  <c r="P40" i="15" s="1"/>
  <c r="H36" i="15"/>
  <c r="H40" i="15" s="1"/>
  <c r="Q21" i="16"/>
  <c r="P36" i="16"/>
  <c r="P40" i="16" s="1"/>
  <c r="H36" i="16"/>
  <c r="H40" i="16" s="1"/>
  <c r="N36" i="10"/>
  <c r="N40" i="10" s="1"/>
  <c r="J36" i="11"/>
  <c r="J40" i="11" s="1"/>
  <c r="M24" i="13"/>
  <c r="G36" i="11"/>
  <c r="G40" i="11" s="1"/>
  <c r="O24" i="12"/>
  <c r="L36" i="12"/>
  <c r="L40" i="12" s="1"/>
  <c r="N24" i="10"/>
  <c r="H31" i="10"/>
  <c r="J24" i="13"/>
  <c r="J31" i="13"/>
  <c r="M31" i="15"/>
  <c r="O36" i="15"/>
  <c r="O40" i="15" s="1"/>
  <c r="O36" i="16"/>
  <c r="O40" i="16" s="1"/>
  <c r="S17" i="12"/>
  <c r="F36" i="11"/>
  <c r="F40" i="11" s="1"/>
  <c r="K36" i="12"/>
  <c r="K40" i="12" s="1"/>
  <c r="L21" i="10"/>
  <c r="M24" i="10"/>
  <c r="Q24" i="13"/>
  <c r="Q31" i="13"/>
  <c r="I31" i="13"/>
  <c r="L31" i="15"/>
  <c r="M24" i="16"/>
  <c r="N36" i="16"/>
  <c r="N40" i="16" s="1"/>
  <c r="F36" i="16"/>
  <c r="F40" i="16" s="1"/>
  <c r="J36" i="12"/>
  <c r="J40" i="12" s="1"/>
  <c r="U24" i="10"/>
  <c r="F31" i="10"/>
  <c r="P36" i="10"/>
  <c r="P40" i="10" s="1"/>
  <c r="F21" i="13"/>
  <c r="P24" i="13"/>
  <c r="P31" i="13"/>
  <c r="H31" i="13"/>
  <c r="F24" i="16"/>
  <c r="M36" i="16"/>
  <c r="M40" i="16" s="1"/>
  <c r="I36" i="12"/>
  <c r="I40" i="12" s="1"/>
  <c r="J21" i="10"/>
  <c r="T24" i="10"/>
  <c r="O36" i="10"/>
  <c r="O40" i="10" s="1"/>
  <c r="O24" i="13"/>
  <c r="O31" i="13"/>
  <c r="G36" i="13"/>
  <c r="G40" i="13" s="1"/>
  <c r="H24" i="15"/>
  <c r="K24" i="16"/>
  <c r="O22" i="17"/>
  <c r="O25" i="17"/>
  <c r="N22" i="17"/>
  <c r="N25" i="17"/>
  <c r="T24" i="16"/>
  <c r="L24" i="16"/>
  <c r="O10" i="16"/>
  <c r="N21" i="16"/>
  <c r="K21" i="16"/>
  <c r="M21" i="16"/>
  <c r="H24" i="16"/>
  <c r="K10" i="16"/>
  <c r="G24" i="16"/>
  <c r="O24" i="16"/>
  <c r="N24" i="16"/>
  <c r="G21" i="16"/>
  <c r="F21" i="16"/>
  <c r="J21" i="16"/>
  <c r="H21" i="16"/>
  <c r="I21" i="16"/>
  <c r="P10" i="15"/>
  <c r="O10" i="15"/>
  <c r="L24" i="15"/>
  <c r="P21" i="15"/>
  <c r="O24" i="15"/>
  <c r="N24" i="15"/>
  <c r="M24" i="15"/>
  <c r="I24" i="15"/>
  <c r="F24" i="15"/>
  <c r="H21" i="15"/>
  <c r="L21" i="15"/>
  <c r="J24" i="15"/>
  <c r="Q21" i="15"/>
  <c r="K21" i="15"/>
  <c r="J21" i="15"/>
  <c r="I21" i="15"/>
  <c r="G21" i="15"/>
  <c r="F21" i="15"/>
  <c r="K24" i="15"/>
  <c r="I21" i="13"/>
  <c r="H21" i="13"/>
  <c r="M21" i="13"/>
  <c r="I24" i="13"/>
  <c r="N24" i="13"/>
  <c r="T24" i="13"/>
  <c r="H24" i="13"/>
  <c r="L21" i="13"/>
  <c r="K21" i="13"/>
  <c r="L24" i="13"/>
  <c r="G21" i="13"/>
  <c r="T11" i="13"/>
  <c r="F24" i="10"/>
  <c r="U25" i="10"/>
  <c r="I21" i="10"/>
  <c r="P21" i="10"/>
  <c r="F21" i="10"/>
  <c r="N21" i="10"/>
  <c r="M21" i="10"/>
  <c r="K21" i="10"/>
  <c r="G24" i="10"/>
  <c r="Q21" i="10"/>
  <c r="H21" i="10"/>
  <c r="H10" i="10"/>
  <c r="G21" i="10"/>
  <c r="T11" i="10"/>
  <c r="H21" i="12"/>
  <c r="U24" i="12"/>
  <c r="T24" i="12"/>
  <c r="S11" i="12"/>
  <c r="G21" i="12"/>
  <c r="F21" i="12"/>
  <c r="I24" i="12"/>
  <c r="H24" i="12"/>
  <c r="M24" i="12"/>
  <c r="G24" i="12"/>
  <c r="L24" i="12"/>
  <c r="O21" i="12"/>
  <c r="M21" i="12"/>
  <c r="T25" i="12"/>
  <c r="L21" i="12"/>
  <c r="K21" i="12"/>
  <c r="L10" i="12"/>
  <c r="J21" i="12"/>
  <c r="K10" i="12"/>
  <c r="I21" i="12"/>
  <c r="J10" i="12"/>
  <c r="I10" i="12"/>
  <c r="G25" i="12" l="1"/>
  <c r="G22" i="12"/>
  <c r="P25" i="12"/>
  <c r="Q22" i="12"/>
  <c r="F25" i="12"/>
  <c r="F22" i="15"/>
  <c r="J25" i="10"/>
  <c r="H25" i="16"/>
  <c r="I22" i="16"/>
  <c r="K22" i="10"/>
  <c r="K25" i="10"/>
  <c r="Q25" i="16"/>
  <c r="F22" i="16"/>
  <c r="H22" i="12"/>
  <c r="G25" i="15"/>
  <c r="Q22" i="16"/>
  <c r="H22" i="10"/>
  <c r="Q17" i="13"/>
  <c r="H25" i="12"/>
  <c r="M22" i="16"/>
  <c r="R18" i="17"/>
  <c r="L22" i="13"/>
  <c r="Q18" i="17"/>
  <c r="Q17" i="16"/>
  <c r="R17" i="16"/>
  <c r="O25" i="15"/>
  <c r="P22" i="12"/>
  <c r="M25" i="16"/>
  <c r="J22" i="16"/>
  <c r="O22" i="16"/>
  <c r="R17" i="12"/>
  <c r="J22" i="13"/>
  <c r="J25" i="15"/>
  <c r="L25" i="10"/>
  <c r="Q25" i="12"/>
  <c r="N25" i="15"/>
  <c r="O22" i="13"/>
  <c r="M22" i="15"/>
  <c r="N25" i="12"/>
  <c r="J25" i="13"/>
  <c r="J22" i="15"/>
  <c r="O25" i="13"/>
  <c r="N22" i="15"/>
  <c r="Q17" i="15"/>
  <c r="G25" i="16"/>
  <c r="Q25" i="10"/>
  <c r="O25" i="16"/>
  <c r="J22" i="10"/>
  <c r="G22" i="15"/>
  <c r="J25" i="16"/>
  <c r="Q17" i="12"/>
  <c r="N22" i="12"/>
  <c r="M25" i="15"/>
  <c r="L22" i="12"/>
  <c r="I22" i="10"/>
  <c r="I37" i="10"/>
  <c r="I41" i="10" s="1"/>
  <c r="G37" i="16"/>
  <c r="G41" i="16" s="1"/>
  <c r="I22" i="12"/>
  <c r="S35" i="13"/>
  <c r="K37" i="12"/>
  <c r="K41" i="12" s="1"/>
  <c r="N25" i="16"/>
  <c r="I22" i="15"/>
  <c r="Q37" i="15"/>
  <c r="Q41" i="15" s="1"/>
  <c r="P37" i="11"/>
  <c r="P41" i="11" s="1"/>
  <c r="Q37" i="10"/>
  <c r="Q41" i="10" s="1"/>
  <c r="N22" i="16"/>
  <c r="P37" i="16"/>
  <c r="P41" i="16" s="1"/>
  <c r="I37" i="12"/>
  <c r="I41" i="12" s="1"/>
  <c r="R22" i="13"/>
  <c r="R25" i="13"/>
  <c r="P37" i="15"/>
  <c r="P41" i="15" s="1"/>
  <c r="Q25" i="13"/>
  <c r="M22" i="13"/>
  <c r="K37" i="10"/>
  <c r="K41" i="10" s="1"/>
  <c r="K37" i="16"/>
  <c r="K41" i="16" s="1"/>
  <c r="L25" i="15"/>
  <c r="S35" i="16"/>
  <c r="M37" i="16"/>
  <c r="M41" i="16" s="1"/>
  <c r="H37" i="15"/>
  <c r="H41" i="15" s="1"/>
  <c r="G22" i="10"/>
  <c r="S35" i="10"/>
  <c r="T35" i="15"/>
  <c r="F37" i="13"/>
  <c r="F41" i="13" s="1"/>
  <c r="J37" i="11"/>
  <c r="J41" i="11" s="1"/>
  <c r="N25" i="10"/>
  <c r="O25" i="10"/>
  <c r="M37" i="10"/>
  <c r="M41" i="10" s="1"/>
  <c r="Q35" i="13"/>
  <c r="Q37" i="12"/>
  <c r="Q41" i="12" s="1"/>
  <c r="U35" i="15"/>
  <c r="P37" i="10"/>
  <c r="P41" i="10" s="1"/>
  <c r="M37" i="11"/>
  <c r="M41" i="11" s="1"/>
  <c r="H22" i="15"/>
  <c r="Q22" i="10"/>
  <c r="K25" i="13"/>
  <c r="H25" i="15"/>
  <c r="O22" i="15"/>
  <c r="P25" i="16"/>
  <c r="F37" i="15"/>
  <c r="F41" i="15" s="1"/>
  <c r="J37" i="16"/>
  <c r="J41" i="16" s="1"/>
  <c r="R17" i="10"/>
  <c r="Q35" i="12"/>
  <c r="O37" i="15"/>
  <c r="O41" i="15" s="1"/>
  <c r="P25" i="10"/>
  <c r="R17" i="15"/>
  <c r="M37" i="12"/>
  <c r="M41" i="12" s="1"/>
  <c r="K37" i="15"/>
  <c r="K41" i="15" s="1"/>
  <c r="K25" i="15"/>
  <c r="I37" i="16"/>
  <c r="I41" i="16" s="1"/>
  <c r="I37" i="11"/>
  <c r="I41" i="11" s="1"/>
  <c r="Q37" i="13"/>
  <c r="Q41" i="13" s="1"/>
  <c r="M25" i="13"/>
  <c r="N37" i="11"/>
  <c r="N41" i="11" s="1"/>
  <c r="L37" i="10"/>
  <c r="L41" i="10" s="1"/>
  <c r="F37" i="10"/>
  <c r="F41" i="10" s="1"/>
  <c r="I37" i="15"/>
  <c r="I41" i="15" s="1"/>
  <c r="J37" i="15"/>
  <c r="J41" i="15" s="1"/>
  <c r="U35" i="10"/>
  <c r="G37" i="15"/>
  <c r="G41" i="15" s="1"/>
  <c r="P25" i="13"/>
  <c r="I22" i="13"/>
  <c r="F22" i="10"/>
  <c r="N37" i="12"/>
  <c r="N41" i="12" s="1"/>
  <c r="L37" i="13"/>
  <c r="L41" i="13" s="1"/>
  <c r="I25" i="10"/>
  <c r="K25" i="16"/>
  <c r="F25" i="16"/>
  <c r="K22" i="16"/>
  <c r="O37" i="12"/>
  <c r="O41" i="12" s="1"/>
  <c r="R22" i="12"/>
  <c r="R25" i="12"/>
  <c r="Q35" i="10"/>
  <c r="O25" i="12"/>
  <c r="I25" i="13"/>
  <c r="I25" i="15"/>
  <c r="H22" i="16"/>
  <c r="K37" i="13"/>
  <c r="K41" i="13" s="1"/>
  <c r="L37" i="11"/>
  <c r="L41" i="11" s="1"/>
  <c r="L37" i="16"/>
  <c r="L41" i="16" s="1"/>
  <c r="Q37" i="16"/>
  <c r="Q41" i="16" s="1"/>
  <c r="R22" i="10"/>
  <c r="R25" i="10"/>
  <c r="N37" i="16"/>
  <c r="N41" i="16" s="1"/>
  <c r="F37" i="16"/>
  <c r="F41" i="16" s="1"/>
  <c r="R25" i="15"/>
  <c r="R22" i="15"/>
  <c r="H37" i="11"/>
  <c r="H41" i="11" s="1"/>
  <c r="K37" i="11"/>
  <c r="K41" i="11" s="1"/>
  <c r="O37" i="16"/>
  <c r="O41" i="16" s="1"/>
  <c r="F37" i="12"/>
  <c r="F41" i="12" s="1"/>
  <c r="H37" i="16"/>
  <c r="H41" i="16" s="1"/>
  <c r="G22" i="13"/>
  <c r="U35" i="16"/>
  <c r="J37" i="12"/>
  <c r="J41" i="12" s="1"/>
  <c r="Q35" i="15"/>
  <c r="O37" i="13"/>
  <c r="O41" i="13" s="1"/>
  <c r="T35" i="10"/>
  <c r="P22" i="13"/>
  <c r="G37" i="12"/>
  <c r="G41" i="12" s="1"/>
  <c r="Q22" i="13"/>
  <c r="T18" i="8"/>
  <c r="T19" i="8" s="1"/>
  <c r="R25" i="16"/>
  <c r="R22" i="16"/>
  <c r="H25" i="10"/>
  <c r="O22" i="12"/>
  <c r="N37" i="15"/>
  <c r="N41" i="15" s="1"/>
  <c r="K22" i="13"/>
  <c r="F25" i="15"/>
  <c r="Q35" i="11"/>
  <c r="J37" i="13"/>
  <c r="J41" i="13" s="1"/>
  <c r="H37" i="12"/>
  <c r="H41" i="12" s="1"/>
  <c r="L37" i="12"/>
  <c r="L41" i="12" s="1"/>
  <c r="M22" i="12"/>
  <c r="H37" i="10"/>
  <c r="H41" i="10" s="1"/>
  <c r="S35" i="15"/>
  <c r="G37" i="11"/>
  <c r="G41" i="11" s="1"/>
  <c r="H22" i="13"/>
  <c r="I25" i="12"/>
  <c r="L25" i="13"/>
  <c r="N22" i="13"/>
  <c r="N37" i="13"/>
  <c r="N41" i="13" s="1"/>
  <c r="F22" i="12"/>
  <c r="P25" i="15"/>
  <c r="H37" i="13"/>
  <c r="H41" i="13" s="1"/>
  <c r="L37" i="15"/>
  <c r="L41" i="15" s="1"/>
  <c r="J37" i="10"/>
  <c r="J41" i="10" s="1"/>
  <c r="U35" i="13"/>
  <c r="F22" i="13"/>
  <c r="L22" i="10"/>
  <c r="Q25" i="15"/>
  <c r="G22" i="16"/>
  <c r="P37" i="13"/>
  <c r="P41" i="13" s="1"/>
  <c r="I37" i="13"/>
  <c r="I41" i="13" s="1"/>
  <c r="M37" i="15"/>
  <c r="M41" i="15" s="1"/>
  <c r="P37" i="12"/>
  <c r="P41" i="12" s="1"/>
  <c r="R17" i="13"/>
  <c r="O37" i="10"/>
  <c r="O41" i="10" s="1"/>
  <c r="Q35" i="16"/>
  <c r="Q37" i="11"/>
  <c r="Q41" i="11" s="1"/>
  <c r="F37" i="11"/>
  <c r="F41" i="11" s="1"/>
  <c r="G37" i="13"/>
  <c r="G41" i="13" s="1"/>
  <c r="T35" i="13"/>
  <c r="T35" i="16"/>
  <c r="N37" i="10"/>
  <c r="N41" i="10" s="1"/>
  <c r="M25" i="10"/>
  <c r="N25" i="13"/>
  <c r="Q17" i="10"/>
  <c r="P22" i="15"/>
  <c r="Q22" i="15"/>
  <c r="P22" i="16"/>
  <c r="L25" i="16"/>
  <c r="L22" i="16"/>
  <c r="M25" i="12"/>
  <c r="J25" i="12"/>
  <c r="J22" i="12"/>
  <c r="K25" i="12"/>
  <c r="K22" i="12"/>
  <c r="L25" i="12"/>
  <c r="Q18" i="16" l="1"/>
  <c r="Q18" i="12"/>
  <c r="R18" i="16"/>
  <c r="Q18" i="10"/>
  <c r="R18" i="10"/>
  <c r="R18" i="13"/>
  <c r="Q18" i="15"/>
  <c r="R18" i="15"/>
  <c r="Q18" i="13"/>
  <c r="R18" i="12"/>
  <c r="T10" i="11"/>
  <c r="S10" i="11"/>
  <c r="E9" i="11"/>
  <c r="F9" i="11"/>
  <c r="G9" i="11"/>
  <c r="H9" i="11"/>
  <c r="I9" i="11"/>
  <c r="J9" i="11"/>
  <c r="K9" i="11"/>
  <c r="L9" i="11"/>
  <c r="M9" i="11"/>
  <c r="N9" i="11"/>
  <c r="O9" i="11"/>
  <c r="P9" i="11"/>
  <c r="Q9" i="11"/>
  <c r="F39" i="8"/>
  <c r="G39" i="8"/>
  <c r="H39" i="8"/>
  <c r="I39" i="8"/>
  <c r="J39" i="8"/>
  <c r="K39" i="8"/>
  <c r="L39" i="8"/>
  <c r="M39" i="8"/>
  <c r="N39" i="8"/>
  <c r="O39" i="8"/>
  <c r="P39" i="8"/>
  <c r="Q39" i="8"/>
  <c r="F38" i="8"/>
  <c r="G38" i="8"/>
  <c r="H38" i="8"/>
  <c r="I38" i="8"/>
  <c r="J38" i="8"/>
  <c r="K38" i="8"/>
  <c r="L38" i="8"/>
  <c r="M38" i="8"/>
  <c r="N38" i="8"/>
  <c r="O38" i="8"/>
  <c r="P38" i="8"/>
  <c r="Q38" i="8"/>
  <c r="F31" i="5"/>
  <c r="G31" i="5"/>
  <c r="H31" i="5"/>
  <c r="I31" i="5"/>
  <c r="J31" i="5"/>
  <c r="K31" i="5"/>
  <c r="L31" i="5"/>
  <c r="M31" i="5"/>
  <c r="N31" i="5"/>
  <c r="O31" i="5"/>
  <c r="P31" i="5"/>
  <c r="Q31" i="5"/>
  <c r="F30" i="5"/>
  <c r="G30" i="5"/>
  <c r="H30" i="5"/>
  <c r="I30" i="5"/>
  <c r="J30" i="5"/>
  <c r="K30" i="5"/>
  <c r="L30" i="5"/>
  <c r="M30" i="5"/>
  <c r="N30" i="5"/>
  <c r="O30" i="5"/>
  <c r="P30" i="5"/>
  <c r="Q30" i="5"/>
  <c r="F30" i="8"/>
  <c r="G30" i="8"/>
  <c r="H30" i="8"/>
  <c r="I30" i="8"/>
  <c r="J30" i="8"/>
  <c r="K30" i="8"/>
  <c r="L30" i="8"/>
  <c r="M30" i="8"/>
  <c r="N30" i="8"/>
  <c r="O30" i="8"/>
  <c r="P30" i="8"/>
  <c r="Q30" i="8"/>
  <c r="Q23" i="8"/>
  <c r="Q20" i="8"/>
  <c r="Q9" i="8"/>
  <c r="T10" i="8"/>
  <c r="U25" i="8" s="1"/>
  <c r="Q39" i="5"/>
  <c r="R39" i="5"/>
  <c r="S39" i="5"/>
  <c r="T39" i="5"/>
  <c r="Q38" i="5"/>
  <c r="R38" i="5"/>
  <c r="S38" i="5"/>
  <c r="T38" i="5"/>
  <c r="Q23" i="5"/>
  <c r="R23" i="5"/>
  <c r="S23" i="5"/>
  <c r="T23" i="5"/>
  <c r="Q20" i="5"/>
  <c r="R20" i="5"/>
  <c r="S20" i="5"/>
  <c r="T20" i="5"/>
  <c r="Q16" i="5"/>
  <c r="R16" i="5"/>
  <c r="S16" i="5"/>
  <c r="T16" i="5"/>
  <c r="F36" i="8" l="1"/>
  <c r="F40" i="8" s="1"/>
  <c r="G36" i="8"/>
  <c r="G40" i="8" s="1"/>
  <c r="U22" i="11"/>
  <c r="N31" i="8"/>
  <c r="N10" i="11"/>
  <c r="H36" i="8"/>
  <c r="H40" i="8" s="1"/>
  <c r="T25" i="11"/>
  <c r="T22" i="11"/>
  <c r="O31" i="8"/>
  <c r="M10" i="11"/>
  <c r="P10" i="11"/>
  <c r="M36" i="8"/>
  <c r="M40" i="8" s="1"/>
  <c r="L36" i="8"/>
  <c r="L40" i="8" s="1"/>
  <c r="L10" i="11"/>
  <c r="K36" i="8"/>
  <c r="K40" i="8" s="1"/>
  <c r="K10" i="11"/>
  <c r="Q31" i="8"/>
  <c r="P31" i="8"/>
  <c r="O10" i="11"/>
  <c r="U22" i="8"/>
  <c r="J36" i="8"/>
  <c r="J40" i="8" s="1"/>
  <c r="R24" i="11"/>
  <c r="R21" i="11"/>
  <c r="Q10" i="8"/>
  <c r="R21" i="8"/>
  <c r="R24" i="8"/>
  <c r="I31" i="8"/>
  <c r="Q37" i="5"/>
  <c r="Q41" i="5" s="1"/>
  <c r="S29" i="5"/>
  <c r="Q29" i="5"/>
  <c r="Q36" i="5"/>
  <c r="Q40" i="5" s="1"/>
  <c r="T29" i="5"/>
  <c r="R29" i="5"/>
  <c r="Q10" i="11"/>
  <c r="J31" i="8"/>
  <c r="Q36" i="8"/>
  <c r="Q40" i="8" s="1"/>
  <c r="I36" i="8"/>
  <c r="I40" i="8" s="1"/>
  <c r="T25" i="5"/>
  <c r="H31" i="8"/>
  <c r="P36" i="8"/>
  <c r="P40" i="8" s="1"/>
  <c r="G31" i="8"/>
  <c r="O36" i="8"/>
  <c r="O40" i="8" s="1"/>
  <c r="F31" i="8"/>
  <c r="N36" i="8"/>
  <c r="N40" i="8" s="1"/>
  <c r="M31" i="8"/>
  <c r="L31" i="8"/>
  <c r="T22" i="5"/>
  <c r="K31" i="8"/>
  <c r="H21" i="11"/>
  <c r="H24" i="11"/>
  <c r="Q24" i="11"/>
  <c r="Q21" i="11"/>
  <c r="U24" i="11"/>
  <c r="K24" i="11"/>
  <c r="K21" i="11"/>
  <c r="I10" i="11"/>
  <c r="J24" i="11"/>
  <c r="J21" i="11"/>
  <c r="H10" i="11"/>
  <c r="I21" i="11"/>
  <c r="I24" i="11"/>
  <c r="F10" i="11"/>
  <c r="G21" i="11"/>
  <c r="G24" i="11"/>
  <c r="E10" i="11"/>
  <c r="F24" i="11"/>
  <c r="F21" i="11"/>
  <c r="T24" i="11"/>
  <c r="P24" i="11"/>
  <c r="P21" i="11"/>
  <c r="J10" i="11"/>
  <c r="O21" i="11"/>
  <c r="O24" i="11"/>
  <c r="G10" i="11"/>
  <c r="N21" i="11"/>
  <c r="N24" i="11"/>
  <c r="M21" i="11"/>
  <c r="M24" i="11"/>
  <c r="U25" i="11"/>
  <c r="L24" i="11"/>
  <c r="L21" i="11"/>
  <c r="S11" i="8"/>
  <c r="U24" i="8"/>
  <c r="T11" i="8"/>
  <c r="M22" i="11" l="1"/>
  <c r="L22" i="11"/>
  <c r="L25" i="11"/>
  <c r="N25" i="11"/>
  <c r="N22" i="11"/>
  <c r="R17" i="11"/>
  <c r="M25" i="11"/>
  <c r="Q22" i="11"/>
  <c r="Q25" i="11"/>
  <c r="K37" i="8"/>
  <c r="K41" i="8" s="1"/>
  <c r="R17" i="8"/>
  <c r="J37" i="8"/>
  <c r="J41" i="8" s="1"/>
  <c r="Q37" i="8"/>
  <c r="Q41" i="8" s="1"/>
  <c r="P37" i="8"/>
  <c r="P41" i="8" s="1"/>
  <c r="N37" i="8"/>
  <c r="N41" i="8" s="1"/>
  <c r="F37" i="8"/>
  <c r="F41" i="8" s="1"/>
  <c r="O25" i="11"/>
  <c r="G37" i="8"/>
  <c r="G41" i="8" s="1"/>
  <c r="O37" i="8"/>
  <c r="O41" i="8" s="1"/>
  <c r="O22" i="11"/>
  <c r="P22" i="11"/>
  <c r="H37" i="8"/>
  <c r="H41" i="8" s="1"/>
  <c r="L37" i="8"/>
  <c r="L41" i="8" s="1"/>
  <c r="R22" i="8"/>
  <c r="R25" i="8"/>
  <c r="M37" i="8"/>
  <c r="M41" i="8" s="1"/>
  <c r="P25" i="11"/>
  <c r="R22" i="11"/>
  <c r="R25" i="11"/>
  <c r="I37" i="8"/>
  <c r="I41" i="8" s="1"/>
  <c r="R35" i="5"/>
  <c r="Q35" i="5"/>
  <c r="S35" i="5"/>
  <c r="D47" i="5" s="1"/>
  <c r="T35" i="5"/>
  <c r="T18" i="5"/>
  <c r="I22" i="11"/>
  <c r="I25" i="11"/>
  <c r="J22" i="11"/>
  <c r="J25" i="11"/>
  <c r="H22" i="11"/>
  <c r="H25" i="11"/>
  <c r="K25" i="11"/>
  <c r="K22" i="11"/>
  <c r="Q17" i="11"/>
  <c r="F22" i="11"/>
  <c r="F25" i="11"/>
  <c r="G22" i="11"/>
  <c r="G25" i="11"/>
  <c r="Q18" i="11" l="1"/>
  <c r="R18" i="11"/>
  <c r="R18" i="8"/>
  <c r="E47" i="5"/>
  <c r="D61" i="5" s="1"/>
  <c r="D69" i="5" s="1"/>
  <c r="S9" i="5"/>
  <c r="T9" i="5"/>
  <c r="T11" i="5" l="1"/>
  <c r="T21" i="5"/>
  <c r="S11" i="5"/>
  <c r="T24" i="5"/>
  <c r="R9" i="5"/>
  <c r="Q9" i="5"/>
  <c r="U17" i="5" l="1"/>
  <c r="R10" i="5"/>
  <c r="R24" i="5"/>
  <c r="R21" i="5"/>
  <c r="S21" i="5"/>
  <c r="S24" i="5"/>
  <c r="T17" i="5"/>
  <c r="Q10" i="5"/>
  <c r="U19" i="5" l="1"/>
  <c r="S17" i="5"/>
  <c r="S22" i="5"/>
  <c r="S25" i="5"/>
  <c r="R17" i="5"/>
  <c r="R22" i="5"/>
  <c r="R25" i="5"/>
  <c r="T19" i="5"/>
  <c r="S18" i="5" l="1"/>
  <c r="R18" i="5"/>
  <c r="S19" i="5"/>
  <c r="N70" i="1"/>
  <c r="O70" i="1"/>
  <c r="P70" i="1"/>
  <c r="P96" i="1" s="1"/>
  <c r="Q70" i="1"/>
  <c r="Q96" i="1" s="1"/>
  <c r="D9" i="5"/>
  <c r="C70" i="1"/>
  <c r="D70" i="1"/>
  <c r="E70" i="1"/>
  <c r="F70" i="1"/>
  <c r="G70" i="1"/>
  <c r="H70" i="1"/>
  <c r="I70" i="1"/>
  <c r="J70" i="1"/>
  <c r="K70" i="1"/>
  <c r="L70" i="1"/>
  <c r="M70" i="1"/>
  <c r="B70" i="1"/>
  <c r="F47" i="28"/>
  <c r="D60" i="28" s="1"/>
  <c r="E47" i="28"/>
  <c r="D61" i="28" s="1"/>
  <c r="D47" i="28"/>
  <c r="P16" i="28"/>
  <c r="O16" i="28"/>
  <c r="N16" i="28"/>
  <c r="M16" i="28"/>
  <c r="L16" i="28"/>
  <c r="K16" i="28"/>
  <c r="J16" i="28"/>
  <c r="I16" i="28"/>
  <c r="H16" i="28"/>
  <c r="G16" i="28"/>
  <c r="F16" i="28"/>
  <c r="E16" i="28"/>
  <c r="D16" i="28"/>
  <c r="F47" i="27"/>
  <c r="D60" i="27" s="1"/>
  <c r="E47" i="27"/>
  <c r="D61" i="27" s="1"/>
  <c r="D47" i="27"/>
  <c r="P16" i="27"/>
  <c r="O16" i="27"/>
  <c r="N16" i="27"/>
  <c r="M16" i="27"/>
  <c r="L16" i="27"/>
  <c r="K16" i="27"/>
  <c r="J16" i="27"/>
  <c r="I16" i="27"/>
  <c r="H16" i="27"/>
  <c r="G16" i="27"/>
  <c r="F16" i="27"/>
  <c r="E16" i="27"/>
  <c r="D16" i="27"/>
  <c r="F47" i="26"/>
  <c r="D60" i="26" s="1"/>
  <c r="E47" i="26"/>
  <c r="D61" i="26" s="1"/>
  <c r="D47" i="26"/>
  <c r="P16" i="26"/>
  <c r="O16" i="26"/>
  <c r="N16" i="26"/>
  <c r="M16" i="26"/>
  <c r="L16" i="26"/>
  <c r="K16" i="26"/>
  <c r="J16" i="26"/>
  <c r="I16" i="26"/>
  <c r="H16" i="26"/>
  <c r="G16" i="26"/>
  <c r="F16" i="26"/>
  <c r="E16" i="26"/>
  <c r="D16" i="26"/>
  <c r="F47" i="25"/>
  <c r="D60" i="25" s="1"/>
  <c r="E47" i="25"/>
  <c r="D61" i="25" s="1"/>
  <c r="D47" i="25"/>
  <c r="P16" i="25"/>
  <c r="O16" i="25"/>
  <c r="N16" i="25"/>
  <c r="M16" i="25"/>
  <c r="L16" i="25"/>
  <c r="K16" i="25"/>
  <c r="J16" i="25"/>
  <c r="I16" i="25"/>
  <c r="H16" i="25"/>
  <c r="G16" i="25"/>
  <c r="F16" i="25"/>
  <c r="E16" i="25"/>
  <c r="D16" i="25"/>
  <c r="F47" i="24"/>
  <c r="D60" i="24" s="1"/>
  <c r="E47" i="24"/>
  <c r="D61" i="24" s="1"/>
  <c r="D47" i="24"/>
  <c r="P16" i="24"/>
  <c r="O16" i="24"/>
  <c r="N16" i="24"/>
  <c r="M16" i="24"/>
  <c r="L16" i="24"/>
  <c r="K16" i="24"/>
  <c r="J16" i="24"/>
  <c r="I16" i="24"/>
  <c r="H16" i="24"/>
  <c r="G16" i="24"/>
  <c r="F16" i="24"/>
  <c r="E16" i="24"/>
  <c r="D16" i="24"/>
  <c r="F47" i="23"/>
  <c r="D60" i="23" s="1"/>
  <c r="E47" i="23"/>
  <c r="D61" i="23" s="1"/>
  <c r="D47" i="23"/>
  <c r="P16" i="23"/>
  <c r="O16" i="23"/>
  <c r="N16" i="23"/>
  <c r="M16" i="23"/>
  <c r="L16" i="23"/>
  <c r="K16" i="23"/>
  <c r="J16" i="23"/>
  <c r="I16" i="23"/>
  <c r="H16" i="23"/>
  <c r="G16" i="23"/>
  <c r="F16" i="23"/>
  <c r="E16" i="23"/>
  <c r="D16" i="23"/>
  <c r="F47" i="22"/>
  <c r="D60" i="22" s="1"/>
  <c r="E47" i="22"/>
  <c r="D61" i="22" s="1"/>
  <c r="D47" i="22"/>
  <c r="P16" i="22"/>
  <c r="O16" i="22"/>
  <c r="N16" i="22"/>
  <c r="M16" i="22"/>
  <c r="L16" i="22"/>
  <c r="K16" i="22"/>
  <c r="J16" i="22"/>
  <c r="I16" i="22"/>
  <c r="H16" i="22"/>
  <c r="G16" i="22"/>
  <c r="F16" i="22"/>
  <c r="E16" i="22"/>
  <c r="D16" i="22"/>
  <c r="F47" i="21"/>
  <c r="D60" i="21" s="1"/>
  <c r="E47" i="21"/>
  <c r="D61" i="21" s="1"/>
  <c r="D47" i="21"/>
  <c r="P16" i="21"/>
  <c r="O16" i="21"/>
  <c r="N16" i="21"/>
  <c r="M16" i="21"/>
  <c r="L16" i="21"/>
  <c r="K16" i="21"/>
  <c r="J16" i="21"/>
  <c r="I16" i="21"/>
  <c r="H16" i="21"/>
  <c r="G16" i="21"/>
  <c r="F16" i="21"/>
  <c r="E16" i="21"/>
  <c r="D16" i="21"/>
  <c r="F47" i="20"/>
  <c r="D60" i="20" s="1"/>
  <c r="E47" i="20"/>
  <c r="D61" i="20" s="1"/>
  <c r="D47" i="20"/>
  <c r="P16" i="20"/>
  <c r="O16" i="20"/>
  <c r="N16" i="20"/>
  <c r="M16" i="20"/>
  <c r="L16" i="20"/>
  <c r="K16" i="20"/>
  <c r="J16" i="20"/>
  <c r="I16" i="20"/>
  <c r="H16" i="20"/>
  <c r="G16" i="20"/>
  <c r="F16" i="20"/>
  <c r="E16" i="20"/>
  <c r="D16" i="20"/>
  <c r="F47" i="18"/>
  <c r="D60" i="18" s="1"/>
  <c r="E47" i="18"/>
  <c r="D61" i="18" s="1"/>
  <c r="D47" i="18"/>
  <c r="P16" i="18"/>
  <c r="O16" i="18"/>
  <c r="N16" i="18"/>
  <c r="M16" i="18"/>
  <c r="L16" i="18"/>
  <c r="K16" i="18"/>
  <c r="J16" i="18"/>
  <c r="I16" i="18"/>
  <c r="H16" i="18"/>
  <c r="G16" i="18"/>
  <c r="F16" i="18"/>
  <c r="E16" i="18"/>
  <c r="D16" i="18"/>
  <c r="F47" i="17"/>
  <c r="D60" i="17" s="1"/>
  <c r="E47" i="17"/>
  <c r="D61" i="17" s="1"/>
  <c r="D47" i="17"/>
  <c r="P16" i="17"/>
  <c r="O16" i="17"/>
  <c r="N16" i="17"/>
  <c r="M16" i="17"/>
  <c r="L16" i="17"/>
  <c r="K16" i="17"/>
  <c r="J16" i="17"/>
  <c r="I16" i="17"/>
  <c r="H16" i="17"/>
  <c r="G16" i="17"/>
  <c r="F16" i="17"/>
  <c r="E16" i="17"/>
  <c r="D16" i="17"/>
  <c r="F47" i="16"/>
  <c r="D60" i="16" s="1"/>
  <c r="E47" i="16"/>
  <c r="D61" i="16" s="1"/>
  <c r="D47" i="16"/>
  <c r="P16" i="16"/>
  <c r="O16" i="16"/>
  <c r="N16" i="16"/>
  <c r="M16" i="16"/>
  <c r="L16" i="16"/>
  <c r="K16" i="16"/>
  <c r="J16" i="16"/>
  <c r="I16" i="16"/>
  <c r="H16" i="16"/>
  <c r="G16" i="16"/>
  <c r="F16" i="16"/>
  <c r="E16" i="16"/>
  <c r="D16" i="16"/>
  <c r="F47" i="15"/>
  <c r="D60" i="15" s="1"/>
  <c r="E47" i="15"/>
  <c r="D61" i="15" s="1"/>
  <c r="D47" i="15"/>
  <c r="P16" i="15"/>
  <c r="O16" i="15"/>
  <c r="N16" i="15"/>
  <c r="M16" i="15"/>
  <c r="L16" i="15"/>
  <c r="K16" i="15"/>
  <c r="J16" i="15"/>
  <c r="I16" i="15"/>
  <c r="H16" i="15"/>
  <c r="G16" i="15"/>
  <c r="F16" i="15"/>
  <c r="E16" i="15"/>
  <c r="D16" i="15"/>
  <c r="F47" i="13"/>
  <c r="D60" i="13" s="1"/>
  <c r="E47" i="13"/>
  <c r="D61" i="13" s="1"/>
  <c r="D47" i="13"/>
  <c r="P16" i="13"/>
  <c r="O16" i="13"/>
  <c r="N16" i="13"/>
  <c r="M16" i="13"/>
  <c r="L16" i="13"/>
  <c r="K16" i="13"/>
  <c r="J16" i="13"/>
  <c r="I16" i="13"/>
  <c r="H16" i="13"/>
  <c r="G16" i="13"/>
  <c r="F16" i="13"/>
  <c r="E16" i="13"/>
  <c r="D16" i="13"/>
  <c r="F47" i="10"/>
  <c r="D60" i="10" s="1"/>
  <c r="E47" i="10"/>
  <c r="D61" i="10" s="1"/>
  <c r="D47" i="10"/>
  <c r="P16" i="10"/>
  <c r="O16" i="10"/>
  <c r="N16" i="10"/>
  <c r="M16" i="10"/>
  <c r="L16" i="10"/>
  <c r="K16" i="10"/>
  <c r="J16" i="10"/>
  <c r="I16" i="10"/>
  <c r="H16" i="10"/>
  <c r="G16" i="10"/>
  <c r="F16" i="10"/>
  <c r="E16" i="10"/>
  <c r="D16" i="10"/>
  <c r="F47" i="12"/>
  <c r="D60" i="12" s="1"/>
  <c r="E47" i="12"/>
  <c r="D61" i="12" s="1"/>
  <c r="D47" i="12"/>
  <c r="P16" i="12"/>
  <c r="O16" i="12"/>
  <c r="N16" i="12"/>
  <c r="M16" i="12"/>
  <c r="L16" i="12"/>
  <c r="K16" i="12"/>
  <c r="J16" i="12"/>
  <c r="I16" i="12"/>
  <c r="H16" i="12"/>
  <c r="G16" i="12"/>
  <c r="F16" i="12"/>
  <c r="E16" i="12"/>
  <c r="D16" i="12"/>
  <c r="F47" i="11"/>
  <c r="D60" i="11" s="1"/>
  <c r="E47" i="11"/>
  <c r="D61" i="11" s="1"/>
  <c r="D69" i="11" s="1"/>
  <c r="D47" i="11"/>
  <c r="P16" i="11"/>
  <c r="O16" i="11"/>
  <c r="N16" i="11"/>
  <c r="M16" i="11"/>
  <c r="L16" i="11"/>
  <c r="K16" i="11"/>
  <c r="J16" i="11"/>
  <c r="I16" i="11"/>
  <c r="H16" i="11"/>
  <c r="G16" i="11"/>
  <c r="F16" i="11"/>
  <c r="E16" i="11"/>
  <c r="D16" i="11"/>
  <c r="F47" i="8"/>
  <c r="D60" i="8" s="1"/>
  <c r="E47" i="8"/>
  <c r="D61" i="8" s="1"/>
  <c r="D69" i="8" s="1"/>
  <c r="P29" i="8"/>
  <c r="O16" i="8"/>
  <c r="N16" i="8"/>
  <c r="M16" i="8"/>
  <c r="L16" i="8"/>
  <c r="K16" i="8"/>
  <c r="J16" i="8"/>
  <c r="I16" i="8"/>
  <c r="H16" i="8"/>
  <c r="G16" i="8"/>
  <c r="F16" i="8"/>
  <c r="E16" i="8"/>
  <c r="D16" i="8"/>
  <c r="E16" i="5"/>
  <c r="F16" i="5"/>
  <c r="G16" i="5"/>
  <c r="H16" i="5"/>
  <c r="I16" i="5"/>
  <c r="J16" i="5"/>
  <c r="K16" i="5"/>
  <c r="L16" i="5"/>
  <c r="M16" i="5"/>
  <c r="N16" i="5"/>
  <c r="O16" i="5"/>
  <c r="P16" i="5"/>
  <c r="D16" i="5"/>
  <c r="E146" i="37" l="1"/>
  <c r="E230" i="37"/>
  <c r="E314" i="37"/>
  <c r="E386" i="37"/>
  <c r="E470" i="37"/>
  <c r="E554" i="37"/>
  <c r="E638" i="37"/>
  <c r="E722" i="37"/>
  <c r="E794" i="37"/>
  <c r="E878" i="37"/>
  <c r="E962" i="37"/>
  <c r="E1046" i="37"/>
  <c r="E1130" i="37"/>
  <c r="E1202" i="37"/>
  <c r="E104" i="37"/>
  <c r="E176" i="37"/>
  <c r="E260" i="37"/>
  <c r="E344" i="37"/>
  <c r="E428" i="37"/>
  <c r="E512" i="37"/>
  <c r="E584" i="37"/>
  <c r="E668" i="37"/>
  <c r="E752" i="37"/>
  <c r="E836" i="37"/>
  <c r="E134" i="37"/>
  <c r="E218" i="37"/>
  <c r="E290" i="37"/>
  <c r="E302" i="37"/>
  <c r="E374" i="37"/>
  <c r="E458" i="37"/>
  <c r="E500" i="37"/>
  <c r="E542" i="37"/>
  <c r="E626" i="37"/>
  <c r="E698" i="37"/>
  <c r="E710" i="37"/>
  <c r="E782" i="37"/>
  <c r="E866" i="37"/>
  <c r="E908" i="37"/>
  <c r="E950" i="37"/>
  <c r="E1034" i="37"/>
  <c r="E1106" i="37"/>
  <c r="E1118" i="37"/>
  <c r="E122" i="37"/>
  <c r="E206" i="37"/>
  <c r="E278" i="37"/>
  <c r="E362" i="37"/>
  <c r="E446" i="37"/>
  <c r="E530" i="37"/>
  <c r="E614" i="37"/>
  <c r="E686" i="37"/>
  <c r="E770" i="37"/>
  <c r="E854" i="37"/>
  <c r="E938" i="37"/>
  <c r="E1022" i="37"/>
  <c r="E1094" i="37"/>
  <c r="E1178" i="37"/>
  <c r="E152" i="37"/>
  <c r="E194" i="37"/>
  <c r="E236" i="37"/>
  <c r="E320" i="37"/>
  <c r="E392" i="37"/>
  <c r="E404" i="37"/>
  <c r="E476" i="37"/>
  <c r="E560" i="37"/>
  <c r="E602" i="37"/>
  <c r="E644" i="37"/>
  <c r="E728" i="37"/>
  <c r="E800" i="37"/>
  <c r="E812" i="37"/>
  <c r="E884" i="37"/>
  <c r="E110" i="37"/>
  <c r="E182" i="37"/>
  <c r="E266" i="37"/>
  <c r="E350" i="37"/>
  <c r="E434" i="37"/>
  <c r="E518" i="37"/>
  <c r="E590" i="37"/>
  <c r="E674" i="37"/>
  <c r="E758" i="37"/>
  <c r="E842" i="37"/>
  <c r="E926" i="37"/>
  <c r="E998" i="37"/>
  <c r="E1082" i="37"/>
  <c r="E1166" i="37"/>
  <c r="E140" i="37"/>
  <c r="E224" i="37"/>
  <c r="E308" i="37"/>
  <c r="E380" i="37"/>
  <c r="E464" i="37"/>
  <c r="E548" i="37"/>
  <c r="E632" i="37"/>
  <c r="E716" i="37"/>
  <c r="E788" i="37"/>
  <c r="E872" i="37"/>
  <c r="E956" i="37"/>
  <c r="E1040" i="37"/>
  <c r="E1124" i="37"/>
  <c r="E170" i="37"/>
  <c r="E254" i="37"/>
  <c r="E296" i="37"/>
  <c r="E338" i="37"/>
  <c r="E422" i="37"/>
  <c r="E494" i="37"/>
  <c r="E506" i="37"/>
  <c r="E578" i="37"/>
  <c r="E662" i="37"/>
  <c r="E704" i="37"/>
  <c r="E746" i="37"/>
  <c r="E830" i="37"/>
  <c r="E128" i="37"/>
  <c r="E212" i="37"/>
  <c r="E284" i="37"/>
  <c r="E368" i="37"/>
  <c r="E452" i="37"/>
  <c r="E536" i="37"/>
  <c r="E620" i="37"/>
  <c r="E692" i="37"/>
  <c r="E776" i="37"/>
  <c r="E860" i="37"/>
  <c r="E944" i="37"/>
  <c r="E158" i="37"/>
  <c r="E242" i="37"/>
  <c r="E326" i="37"/>
  <c r="E410" i="37"/>
  <c r="E482" i="37"/>
  <c r="E566" i="37"/>
  <c r="E650" i="37"/>
  <c r="E734" i="37"/>
  <c r="E818" i="37"/>
  <c r="E890" i="37"/>
  <c r="E116" i="37"/>
  <c r="E188" i="37"/>
  <c r="E200" i="37"/>
  <c r="E272" i="37"/>
  <c r="E356" i="37"/>
  <c r="E398" i="37"/>
  <c r="E440" i="37"/>
  <c r="E524" i="37"/>
  <c r="E596" i="37"/>
  <c r="E608" i="37"/>
  <c r="E680" i="37"/>
  <c r="E764" i="37"/>
  <c r="E806" i="37"/>
  <c r="E848" i="37"/>
  <c r="E932" i="37"/>
  <c r="E1004" i="37"/>
  <c r="E1016" i="37"/>
  <c r="E1088" i="37"/>
  <c r="E1172" i="37"/>
  <c r="E1214" i="37"/>
  <c r="E1256" i="37"/>
  <c r="E902" i="37"/>
  <c r="E986" i="37"/>
  <c r="E1070" i="37"/>
  <c r="E1226" i="37"/>
  <c r="E1274" i="37"/>
  <c r="E1316" i="37"/>
  <c r="E1358" i="37"/>
  <c r="E1442" i="37"/>
  <c r="E1514" i="37"/>
  <c r="E1526" i="37"/>
  <c r="E1598" i="37"/>
  <c r="E1682" i="37"/>
  <c r="E1724" i="37"/>
  <c r="E1766" i="37"/>
  <c r="E1850" i="37"/>
  <c r="E1922" i="37"/>
  <c r="E1934" i="37"/>
  <c r="E1100" i="37"/>
  <c r="E1154" i="37"/>
  <c r="E1196" i="37"/>
  <c r="E1244" i="37"/>
  <c r="E1304" i="37"/>
  <c r="E1388" i="37"/>
  <c r="E1472" i="37"/>
  <c r="E1556" i="37"/>
  <c r="E1640" i="37"/>
  <c r="E1712" i="37"/>
  <c r="E1796" i="37"/>
  <c r="E1880" i="37"/>
  <c r="E488" i="37"/>
  <c r="E656" i="37"/>
  <c r="E824" i="37"/>
  <c r="E914" i="37"/>
  <c r="E1346" i="37"/>
  <c r="E1430" i="37"/>
  <c r="E1502" i="37"/>
  <c r="E1586" i="37"/>
  <c r="E1670" i="37"/>
  <c r="E1754" i="37"/>
  <c r="E1838" i="37"/>
  <c r="E1910" i="37"/>
  <c r="E164" i="37"/>
  <c r="E332" i="37"/>
  <c r="E920" i="37"/>
  <c r="E992" i="37"/>
  <c r="E1076" i="37"/>
  <c r="E1262" i="37"/>
  <c r="E1292" i="37"/>
  <c r="E1376" i="37"/>
  <c r="E1418" i="37"/>
  <c r="E1460" i="37"/>
  <c r="E1544" i="37"/>
  <c r="E1616" i="37"/>
  <c r="E1628" i="37"/>
  <c r="E1700" i="37"/>
  <c r="E1784" i="37"/>
  <c r="E1826" i="37"/>
  <c r="E1868" i="37"/>
  <c r="E1160" i="37"/>
  <c r="E1232" i="37"/>
  <c r="E1334" i="37"/>
  <c r="E1406" i="37"/>
  <c r="E1490" i="37"/>
  <c r="E1574" i="37"/>
  <c r="E1658" i="37"/>
  <c r="E1742" i="37"/>
  <c r="E1814" i="37"/>
  <c r="E1898" i="37"/>
  <c r="E968" i="37"/>
  <c r="E1052" i="37"/>
  <c r="E1136" i="37"/>
  <c r="E1280" i="37"/>
  <c r="E1364" i="37"/>
  <c r="E1448" i="37"/>
  <c r="E1532" i="37"/>
  <c r="E1604" i="37"/>
  <c r="E1688" i="37"/>
  <c r="E1772" i="37"/>
  <c r="E1856" i="37"/>
  <c r="E1112" i="37"/>
  <c r="E1184" i="37"/>
  <c r="E1250" i="37"/>
  <c r="E1310" i="37"/>
  <c r="E1322" i="37"/>
  <c r="E1394" i="37"/>
  <c r="E1478" i="37"/>
  <c r="E1520" i="37"/>
  <c r="E1562" i="37"/>
  <c r="E1646" i="37"/>
  <c r="E1718" i="37"/>
  <c r="E1730" i="37"/>
  <c r="E1802" i="37"/>
  <c r="E1886" i="37"/>
  <c r="E1928" i="37"/>
  <c r="E1028" i="37"/>
  <c r="E1220" i="37"/>
  <c r="E1352" i="37"/>
  <c r="E1436" i="37"/>
  <c r="E1508" i="37"/>
  <c r="E1592" i="37"/>
  <c r="E1676" i="37"/>
  <c r="E1760" i="37"/>
  <c r="E1844" i="37"/>
  <c r="E1916" i="37"/>
  <c r="E572" i="37"/>
  <c r="E740" i="37"/>
  <c r="E974" i="37"/>
  <c r="E1058" i="37"/>
  <c r="E1142" i="37"/>
  <c r="E1208" i="37"/>
  <c r="E1268" i="37"/>
  <c r="E1298" i="37"/>
  <c r="E1382" i="37"/>
  <c r="E1466" i="37"/>
  <c r="E1550" i="37"/>
  <c r="E1634" i="37"/>
  <c r="E1706" i="37"/>
  <c r="E1790" i="37"/>
  <c r="E1874" i="37"/>
  <c r="E248" i="37"/>
  <c r="E416" i="37"/>
  <c r="E1190" i="37"/>
  <c r="E1238" i="37"/>
  <c r="E1340" i="37"/>
  <c r="E1412" i="37"/>
  <c r="E1424" i="37"/>
  <c r="E1496" i="37"/>
  <c r="E1580" i="37"/>
  <c r="E1622" i="37"/>
  <c r="E1664" i="37"/>
  <c r="E1748" i="37"/>
  <c r="E1820" i="37"/>
  <c r="E1832" i="37"/>
  <c r="E1904" i="37"/>
  <c r="E980" i="37"/>
  <c r="E1064" i="37"/>
  <c r="E1148" i="37"/>
  <c r="E1286" i="37"/>
  <c r="E1370" i="37"/>
  <c r="E1454" i="37"/>
  <c r="E1538" i="37"/>
  <c r="E1610" i="37"/>
  <c r="E1694" i="37"/>
  <c r="E1778" i="37"/>
  <c r="E1862" i="37"/>
  <c r="E896" i="37"/>
  <c r="E1010" i="37"/>
  <c r="E1328" i="37"/>
  <c r="E1400" i="37"/>
  <c r="E1484" i="37"/>
  <c r="E1568" i="37"/>
  <c r="E1652" i="37"/>
  <c r="E1736" i="37"/>
  <c r="E1808" i="37"/>
  <c r="E1892" i="37"/>
  <c r="N96" i="1"/>
  <c r="N153" i="1" s="1"/>
  <c r="N179" i="1" s="1"/>
  <c r="H96" i="1"/>
  <c r="H153" i="1" s="1"/>
  <c r="H179" i="1" s="1"/>
  <c r="G96" i="1"/>
  <c r="G153" i="1" s="1"/>
  <c r="G179" i="1" s="1"/>
  <c r="C96" i="1"/>
  <c r="C153" i="1" s="1"/>
  <c r="C179" i="1" s="1"/>
  <c r="O96" i="1"/>
  <c r="O153" i="1" s="1"/>
  <c r="O179" i="1" s="1"/>
  <c r="I96" i="1"/>
  <c r="I122" i="1" s="1"/>
  <c r="E96" i="1"/>
  <c r="E122" i="1" s="1"/>
  <c r="M96" i="1"/>
  <c r="L96" i="1"/>
  <c r="L122" i="1" s="1"/>
  <c r="K96" i="1"/>
  <c r="K122" i="1" s="1"/>
  <c r="J96" i="1"/>
  <c r="J153" i="1" s="1"/>
  <c r="J179" i="1" s="1"/>
  <c r="F96" i="1"/>
  <c r="F122" i="1" s="1"/>
  <c r="D96" i="1"/>
  <c r="D122" i="1" s="1"/>
  <c r="B96" i="1"/>
  <c r="B153" i="1" s="1"/>
  <c r="E14" i="37"/>
  <c r="E86" i="37"/>
  <c r="E44" i="37"/>
  <c r="E2" i="37"/>
  <c r="E74" i="37"/>
  <c r="E32" i="37"/>
  <c r="E62" i="37"/>
  <c r="E56" i="37"/>
  <c r="E38" i="37"/>
  <c r="E92" i="37"/>
  <c r="E20" i="37"/>
  <c r="E68" i="37"/>
  <c r="E26" i="37"/>
  <c r="E80" i="37"/>
  <c r="E8" i="37"/>
  <c r="E98" i="37"/>
  <c r="E50" i="37"/>
  <c r="Q153" i="1"/>
  <c r="Q179" i="1" s="1"/>
  <c r="C204" i="1" s="1"/>
  <c r="Q122" i="1"/>
  <c r="P153" i="1"/>
  <c r="P179" i="1" s="1"/>
  <c r="B204" i="1" s="1"/>
  <c r="P122" i="1"/>
  <c r="M153" i="1"/>
  <c r="M179" i="1" s="1"/>
  <c r="M122" i="1"/>
  <c r="I29" i="8"/>
  <c r="F29" i="11"/>
  <c r="N29" i="12"/>
  <c r="J29" i="10"/>
  <c r="F29" i="13"/>
  <c r="N29" i="15"/>
  <c r="J29" i="16"/>
  <c r="F29" i="17"/>
  <c r="N29" i="18"/>
  <c r="J29" i="20"/>
  <c r="F29" i="21"/>
  <c r="N29" i="22"/>
  <c r="J29" i="23"/>
  <c r="F29" i="24"/>
  <c r="N29" i="25"/>
  <c r="J29" i="26"/>
  <c r="F29" i="27"/>
  <c r="N29" i="28"/>
  <c r="J29" i="8"/>
  <c r="G29" i="11"/>
  <c r="O29" i="12"/>
  <c r="K29" i="10"/>
  <c r="G29" i="13"/>
  <c r="O29" i="15"/>
  <c r="K29" i="16"/>
  <c r="G29" i="17"/>
  <c r="O29" i="18"/>
  <c r="K29" i="20"/>
  <c r="G29" i="21"/>
  <c r="O29" i="22"/>
  <c r="K29" i="23"/>
  <c r="G29" i="24"/>
  <c r="O29" i="25"/>
  <c r="K29" i="26"/>
  <c r="G29" i="27"/>
  <c r="O29" i="28"/>
  <c r="K29" i="8"/>
  <c r="H29" i="11"/>
  <c r="D29" i="12"/>
  <c r="P29" i="12"/>
  <c r="L29" i="10"/>
  <c r="H29" i="13"/>
  <c r="D29" i="15"/>
  <c r="P29" i="15"/>
  <c r="L29" i="16"/>
  <c r="H29" i="17"/>
  <c r="D29" i="18"/>
  <c r="P29" i="18"/>
  <c r="L29" i="20"/>
  <c r="H29" i="21"/>
  <c r="D29" i="22"/>
  <c r="P29" i="22"/>
  <c r="L29" i="23"/>
  <c r="H29" i="24"/>
  <c r="D29" i="25"/>
  <c r="P29" i="25"/>
  <c r="L29" i="26"/>
  <c r="H29" i="27"/>
  <c r="D29" i="28"/>
  <c r="P29" i="28"/>
  <c r="H29" i="8"/>
  <c r="I29" i="11"/>
  <c r="I29" i="13"/>
  <c r="M29" i="16"/>
  <c r="I29" i="21"/>
  <c r="M29" i="23"/>
  <c r="I29" i="27"/>
  <c r="J29" i="13"/>
  <c r="F29" i="18"/>
  <c r="K29" i="13"/>
  <c r="K29" i="17"/>
  <c r="G29" i="22"/>
  <c r="G29" i="28"/>
  <c r="D29" i="10"/>
  <c r="H29" i="22"/>
  <c r="P29" i="23"/>
  <c r="H29" i="25"/>
  <c r="D29" i="8"/>
  <c r="P35" i="8"/>
  <c r="M29" i="11"/>
  <c r="I29" i="12"/>
  <c r="E29" i="10"/>
  <c r="M29" i="13"/>
  <c r="I29" i="15"/>
  <c r="E29" i="16"/>
  <c r="M29" i="17"/>
  <c r="I29" i="18"/>
  <c r="E29" i="20"/>
  <c r="M29" i="21"/>
  <c r="I29" i="22"/>
  <c r="E29" i="23"/>
  <c r="M29" i="24"/>
  <c r="I29" i="25"/>
  <c r="E29" i="26"/>
  <c r="M29" i="27"/>
  <c r="I29" i="28"/>
  <c r="E29" i="11"/>
  <c r="L29" i="8"/>
  <c r="E29" i="15"/>
  <c r="I29" i="17"/>
  <c r="E29" i="18"/>
  <c r="E29" i="22"/>
  <c r="I29" i="24"/>
  <c r="E29" i="25"/>
  <c r="E29" i="28"/>
  <c r="M29" i="8"/>
  <c r="N29" i="10"/>
  <c r="J29" i="17"/>
  <c r="N29" i="20"/>
  <c r="F29" i="22"/>
  <c r="F29" i="25"/>
  <c r="J29" i="27"/>
  <c r="F29" i="28"/>
  <c r="N29" i="8"/>
  <c r="K29" i="11"/>
  <c r="G29" i="12"/>
  <c r="G29" i="15"/>
  <c r="O29" i="16"/>
  <c r="K29" i="21"/>
  <c r="G29" i="25"/>
  <c r="O29" i="26"/>
  <c r="L29" i="11"/>
  <c r="L29" i="17"/>
  <c r="L29" i="27"/>
  <c r="H29" i="28"/>
  <c r="E29" i="8"/>
  <c r="N29" i="11"/>
  <c r="J29" i="12"/>
  <c r="F29" i="10"/>
  <c r="N29" i="13"/>
  <c r="J29" i="15"/>
  <c r="F29" i="16"/>
  <c r="N29" i="17"/>
  <c r="J29" i="18"/>
  <c r="F29" i="20"/>
  <c r="N29" i="21"/>
  <c r="J29" i="22"/>
  <c r="F29" i="23"/>
  <c r="N29" i="24"/>
  <c r="J29" i="25"/>
  <c r="F29" i="26"/>
  <c r="N29" i="27"/>
  <c r="J29" i="28"/>
  <c r="E29" i="12"/>
  <c r="M29" i="10"/>
  <c r="M29" i="20"/>
  <c r="M29" i="26"/>
  <c r="J29" i="11"/>
  <c r="N29" i="16"/>
  <c r="J29" i="21"/>
  <c r="N29" i="23"/>
  <c r="O29" i="10"/>
  <c r="G29" i="18"/>
  <c r="O29" i="20"/>
  <c r="O29" i="23"/>
  <c r="K29" i="27"/>
  <c r="O29" i="8"/>
  <c r="H29" i="12"/>
  <c r="L29" i="13"/>
  <c r="D29" i="16"/>
  <c r="H29" i="18"/>
  <c r="P29" i="20"/>
  <c r="L29" i="21"/>
  <c r="D29" i="23"/>
  <c r="L29" i="24"/>
  <c r="P29" i="26"/>
  <c r="F29" i="8"/>
  <c r="K29" i="12"/>
  <c r="O29" i="13"/>
  <c r="K29" i="15"/>
  <c r="G29" i="16"/>
  <c r="O29" i="17"/>
  <c r="K29" i="18"/>
  <c r="G29" i="20"/>
  <c r="O29" i="21"/>
  <c r="K29" i="22"/>
  <c r="G29" i="23"/>
  <c r="O29" i="24"/>
  <c r="K29" i="25"/>
  <c r="G29" i="26"/>
  <c r="O29" i="27"/>
  <c r="K29" i="28"/>
  <c r="F29" i="12"/>
  <c r="F29" i="15"/>
  <c r="J29" i="24"/>
  <c r="N29" i="26"/>
  <c r="K29" i="24"/>
  <c r="P29" i="10"/>
  <c r="H29" i="15"/>
  <c r="P29" i="16"/>
  <c r="D29" i="20"/>
  <c r="D29" i="26"/>
  <c r="O29" i="11"/>
  <c r="G29" i="10"/>
  <c r="G29" i="8"/>
  <c r="D29" i="11"/>
  <c r="P29" i="11"/>
  <c r="L29" i="12"/>
  <c r="H29" i="10"/>
  <c r="D29" i="13"/>
  <c r="P29" i="13"/>
  <c r="L29" i="15"/>
  <c r="H29" i="16"/>
  <c r="D29" i="17"/>
  <c r="P29" i="17"/>
  <c r="L29" i="18"/>
  <c r="H29" i="20"/>
  <c r="D29" i="21"/>
  <c r="P29" i="21"/>
  <c r="L29" i="22"/>
  <c r="H29" i="23"/>
  <c r="D29" i="24"/>
  <c r="P29" i="24"/>
  <c r="L29" i="25"/>
  <c r="H29" i="26"/>
  <c r="D29" i="27"/>
  <c r="P29" i="27"/>
  <c r="L29" i="28"/>
  <c r="M29" i="12"/>
  <c r="I29" i="10"/>
  <c r="E29" i="13"/>
  <c r="M29" i="15"/>
  <c r="I29" i="16"/>
  <c r="E29" i="17"/>
  <c r="M29" i="18"/>
  <c r="I29" i="20"/>
  <c r="E29" i="21"/>
  <c r="M29" i="22"/>
  <c r="I29" i="23"/>
  <c r="E29" i="24"/>
  <c r="M29" i="25"/>
  <c r="I29" i="26"/>
  <c r="E29" i="27"/>
  <c r="M29" i="28"/>
  <c r="K29" i="5"/>
  <c r="D29" i="5"/>
  <c r="E29" i="5"/>
  <c r="N29" i="5"/>
  <c r="J29" i="5"/>
  <c r="I29" i="5"/>
  <c r="H29" i="5"/>
  <c r="G29" i="5"/>
  <c r="F29" i="5"/>
  <c r="P29" i="5"/>
  <c r="O29" i="5"/>
  <c r="M29" i="5"/>
  <c r="L29" i="5"/>
  <c r="O38" i="5"/>
  <c r="P38" i="5"/>
  <c r="O39" i="5"/>
  <c r="P39" i="5"/>
  <c r="P20" i="5"/>
  <c r="P23" i="5"/>
  <c r="M9" i="5"/>
  <c r="N9" i="5"/>
  <c r="O9" i="5"/>
  <c r="P9" i="5"/>
  <c r="S10" i="16"/>
  <c r="E38" i="12"/>
  <c r="D50" i="8"/>
  <c r="O23" i="8"/>
  <c r="P23" i="8"/>
  <c r="P20" i="8"/>
  <c r="P9" i="8"/>
  <c r="D50" i="5"/>
  <c r="E50" i="5"/>
  <c r="F50" i="5"/>
  <c r="P36" i="5"/>
  <c r="P37" i="5"/>
  <c r="L153" i="1" l="1"/>
  <c r="L179" i="1" s="1"/>
  <c r="E153" i="1"/>
  <c r="E179" i="1" s="1"/>
  <c r="B122" i="1"/>
  <c r="E925" i="37" s="1"/>
  <c r="N122" i="1"/>
  <c r="H122" i="1"/>
  <c r="D153" i="1"/>
  <c r="D179" i="1" s="1"/>
  <c r="G122" i="1"/>
  <c r="C122" i="1"/>
  <c r="E427" i="37" s="1"/>
  <c r="E415" i="37"/>
  <c r="E823" i="37"/>
  <c r="E109" i="37"/>
  <c r="E517" i="37"/>
  <c r="E721" i="37"/>
  <c r="E1129" i="37"/>
  <c r="E1333" i="37"/>
  <c r="E1741" i="37"/>
  <c r="E1027" i="37"/>
  <c r="E1435" i="37"/>
  <c r="E1537" i="37"/>
  <c r="E117" i="37"/>
  <c r="E189" i="37"/>
  <c r="E201" i="37"/>
  <c r="E273" i="37"/>
  <c r="E357" i="37"/>
  <c r="E399" i="37"/>
  <c r="E441" i="37"/>
  <c r="E525" i="37"/>
  <c r="E597" i="37"/>
  <c r="E609" i="37"/>
  <c r="E681" i="37"/>
  <c r="E765" i="37"/>
  <c r="E807" i="37"/>
  <c r="E849" i="37"/>
  <c r="E933" i="37"/>
  <c r="E1005" i="37"/>
  <c r="E1017" i="37"/>
  <c r="E1089" i="37"/>
  <c r="E1173" i="37"/>
  <c r="E147" i="37"/>
  <c r="E231" i="37"/>
  <c r="E315" i="37"/>
  <c r="E387" i="37"/>
  <c r="E471" i="37"/>
  <c r="E555" i="37"/>
  <c r="E639" i="37"/>
  <c r="E723" i="37"/>
  <c r="E795" i="37"/>
  <c r="E879" i="37"/>
  <c r="E105" i="37"/>
  <c r="E177" i="37"/>
  <c r="E261" i="37"/>
  <c r="E345" i="37"/>
  <c r="E429" i="37"/>
  <c r="E513" i="37"/>
  <c r="E585" i="37"/>
  <c r="E669" i="37"/>
  <c r="E753" i="37"/>
  <c r="E837" i="37"/>
  <c r="E921" i="37"/>
  <c r="E993" i="37"/>
  <c r="E1077" i="37"/>
  <c r="E1161" i="37"/>
  <c r="E165" i="37"/>
  <c r="E249" i="37"/>
  <c r="E333" i="37"/>
  <c r="E417" i="37"/>
  <c r="E489" i="37"/>
  <c r="E573" i="37"/>
  <c r="E657" i="37"/>
  <c r="E741" i="37"/>
  <c r="E825" i="37"/>
  <c r="E897" i="37"/>
  <c r="E981" i="37"/>
  <c r="E1065" i="37"/>
  <c r="E1149" i="37"/>
  <c r="E123" i="37"/>
  <c r="E207" i="37"/>
  <c r="E279" i="37"/>
  <c r="E363" i="37"/>
  <c r="E447" i="37"/>
  <c r="E531" i="37"/>
  <c r="E615" i="37"/>
  <c r="E687" i="37"/>
  <c r="E771" i="37"/>
  <c r="E855" i="37"/>
  <c r="E939" i="37"/>
  <c r="E153" i="37"/>
  <c r="E195" i="37"/>
  <c r="E237" i="37"/>
  <c r="E321" i="37"/>
  <c r="E393" i="37"/>
  <c r="E405" i="37"/>
  <c r="E477" i="37"/>
  <c r="E561" i="37"/>
  <c r="E603" i="37"/>
  <c r="E645" i="37"/>
  <c r="E729" i="37"/>
  <c r="E801" i="37"/>
  <c r="E813" i="37"/>
  <c r="E885" i="37"/>
  <c r="E969" i="37"/>
  <c r="E1011" i="37"/>
  <c r="E1053" i="37"/>
  <c r="E1137" i="37"/>
  <c r="E111" i="37"/>
  <c r="E183" i="37"/>
  <c r="E267" i="37"/>
  <c r="E351" i="37"/>
  <c r="E435" i="37"/>
  <c r="E519" i="37"/>
  <c r="E591" i="37"/>
  <c r="E675" i="37"/>
  <c r="E759" i="37"/>
  <c r="E843" i="37"/>
  <c r="E927" i="37"/>
  <c r="E999" i="37"/>
  <c r="E1083" i="37"/>
  <c r="E141" i="37"/>
  <c r="E225" i="37"/>
  <c r="E309" i="37"/>
  <c r="E381" i="37"/>
  <c r="E465" i="37"/>
  <c r="E549" i="37"/>
  <c r="E633" i="37"/>
  <c r="E717" i="37"/>
  <c r="E789" i="37"/>
  <c r="E171" i="37"/>
  <c r="E255" i="37"/>
  <c r="E297" i="37"/>
  <c r="E339" i="37"/>
  <c r="E423" i="37"/>
  <c r="E495" i="37"/>
  <c r="E507" i="37"/>
  <c r="E579" i="37"/>
  <c r="E663" i="37"/>
  <c r="E705" i="37"/>
  <c r="E747" i="37"/>
  <c r="E831" i="37"/>
  <c r="E903" i="37"/>
  <c r="E915" i="37"/>
  <c r="E129" i="37"/>
  <c r="E213" i="37"/>
  <c r="E285" i="37"/>
  <c r="E369" i="37"/>
  <c r="E453" i="37"/>
  <c r="E537" i="37"/>
  <c r="E621" i="37"/>
  <c r="E693" i="37"/>
  <c r="E777" i="37"/>
  <c r="E861" i="37"/>
  <c r="E159" i="37"/>
  <c r="E243" i="37"/>
  <c r="E327" i="37"/>
  <c r="E411" i="37"/>
  <c r="E483" i="37"/>
  <c r="E567" i="37"/>
  <c r="E651" i="37"/>
  <c r="E735" i="37"/>
  <c r="E819" i="37"/>
  <c r="E891" i="37"/>
  <c r="E975" i="37"/>
  <c r="E1059" i="37"/>
  <c r="E1143" i="37"/>
  <c r="E1227" i="37"/>
  <c r="E291" i="37"/>
  <c r="E459" i="37"/>
  <c r="E627" i="37"/>
  <c r="E957" i="37"/>
  <c r="E1041" i="37"/>
  <c r="E1125" i="37"/>
  <c r="E1329" i="37"/>
  <c r="E1401" i="37"/>
  <c r="E1485" i="37"/>
  <c r="E1569" i="37"/>
  <c r="E1653" i="37"/>
  <c r="E1737" i="37"/>
  <c r="E1809" i="37"/>
  <c r="E1893" i="37"/>
  <c r="E135" i="37"/>
  <c r="E303" i="37"/>
  <c r="E909" i="37"/>
  <c r="E987" i="37"/>
  <c r="E1071" i="37"/>
  <c r="E1275" i="37"/>
  <c r="E1317" i="37"/>
  <c r="E1359" i="37"/>
  <c r="E1443" i="37"/>
  <c r="E1515" i="37"/>
  <c r="E1527" i="37"/>
  <c r="E1599" i="37"/>
  <c r="E1683" i="37"/>
  <c r="E1725" i="37"/>
  <c r="E1767" i="37"/>
  <c r="E1851" i="37"/>
  <c r="E1923" i="37"/>
  <c r="E1935" i="37"/>
  <c r="E1101" i="37"/>
  <c r="E1155" i="37"/>
  <c r="E1179" i="37"/>
  <c r="E1197" i="37"/>
  <c r="E1215" i="37"/>
  <c r="E1245" i="37"/>
  <c r="E1305" i="37"/>
  <c r="E1389" i="37"/>
  <c r="E1473" i="37"/>
  <c r="E1557" i="37"/>
  <c r="E1641" i="37"/>
  <c r="E1713" i="37"/>
  <c r="E1797" i="37"/>
  <c r="E1881" i="37"/>
  <c r="E501" i="37"/>
  <c r="E963" i="37"/>
  <c r="E1047" i="37"/>
  <c r="E1131" i="37"/>
  <c r="E1347" i="37"/>
  <c r="E1431" i="37"/>
  <c r="E1503" i="37"/>
  <c r="E1587" i="37"/>
  <c r="E1671" i="37"/>
  <c r="E1755" i="37"/>
  <c r="E1839" i="37"/>
  <c r="E1911" i="37"/>
  <c r="E1107" i="37"/>
  <c r="E1263" i="37"/>
  <c r="E1293" i="37"/>
  <c r="E1377" i="37"/>
  <c r="E1419" i="37"/>
  <c r="E1461" i="37"/>
  <c r="E1545" i="37"/>
  <c r="E1617" i="37"/>
  <c r="E1629" i="37"/>
  <c r="E1701" i="37"/>
  <c r="E1785" i="37"/>
  <c r="E1827" i="37"/>
  <c r="E1869" i="37"/>
  <c r="E699" i="37"/>
  <c r="E1023" i="37"/>
  <c r="E1203" i="37"/>
  <c r="E1233" i="37"/>
  <c r="E1335" i="37"/>
  <c r="E1407" i="37"/>
  <c r="E1491" i="37"/>
  <c r="E1575" i="37"/>
  <c r="E1659" i="37"/>
  <c r="E1743" i="37"/>
  <c r="E1815" i="37"/>
  <c r="E1899" i="37"/>
  <c r="E375" i="37"/>
  <c r="E543" i="37"/>
  <c r="E711" i="37"/>
  <c r="E1281" i="37"/>
  <c r="E1365" i="37"/>
  <c r="E1449" i="37"/>
  <c r="E1533" i="37"/>
  <c r="E1605" i="37"/>
  <c r="E1689" i="37"/>
  <c r="E1773" i="37"/>
  <c r="E1857" i="37"/>
  <c r="E219" i="37"/>
  <c r="E867" i="37"/>
  <c r="E1113" i="37"/>
  <c r="E1167" i="37"/>
  <c r="E1185" i="37"/>
  <c r="E1251" i="37"/>
  <c r="E1311" i="37"/>
  <c r="E1323" i="37"/>
  <c r="E1395" i="37"/>
  <c r="E1479" i="37"/>
  <c r="E1521" i="37"/>
  <c r="E1563" i="37"/>
  <c r="E1647" i="37"/>
  <c r="E1719" i="37"/>
  <c r="E1731" i="37"/>
  <c r="E1803" i="37"/>
  <c r="E1887" i="37"/>
  <c r="E1929" i="37"/>
  <c r="E873" i="37"/>
  <c r="E1029" i="37"/>
  <c r="E1221" i="37"/>
  <c r="E1353" i="37"/>
  <c r="E1437" i="37"/>
  <c r="E1509" i="37"/>
  <c r="E1593" i="37"/>
  <c r="E1677" i="37"/>
  <c r="E1761" i="37"/>
  <c r="E1845" i="37"/>
  <c r="E1917" i="37"/>
  <c r="E945" i="37"/>
  <c r="E1209" i="37"/>
  <c r="E1269" i="37"/>
  <c r="E1299" i="37"/>
  <c r="E1383" i="37"/>
  <c r="E1467" i="37"/>
  <c r="E1551" i="37"/>
  <c r="E1635" i="37"/>
  <c r="E1707" i="37"/>
  <c r="E1791" i="37"/>
  <c r="E1875" i="37"/>
  <c r="E1035" i="37"/>
  <c r="E1119" i="37"/>
  <c r="E1191" i="37"/>
  <c r="E1239" i="37"/>
  <c r="E1341" i="37"/>
  <c r="E1413" i="37"/>
  <c r="E1425" i="37"/>
  <c r="E1497" i="37"/>
  <c r="E1581" i="37"/>
  <c r="E1623" i="37"/>
  <c r="E1665" i="37"/>
  <c r="E1749" i="37"/>
  <c r="E1821" i="37"/>
  <c r="E1833" i="37"/>
  <c r="E1905" i="37"/>
  <c r="E783" i="37"/>
  <c r="E951" i="37"/>
  <c r="E1095" i="37"/>
  <c r="E1257" i="37"/>
  <c r="E1287" i="37"/>
  <c r="E1371" i="37"/>
  <c r="E1455" i="37"/>
  <c r="E1539" i="37"/>
  <c r="E1611" i="37"/>
  <c r="E1695" i="37"/>
  <c r="E1779" i="37"/>
  <c r="E1863" i="37"/>
  <c r="E412" i="37"/>
  <c r="E820" i="37"/>
  <c r="E1144" i="37"/>
  <c r="E316" i="37"/>
  <c r="E724" i="37"/>
  <c r="E1132" i="37"/>
  <c r="E628" i="37"/>
  <c r="E1036" i="37"/>
  <c r="E418" i="37"/>
  <c r="E826" i="37"/>
  <c r="E208" i="37"/>
  <c r="E616" i="37"/>
  <c r="E1024" i="37"/>
  <c r="E1138" i="37"/>
  <c r="E112" i="37"/>
  <c r="E520" i="37"/>
  <c r="E310" i="37"/>
  <c r="E634" i="37"/>
  <c r="E718" i="37"/>
  <c r="E214" i="37"/>
  <c r="E622" i="37"/>
  <c r="E1030" i="37"/>
  <c r="E1540" i="37"/>
  <c r="E1042" i="37"/>
  <c r="E1126" i="37"/>
  <c r="E1228" i="37"/>
  <c r="E1330" i="37"/>
  <c r="E1738" i="37"/>
  <c r="E1444" i="37"/>
  <c r="E1642" i="37"/>
  <c r="E514" i="37"/>
  <c r="E922" i="37"/>
  <c r="E1432" i="37"/>
  <c r="E1840" i="37"/>
  <c r="E928" i="37"/>
  <c r="E1546" i="37"/>
  <c r="E1234" i="37"/>
  <c r="E1336" i="37"/>
  <c r="E1744" i="37"/>
  <c r="E1534" i="37"/>
  <c r="E1438" i="37"/>
  <c r="E1846" i="37"/>
  <c r="E1552" i="37"/>
  <c r="E1636" i="37"/>
  <c r="E106" i="37"/>
  <c r="E1240" i="37"/>
  <c r="O122" i="1"/>
  <c r="K153" i="1"/>
  <c r="K179" i="1" s="1"/>
  <c r="J122" i="1"/>
  <c r="I153" i="1"/>
  <c r="I179" i="1" s="1"/>
  <c r="F153" i="1"/>
  <c r="E7" i="37"/>
  <c r="B179" i="1"/>
  <c r="E4" i="37"/>
  <c r="E10" i="37"/>
  <c r="E22" i="37"/>
  <c r="E57" i="37"/>
  <c r="E15" i="37"/>
  <c r="E87" i="37"/>
  <c r="E45" i="37"/>
  <c r="E3" i="37"/>
  <c r="E75" i="37"/>
  <c r="E33" i="37"/>
  <c r="E9" i="37"/>
  <c r="E39" i="37"/>
  <c r="E93" i="37"/>
  <c r="E21" i="37"/>
  <c r="E99" i="37"/>
  <c r="E63" i="37"/>
  <c r="E69" i="37"/>
  <c r="E27" i="37"/>
  <c r="E51" i="37"/>
  <c r="E81" i="37"/>
  <c r="M35" i="28"/>
  <c r="M35" i="22"/>
  <c r="M35" i="15"/>
  <c r="D35" i="27"/>
  <c r="L35" i="22"/>
  <c r="D35" i="17"/>
  <c r="L35" i="12"/>
  <c r="D35" i="26"/>
  <c r="N35" i="26"/>
  <c r="G35" i="26"/>
  <c r="G35" i="20"/>
  <c r="K35" i="12"/>
  <c r="P35" i="20"/>
  <c r="K35" i="27"/>
  <c r="J35" i="21"/>
  <c r="E35" i="12"/>
  <c r="F35" i="23"/>
  <c r="F35" i="16"/>
  <c r="E35" i="8"/>
  <c r="G35" i="25"/>
  <c r="N35" i="8"/>
  <c r="J35" i="17"/>
  <c r="E35" i="22"/>
  <c r="I35" i="28"/>
  <c r="I35" i="22"/>
  <c r="I35" i="15"/>
  <c r="D35" i="8"/>
  <c r="G35" i="22"/>
  <c r="M35" i="23"/>
  <c r="P35" i="28"/>
  <c r="H35" i="24"/>
  <c r="P35" i="18"/>
  <c r="H35" i="13"/>
  <c r="O35" i="28"/>
  <c r="O35" i="22"/>
  <c r="O35" i="15"/>
  <c r="N35" i="28"/>
  <c r="N35" i="22"/>
  <c r="N35" i="15"/>
  <c r="E35" i="27"/>
  <c r="H35" i="26"/>
  <c r="P35" i="11"/>
  <c r="K35" i="18"/>
  <c r="J35" i="15"/>
  <c r="G35" i="21"/>
  <c r="F35" i="27"/>
  <c r="L35" i="25"/>
  <c r="P35" i="16"/>
  <c r="O35" i="20"/>
  <c r="L35" i="27"/>
  <c r="I35" i="17"/>
  <c r="E35" i="26"/>
  <c r="E35" i="10"/>
  <c r="P35" i="23"/>
  <c r="H35" i="27"/>
  <c r="K35" i="20"/>
  <c r="J35" i="10"/>
  <c r="M35" i="12"/>
  <c r="P35" i="24"/>
  <c r="P35" i="13"/>
  <c r="H35" i="15"/>
  <c r="F35" i="12"/>
  <c r="G35" i="23"/>
  <c r="G35" i="16"/>
  <c r="L35" i="24"/>
  <c r="L35" i="13"/>
  <c r="G35" i="18"/>
  <c r="M35" i="26"/>
  <c r="F35" i="26"/>
  <c r="F35" i="20"/>
  <c r="F35" i="10"/>
  <c r="L35" i="17"/>
  <c r="G35" i="15"/>
  <c r="F35" i="25"/>
  <c r="E35" i="28"/>
  <c r="E35" i="15"/>
  <c r="I35" i="25"/>
  <c r="I35" i="18"/>
  <c r="I35" i="12"/>
  <c r="H35" i="22"/>
  <c r="F35" i="18"/>
  <c r="I35" i="13"/>
  <c r="L35" i="26"/>
  <c r="D35" i="22"/>
  <c r="L35" i="16"/>
  <c r="D35" i="12"/>
  <c r="O35" i="25"/>
  <c r="O35" i="18"/>
  <c r="O35" i="12"/>
  <c r="N35" i="25"/>
  <c r="N35" i="18"/>
  <c r="N35" i="12"/>
  <c r="E35" i="13"/>
  <c r="H35" i="16"/>
  <c r="K35" i="25"/>
  <c r="F35" i="8"/>
  <c r="N35" i="16"/>
  <c r="J35" i="28"/>
  <c r="K35" i="21"/>
  <c r="E35" i="18"/>
  <c r="M35" i="13"/>
  <c r="D35" i="28"/>
  <c r="D35" i="18"/>
  <c r="G35" i="13"/>
  <c r="I35" i="20"/>
  <c r="O35" i="24"/>
  <c r="P35" i="26"/>
  <c r="N35" i="27"/>
  <c r="M35" i="16"/>
  <c r="P35" i="22"/>
  <c r="P35" i="12"/>
  <c r="K35" i="10"/>
  <c r="J35" i="26"/>
  <c r="M35" i="25"/>
  <c r="M35" i="18"/>
  <c r="H35" i="20"/>
  <c r="G35" i="8"/>
  <c r="P35" i="21"/>
  <c r="J35" i="24"/>
  <c r="O35" i="23"/>
  <c r="H35" i="28"/>
  <c r="N35" i="10"/>
  <c r="K35" i="17"/>
  <c r="L35" i="10"/>
  <c r="F35" i="21"/>
  <c r="N35" i="21"/>
  <c r="H35" i="17"/>
  <c r="E35" i="24"/>
  <c r="E35" i="17"/>
  <c r="L35" i="28"/>
  <c r="D35" i="24"/>
  <c r="L35" i="18"/>
  <c r="D35" i="13"/>
  <c r="G35" i="10"/>
  <c r="P35" i="10"/>
  <c r="K35" i="28"/>
  <c r="K35" i="22"/>
  <c r="K35" i="15"/>
  <c r="D35" i="23"/>
  <c r="H35" i="12"/>
  <c r="O35" i="10"/>
  <c r="M35" i="20"/>
  <c r="J35" i="25"/>
  <c r="J35" i="18"/>
  <c r="J35" i="12"/>
  <c r="L35" i="11"/>
  <c r="G35" i="12"/>
  <c r="F35" i="22"/>
  <c r="E35" i="25"/>
  <c r="L35" i="8"/>
  <c r="M35" i="24"/>
  <c r="M35" i="17"/>
  <c r="M35" i="11"/>
  <c r="D35" i="10"/>
  <c r="J35" i="13"/>
  <c r="I35" i="11"/>
  <c r="P35" i="25"/>
  <c r="H35" i="21"/>
  <c r="P35" i="15"/>
  <c r="H35" i="11"/>
  <c r="G35" i="24"/>
  <c r="G35" i="17"/>
  <c r="G35" i="11"/>
  <c r="F35" i="24"/>
  <c r="F35" i="17"/>
  <c r="F35" i="11"/>
  <c r="I35" i="26"/>
  <c r="D35" i="11"/>
  <c r="O35" i="17"/>
  <c r="N35" i="13"/>
  <c r="O35" i="16"/>
  <c r="J35" i="27"/>
  <c r="E35" i="20"/>
  <c r="K35" i="13"/>
  <c r="K35" i="26"/>
  <c r="J35" i="20"/>
  <c r="E35" i="21"/>
  <c r="D35" i="20"/>
  <c r="H35" i="18"/>
  <c r="J35" i="22"/>
  <c r="F35" i="28"/>
  <c r="M35" i="27"/>
  <c r="M35" i="21"/>
  <c r="H35" i="25"/>
  <c r="I35" i="21"/>
  <c r="L35" i="23"/>
  <c r="G35" i="27"/>
  <c r="F35" i="13"/>
  <c r="I35" i="10"/>
  <c r="D35" i="21"/>
  <c r="L35" i="15"/>
  <c r="F35" i="15"/>
  <c r="D35" i="16"/>
  <c r="J35" i="11"/>
  <c r="M35" i="8"/>
  <c r="T22" i="16"/>
  <c r="I35" i="23"/>
  <c r="I35" i="16"/>
  <c r="P35" i="27"/>
  <c r="H35" i="23"/>
  <c r="P35" i="17"/>
  <c r="H35" i="10"/>
  <c r="O35" i="11"/>
  <c r="K35" i="24"/>
  <c r="O35" i="27"/>
  <c r="O35" i="21"/>
  <c r="O35" i="13"/>
  <c r="L35" i="21"/>
  <c r="O35" i="8"/>
  <c r="N35" i="23"/>
  <c r="M35" i="10"/>
  <c r="N35" i="24"/>
  <c r="N35" i="17"/>
  <c r="N35" i="11"/>
  <c r="O35" i="26"/>
  <c r="K35" i="11"/>
  <c r="N35" i="20"/>
  <c r="I35" i="24"/>
  <c r="E35" i="11"/>
  <c r="E35" i="23"/>
  <c r="E35" i="16"/>
  <c r="G35" i="28"/>
  <c r="I35" i="27"/>
  <c r="H35" i="8"/>
  <c r="D35" i="25"/>
  <c r="L35" i="20"/>
  <c r="D35" i="15"/>
  <c r="K35" i="8"/>
  <c r="K35" i="23"/>
  <c r="K35" i="16"/>
  <c r="J35" i="8"/>
  <c r="J35" i="23"/>
  <c r="J35" i="16"/>
  <c r="I35" i="8"/>
  <c r="M35" i="5"/>
  <c r="I35" i="5"/>
  <c r="F35" i="5"/>
  <c r="E35" i="5"/>
  <c r="O35" i="5"/>
  <c r="J35" i="5"/>
  <c r="P35" i="5"/>
  <c r="N35" i="5"/>
  <c r="G35" i="5"/>
  <c r="D35" i="5"/>
  <c r="L35" i="5"/>
  <c r="H35" i="5"/>
  <c r="K35" i="5"/>
  <c r="T24" i="20"/>
  <c r="T17" i="20" s="1"/>
  <c r="U24" i="20"/>
  <c r="U17" i="20" s="1"/>
  <c r="S11" i="16"/>
  <c r="T25" i="16"/>
  <c r="P10" i="8"/>
  <c r="Q21" i="8"/>
  <c r="Q24" i="8"/>
  <c r="Q21" i="5"/>
  <c r="Q24" i="5"/>
  <c r="T17" i="27"/>
  <c r="T17" i="28"/>
  <c r="T17" i="24"/>
  <c r="U17" i="24"/>
  <c r="S17" i="13"/>
  <c r="U17" i="17"/>
  <c r="U17" i="11"/>
  <c r="U17" i="18"/>
  <c r="T17" i="22"/>
  <c r="T17" i="26"/>
  <c r="T17" i="11"/>
  <c r="S17" i="11"/>
  <c r="S18" i="15"/>
  <c r="T17" i="10"/>
  <c r="S17" i="21"/>
  <c r="U17" i="23"/>
  <c r="S17" i="15"/>
  <c r="S17" i="20"/>
  <c r="S17" i="24"/>
  <c r="U17" i="16"/>
  <c r="T17" i="21"/>
  <c r="U17" i="22"/>
  <c r="U17" i="10"/>
  <c r="S18" i="18"/>
  <c r="U17" i="15"/>
  <c r="S17" i="17"/>
  <c r="S18" i="17"/>
  <c r="T17" i="17"/>
  <c r="S17" i="22"/>
  <c r="T17" i="18"/>
  <c r="T17" i="25"/>
  <c r="P17" i="12"/>
  <c r="S17" i="10"/>
  <c r="S18" i="13"/>
  <c r="S18" i="24"/>
  <c r="S18" i="26"/>
  <c r="S18" i="27"/>
  <c r="S17" i="16"/>
  <c r="U17" i="26"/>
  <c r="U17" i="27"/>
  <c r="S17" i="27"/>
  <c r="S17" i="23"/>
  <c r="S18" i="23"/>
  <c r="S17" i="18"/>
  <c r="U17" i="13"/>
  <c r="T17" i="16"/>
  <c r="S17" i="25"/>
  <c r="S17" i="26"/>
  <c r="S17" i="28"/>
  <c r="T17" i="13"/>
  <c r="S18" i="11"/>
  <c r="S18" i="28"/>
  <c r="T17" i="15"/>
  <c r="U17" i="25"/>
  <c r="U17" i="28"/>
  <c r="T17" i="23"/>
  <c r="P21" i="5"/>
  <c r="U17" i="21"/>
  <c r="P41" i="5"/>
  <c r="P24" i="5"/>
  <c r="P40" i="5"/>
  <c r="S18" i="25"/>
  <c r="S18" i="10"/>
  <c r="U17" i="12"/>
  <c r="T17" i="12"/>
  <c r="E528" i="37"/>
  <c r="E792" i="37"/>
  <c r="E1716" i="37"/>
  <c r="E390" i="37"/>
  <c r="E1038" i="37"/>
  <c r="E738" i="37"/>
  <c r="E996" i="37"/>
  <c r="E246" i="37"/>
  <c r="E546" i="37"/>
  <c r="E1854" i="37"/>
  <c r="E1104" i="37"/>
  <c r="E384" i="37"/>
  <c r="E780" i="37"/>
  <c r="E756" i="37"/>
  <c r="E444" i="37"/>
  <c r="E1662" i="37"/>
  <c r="E1068" i="37"/>
  <c r="E120" i="37"/>
  <c r="E1182" i="37"/>
  <c r="E726" i="37"/>
  <c r="E150" i="37"/>
  <c r="E840" i="37"/>
  <c r="E1590" i="37"/>
  <c r="E1140" i="37"/>
  <c r="E942" i="37"/>
  <c r="E1710" i="37"/>
  <c r="E348" i="37"/>
  <c r="E588" i="37"/>
  <c r="E1482" i="37"/>
  <c r="E1920" i="37"/>
  <c r="E630" i="37"/>
  <c r="E1206" i="37"/>
  <c r="E366" i="37"/>
  <c r="E1380" i="37"/>
  <c r="E138" i="37"/>
  <c r="E1500" i="37"/>
  <c r="E1818" i="37"/>
  <c r="E1746" i="37"/>
  <c r="E594" i="37"/>
  <c r="E1266" i="37"/>
  <c r="E438" i="37"/>
  <c r="E1776" i="37"/>
  <c r="E1476" i="37"/>
  <c r="E228" i="37"/>
  <c r="E1470" i="37"/>
  <c r="E1404" i="37"/>
  <c r="E1602" i="37"/>
  <c r="E1896" i="37"/>
  <c r="E852" i="37"/>
  <c r="E540" i="37"/>
  <c r="E258" i="37"/>
  <c r="E1398" i="37"/>
  <c r="E654" i="37"/>
  <c r="E1866" i="37"/>
  <c r="E486" i="37"/>
  <c r="E1176" i="37"/>
  <c r="E834" i="37"/>
  <c r="E78" i="37"/>
  <c r="E252" i="37"/>
  <c r="E462" i="37"/>
  <c r="E288" i="37"/>
  <c r="E1494" i="37"/>
  <c r="E1254" i="37"/>
  <c r="E1770" i="37"/>
  <c r="E1458" i="37"/>
  <c r="E684" i="37"/>
  <c r="E1338" i="37"/>
  <c r="E432" i="37"/>
  <c r="E1890" i="37"/>
  <c r="E894" i="37"/>
  <c r="E1002" i="37"/>
  <c r="E1056" i="37"/>
  <c r="E360" i="37"/>
  <c r="E558" i="37"/>
  <c r="E1806" i="37"/>
  <c r="E1488" i="37"/>
  <c r="E336" i="37"/>
  <c r="E1596" i="37"/>
  <c r="E1032" i="37"/>
  <c r="E174" i="37"/>
  <c r="E846" i="37"/>
  <c r="E732" i="37"/>
  <c r="E1800" i="37"/>
  <c r="E1062" i="37"/>
  <c r="E1908" i="37"/>
  <c r="E1152" i="37"/>
  <c r="E474" i="37"/>
  <c r="E636" i="37"/>
  <c r="E354" i="37"/>
  <c r="E1236" i="37"/>
  <c r="E762" i="37"/>
  <c r="E1386" i="37"/>
  <c r="E1146" i="37"/>
  <c r="E132" i="37"/>
  <c r="E1884" i="37"/>
  <c r="E1194" i="37"/>
  <c r="E1092" i="37"/>
  <c r="E936" i="37"/>
  <c r="E1668" i="37"/>
  <c r="E216" i="37"/>
  <c r="E1098" i="37"/>
  <c r="E372" i="37"/>
  <c r="E798" i="37"/>
  <c r="E1788" i="37"/>
  <c r="E990" i="37"/>
  <c r="E1356" i="37"/>
  <c r="E672" i="37"/>
  <c r="E828" i="37"/>
  <c r="E900" i="37"/>
  <c r="E876" i="37"/>
  <c r="E870" i="37"/>
  <c r="E1704" i="37"/>
  <c r="E690" i="37"/>
  <c r="E978" i="37"/>
  <c r="E660" i="37"/>
  <c r="E1584" i="37"/>
  <c r="E1608" i="37"/>
  <c r="E1752" i="37"/>
  <c r="E858" i="37"/>
  <c r="E966" i="37"/>
  <c r="E1914" i="37"/>
  <c r="E1446" i="37"/>
  <c r="E144" i="37"/>
  <c r="E648" i="37"/>
  <c r="E1284" i="37"/>
  <c r="E984" i="37"/>
  <c r="E930" i="37"/>
  <c r="E1674" i="37"/>
  <c r="E156" i="37"/>
  <c r="E1170" i="37"/>
  <c r="E750" i="37"/>
  <c r="E1242" i="37"/>
  <c r="E1512" i="37"/>
  <c r="E744" i="37"/>
  <c r="E1050" i="37"/>
  <c r="E1464" i="37"/>
  <c r="E168" i="37"/>
  <c r="E954" i="37"/>
  <c r="E480" i="37"/>
  <c r="E1164" i="37"/>
  <c r="E468" i="37"/>
  <c r="E1872" i="37"/>
  <c r="E1644" i="37"/>
  <c r="E282" i="37"/>
  <c r="E1878" i="37"/>
  <c r="E564" i="37"/>
  <c r="E582" i="37"/>
  <c r="E1554" i="37"/>
  <c r="E222" i="37"/>
  <c r="E534" i="37"/>
  <c r="E642" i="37"/>
  <c r="E1272" i="37"/>
  <c r="E1248" i="37"/>
  <c r="E1686" i="37"/>
  <c r="E126" i="37"/>
  <c r="E1200" i="37"/>
  <c r="E1782" i="37"/>
  <c r="E1044" i="37"/>
  <c r="E1296" i="37"/>
  <c r="E1344" i="37"/>
  <c r="E1086" i="37"/>
  <c r="E1278" i="37"/>
  <c r="E1158" i="37"/>
  <c r="E1188" i="37"/>
  <c r="E1692" i="37"/>
  <c r="E1680" i="37"/>
  <c r="E180" i="37"/>
  <c r="E960" i="37"/>
  <c r="E882" i="37"/>
  <c r="E324" i="37"/>
  <c r="E426" i="37"/>
  <c r="E1698" i="37"/>
  <c r="E318" i="37"/>
  <c r="E1764" i="37"/>
  <c r="E1848" i="37"/>
  <c r="E1656" i="37"/>
  <c r="E1362" i="37"/>
  <c r="E768" i="37"/>
  <c r="E774" i="37"/>
  <c r="E264" i="37"/>
  <c r="E1578" i="37"/>
  <c r="E72" i="37"/>
  <c r="E1260" i="37"/>
  <c r="E888" i="37"/>
  <c r="E1440" i="37"/>
  <c r="E678" i="37"/>
  <c r="E1302" i="37"/>
  <c r="E456" i="37"/>
  <c r="E1368" i="37"/>
  <c r="E330" i="37"/>
  <c r="E1902" i="37"/>
  <c r="E378" i="37"/>
  <c r="E1134" i="37"/>
  <c r="E1566" i="37"/>
  <c r="E234" i="37"/>
  <c r="E1506" i="37"/>
  <c r="E1410" i="37"/>
  <c r="E1452" i="37"/>
  <c r="E1374" i="37"/>
  <c r="E114" i="37"/>
  <c r="E864" i="37"/>
  <c r="E696" i="37"/>
  <c r="E948" i="37"/>
  <c r="E972" i="37"/>
  <c r="E552" i="37"/>
  <c r="E240" i="37"/>
  <c r="E1080" i="37"/>
  <c r="E1074" i="37"/>
  <c r="E186" i="37"/>
  <c r="E1758" i="37"/>
  <c r="E1794" i="37"/>
  <c r="E270" i="37"/>
  <c r="E420" i="37"/>
  <c r="E1308" i="37"/>
  <c r="E276" i="37"/>
  <c r="E570" i="37"/>
  <c r="E162" i="37"/>
  <c r="E1392" i="37"/>
  <c r="E342" i="37"/>
  <c r="E576" i="37"/>
  <c r="E1614" i="37"/>
  <c r="E522" i="37"/>
  <c r="E786" i="37"/>
  <c r="E450" i="37"/>
  <c r="E1350" i="37"/>
  <c r="E1860" i="37"/>
  <c r="E1560" i="37"/>
  <c r="E1650" i="37"/>
  <c r="E624" i="37"/>
  <c r="E1290" i="37"/>
  <c r="E1572" i="37"/>
  <c r="E1542" i="37"/>
  <c r="E666" i="37"/>
  <c r="E1548" i="37"/>
  <c r="E492" i="37"/>
  <c r="E1812" i="37"/>
  <c r="E1342" i="37" l="1"/>
  <c r="E226" i="37"/>
  <c r="E220" i="37"/>
  <c r="E430" i="37"/>
  <c r="E736" i="37"/>
  <c r="E1348" i="37"/>
  <c r="E124" i="37"/>
  <c r="E1666" i="37"/>
  <c r="E1756" i="37"/>
  <c r="E1648" i="37"/>
  <c r="E1858" i="37"/>
  <c r="E313" i="37"/>
  <c r="E1231" i="37"/>
  <c r="E1639" i="37"/>
  <c r="E619" i="37"/>
  <c r="E211" i="37"/>
  <c r="E1750" i="37"/>
  <c r="E1450" i="37"/>
  <c r="E730" i="37"/>
  <c r="E322" i="37"/>
  <c r="E1246" i="37"/>
  <c r="E940" i="37"/>
  <c r="E838" i="37"/>
  <c r="E832" i="37"/>
  <c r="E526" i="37"/>
  <c r="E16" i="37"/>
  <c r="E934" i="37"/>
  <c r="E1852" i="37"/>
  <c r="E424" i="37"/>
  <c r="E118" i="37"/>
  <c r="E1843" i="37"/>
  <c r="E757" i="37"/>
  <c r="E1441" i="37"/>
  <c r="E19" i="37"/>
  <c r="E1681" i="37"/>
  <c r="E343" i="37"/>
  <c r="E1351" i="37"/>
  <c r="E175" i="37"/>
  <c r="E1567" i="37"/>
  <c r="E1753" i="37"/>
  <c r="E532" i="37"/>
  <c r="E1885" i="37"/>
  <c r="E451" i="37"/>
  <c r="E235" i="37"/>
  <c r="E1651" i="37"/>
  <c r="E1654" i="37"/>
  <c r="E328" i="37"/>
  <c r="E1453" i="37"/>
  <c r="E1645" i="37"/>
  <c r="E151" i="37"/>
  <c r="E1261" i="37"/>
  <c r="E25" i="37"/>
  <c r="E1873" i="37"/>
  <c r="E1045" i="37"/>
  <c r="E829" i="37"/>
  <c r="E847" i="37"/>
  <c r="E13" i="37"/>
  <c r="E1549" i="37"/>
  <c r="E1573" i="37"/>
  <c r="E961" i="37"/>
  <c r="E661" i="37"/>
  <c r="E40" i="37"/>
  <c r="E1465" i="37"/>
  <c r="E1771" i="37"/>
  <c r="E439" i="37"/>
  <c r="E73" i="37"/>
  <c r="E949" i="37"/>
  <c r="E1141" i="37"/>
  <c r="E1447" i="37"/>
  <c r="E1879" i="37"/>
  <c r="E355" i="37"/>
  <c r="E139" i="37"/>
  <c r="E529" i="37"/>
  <c r="E523" i="37"/>
  <c r="E1267" i="37"/>
  <c r="E655" i="37"/>
  <c r="E43" i="37"/>
  <c r="E1849" i="37"/>
  <c r="E1861" i="37"/>
  <c r="E1363" i="37"/>
  <c r="E733" i="37"/>
  <c r="E247" i="37"/>
  <c r="E1255" i="37"/>
  <c r="E1669" i="37"/>
  <c r="E421" i="37"/>
  <c r="E31" i="37"/>
  <c r="E1171" i="37"/>
  <c r="E1345" i="37"/>
  <c r="E223" i="37"/>
  <c r="E46" i="37"/>
  <c r="E1765" i="37"/>
  <c r="E1777" i="37"/>
  <c r="E1675" i="37"/>
  <c r="E649" i="37"/>
  <c r="E841" i="37"/>
  <c r="E541" i="37"/>
  <c r="E49" i="37"/>
  <c r="E1369" i="37"/>
  <c r="E1273" i="37"/>
  <c r="E1339" i="37"/>
  <c r="E1543" i="37"/>
  <c r="E637" i="37"/>
  <c r="E127" i="37"/>
  <c r="E1051" i="37"/>
  <c r="E1357" i="37"/>
  <c r="E1165" i="37"/>
  <c r="E37" i="37"/>
  <c r="E445" i="37"/>
  <c r="E943" i="37"/>
  <c r="E859" i="37"/>
  <c r="E1375" i="37"/>
  <c r="E553" i="37"/>
  <c r="E1069" i="37"/>
  <c r="E643" i="37"/>
  <c r="E79" i="37"/>
  <c r="E331" i="37"/>
  <c r="E865" i="37"/>
  <c r="E745" i="37"/>
  <c r="E727" i="37"/>
  <c r="E625" i="37"/>
  <c r="E559" i="37"/>
  <c r="E457" i="37"/>
  <c r="E1657" i="37"/>
  <c r="E1153" i="37"/>
  <c r="E115" i="37"/>
  <c r="E631" i="37"/>
  <c r="E319" i="37"/>
  <c r="E751" i="37"/>
  <c r="E88" i="37"/>
  <c r="E1033" i="37"/>
  <c r="E1057" i="37"/>
  <c r="E1561" i="37"/>
  <c r="E325" i="37"/>
  <c r="E337" i="37"/>
  <c r="E433" i="37"/>
  <c r="E1147" i="37"/>
  <c r="E217" i="37"/>
  <c r="E1747" i="37"/>
  <c r="E937" i="37"/>
  <c r="E1477" i="37"/>
  <c r="E1555" i="37"/>
  <c r="E229" i="37"/>
  <c r="E241" i="37"/>
  <c r="E253" i="37"/>
  <c r="E349" i="37"/>
  <c r="E1063" i="37"/>
  <c r="E133" i="37"/>
  <c r="E28" i="37"/>
  <c r="E85" i="37"/>
  <c r="E1663" i="37"/>
  <c r="E1249" i="37"/>
  <c r="E1867" i="37"/>
  <c r="E1471" i="37"/>
  <c r="E145" i="37"/>
  <c r="E1039" i="37"/>
  <c r="E1159" i="37"/>
  <c r="E94" i="37"/>
  <c r="E91" i="37"/>
  <c r="E1579" i="37"/>
  <c r="E1759" i="37"/>
  <c r="E853" i="37"/>
  <c r="E1783" i="37"/>
  <c r="E1243" i="37"/>
  <c r="E931" i="37"/>
  <c r="E535" i="37"/>
  <c r="E955" i="37"/>
  <c r="E1135" i="37"/>
  <c r="E739" i="37"/>
  <c r="E835" i="37"/>
  <c r="E61" i="37"/>
  <c r="E1237" i="37"/>
  <c r="E1855" i="37"/>
  <c r="E1459" i="37"/>
  <c r="E121" i="37"/>
  <c r="E763" i="37"/>
  <c r="E547" i="37"/>
  <c r="E967" i="37"/>
  <c r="E52" i="37"/>
  <c r="E97" i="37"/>
  <c r="E103" i="37"/>
  <c r="E82" i="37"/>
  <c r="E1762" i="37"/>
  <c r="E100" i="37"/>
  <c r="E160" i="37"/>
  <c r="E1582" i="37"/>
  <c r="E1792" i="37"/>
  <c r="E1888" i="37"/>
  <c r="E1168" i="37"/>
  <c r="E1828" i="37"/>
  <c r="E844" i="37"/>
  <c r="E1726" i="37"/>
  <c r="E1810" i="37"/>
  <c r="E1780" i="37"/>
  <c r="E946" i="37"/>
  <c r="E904" i="37"/>
  <c r="E172" i="37"/>
  <c r="E676" i="37"/>
  <c r="E886" i="37"/>
  <c r="E196" i="37"/>
  <c r="E280" i="37"/>
  <c r="E166" i="37"/>
  <c r="E544" i="37"/>
  <c r="E796" i="37"/>
  <c r="E682" i="37"/>
  <c r="E1060" i="37"/>
  <c r="E1597" i="37"/>
  <c r="E1807" i="37"/>
  <c r="E1819" i="37"/>
  <c r="E1003" i="37"/>
  <c r="E1627" i="37"/>
  <c r="E877" i="37"/>
  <c r="E805" i="37"/>
  <c r="E691" i="37"/>
  <c r="E901" i="37"/>
  <c r="E169" i="37"/>
  <c r="E709" i="37"/>
  <c r="E1075" i="37"/>
  <c r="E1498" i="37"/>
  <c r="E1708" i="37"/>
  <c r="E1678" i="37"/>
  <c r="E1804" i="37"/>
  <c r="E1114" i="37"/>
  <c r="E1660" i="37"/>
  <c r="E1786" i="37"/>
  <c r="E1912" i="37"/>
  <c r="E1216" i="37"/>
  <c r="E1684" i="37"/>
  <c r="E1696" i="37"/>
  <c r="E862" i="37"/>
  <c r="E874" i="37"/>
  <c r="E592" i="37"/>
  <c r="E814" i="37"/>
  <c r="E154" i="37"/>
  <c r="E1192" i="37"/>
  <c r="E502" i="37"/>
  <c r="E610" i="37"/>
  <c r="E976" i="37"/>
  <c r="E1525" i="37"/>
  <c r="E1735" i="37"/>
  <c r="E973" i="37"/>
  <c r="E1393" i="37"/>
  <c r="E1615" i="37"/>
  <c r="E1585" i="37"/>
  <c r="E1387" i="37"/>
  <c r="E793" i="37"/>
  <c r="E889" i="37"/>
  <c r="E1123" i="37"/>
  <c r="E1207" i="37"/>
  <c r="E475" i="37"/>
  <c r="E697" i="37"/>
  <c r="E991" i="37"/>
  <c r="E1426" i="37"/>
  <c r="E1594" i="37"/>
  <c r="E1732" i="37"/>
  <c r="E1576" i="37"/>
  <c r="E1702" i="37"/>
  <c r="E346" i="37"/>
  <c r="E1198" i="37"/>
  <c r="E1600" i="37"/>
  <c r="E1612" i="37"/>
  <c r="E778" i="37"/>
  <c r="E748" i="37"/>
  <c r="E790" i="37"/>
  <c r="E802" i="37"/>
  <c r="E1096" i="37"/>
  <c r="E1120" i="37"/>
  <c r="E460" i="37"/>
  <c r="E640" i="37"/>
  <c r="E598" i="37"/>
  <c r="E892" i="37"/>
  <c r="E1513" i="37"/>
  <c r="E1693" i="37"/>
  <c r="E1321" i="37"/>
  <c r="E1687" i="37"/>
  <c r="E1501" i="37"/>
  <c r="E1303" i="37"/>
  <c r="E679" i="37"/>
  <c r="E817" i="37"/>
  <c r="E403" i="37"/>
  <c r="E919" i="37"/>
  <c r="E1414" i="37"/>
  <c r="E1510" i="37"/>
  <c r="E1720" i="37"/>
  <c r="E1774" i="37"/>
  <c r="E1492" i="37"/>
  <c r="E1630" i="37"/>
  <c r="E178" i="37"/>
  <c r="E1180" i="37"/>
  <c r="E1528" i="37"/>
  <c r="E1570" i="37"/>
  <c r="E694" i="37"/>
  <c r="E706" i="37"/>
  <c r="E436" i="37"/>
  <c r="E898" i="37"/>
  <c r="E1108" i="37"/>
  <c r="E376" i="37"/>
  <c r="E556" i="37"/>
  <c r="E1609" i="37"/>
  <c r="E1621" i="37"/>
  <c r="E1789" i="37"/>
  <c r="E1915" i="37"/>
  <c r="E205" i="37"/>
  <c r="E1309" i="37"/>
  <c r="E1603" i="37"/>
  <c r="E1489" i="37"/>
  <c r="E1429" i="37"/>
  <c r="E607" i="37"/>
  <c r="E703" i="37"/>
  <c r="E391" i="37"/>
  <c r="E571" i="37"/>
  <c r="E1468" i="37"/>
  <c r="E1690" i="37"/>
  <c r="E1408" i="37"/>
  <c r="E1618" i="37"/>
  <c r="E1672" i="37"/>
  <c r="E1882" i="37"/>
  <c r="E1156" i="37"/>
  <c r="E1516" i="37"/>
  <c r="E1486" i="37"/>
  <c r="E1456" i="37"/>
  <c r="E664" i="37"/>
  <c r="E352" i="37"/>
  <c r="E646" i="37"/>
  <c r="E304" i="37"/>
  <c r="E472" i="37"/>
  <c r="E442" i="37"/>
  <c r="E1483" i="37"/>
  <c r="E1705" i="37"/>
  <c r="E1927" i="37"/>
  <c r="E1531" i="37"/>
  <c r="E1405" i="37"/>
  <c r="E1417" i="37"/>
  <c r="E1195" i="37"/>
  <c r="E595" i="37"/>
  <c r="E367" i="37"/>
  <c r="E871" i="37"/>
  <c r="E1009" i="37"/>
  <c r="E487" i="37"/>
  <c r="E499" i="37"/>
  <c r="E1384" i="37"/>
  <c r="E1354" i="37"/>
  <c r="E1564" i="37"/>
  <c r="E1606" i="37"/>
  <c r="E1588" i="37"/>
  <c r="E1798" i="37"/>
  <c r="E1018" i="37"/>
  <c r="E1402" i="37"/>
  <c r="E1372" i="37"/>
  <c r="E538" i="37"/>
  <c r="E580" i="37"/>
  <c r="E550" i="37"/>
  <c r="E268" i="37"/>
  <c r="E604" i="37"/>
  <c r="E856" i="37"/>
  <c r="E742" i="37"/>
  <c r="E952" i="37"/>
  <c r="E292" i="37"/>
  <c r="E388" i="37"/>
  <c r="E400" i="37"/>
  <c r="E652" i="37"/>
  <c r="E1315" i="37"/>
  <c r="E1399" i="37"/>
  <c r="E1495" i="37"/>
  <c r="E1633" i="37"/>
  <c r="E1183" i="37"/>
  <c r="E1213" i="37"/>
  <c r="E469" i="37"/>
  <c r="E565" i="37"/>
  <c r="E283" i="37"/>
  <c r="E577" i="37"/>
  <c r="E787" i="37"/>
  <c r="E673" i="37"/>
  <c r="E667" i="37"/>
  <c r="E1906" i="37"/>
  <c r="E1174" i="37"/>
  <c r="E1300" i="37"/>
  <c r="E1222" i="37"/>
  <c r="E1522" i="37"/>
  <c r="E1462" i="37"/>
  <c r="E1504" i="37"/>
  <c r="E1714" i="37"/>
  <c r="E1360" i="37"/>
  <c r="E1288" i="37"/>
  <c r="E454" i="37"/>
  <c r="E508" i="37"/>
  <c r="E466" i="37"/>
  <c r="E184" i="37"/>
  <c r="E562" i="37"/>
  <c r="E772" i="37"/>
  <c r="E658" i="37"/>
  <c r="E910" i="37"/>
  <c r="E358" i="37"/>
  <c r="E568" i="37"/>
  <c r="E1933" i="37"/>
  <c r="E1327" i="37"/>
  <c r="E1423" i="37"/>
  <c r="E1801" i="37"/>
  <c r="E1081" i="37"/>
  <c r="E1291" i="37"/>
  <c r="E1177" i="37"/>
  <c r="E1099" i="37"/>
  <c r="E385" i="37"/>
  <c r="E481" i="37"/>
  <c r="E505" i="37"/>
  <c r="E715" i="37"/>
  <c r="E589" i="37"/>
  <c r="E883" i="37"/>
  <c r="E193" i="37"/>
  <c r="E373" i="37"/>
  <c r="E583" i="37"/>
  <c r="E1834" i="37"/>
  <c r="E1150" i="37"/>
  <c r="E1210" i="37"/>
  <c r="E1090" i="37"/>
  <c r="E1480" i="37"/>
  <c r="E1204" i="37"/>
  <c r="E1420" i="37"/>
  <c r="E670" i="37"/>
  <c r="E1318" i="37"/>
  <c r="E1258" i="37"/>
  <c r="E370" i="37"/>
  <c r="E496" i="37"/>
  <c r="E382" i="37"/>
  <c r="E478" i="37"/>
  <c r="E688" i="37"/>
  <c r="E574" i="37"/>
  <c r="E868" i="37"/>
  <c r="E136" i="37"/>
  <c r="E232" i="37"/>
  <c r="E274" i="37"/>
  <c r="E484" i="37"/>
  <c r="E1921" i="37"/>
  <c r="E1225" i="37"/>
  <c r="E1285" i="37"/>
  <c r="E1411" i="37"/>
  <c r="E1591" i="37"/>
  <c r="E1729" i="37"/>
  <c r="E997" i="37"/>
  <c r="E1279" i="37"/>
  <c r="E1105" i="37"/>
  <c r="E397" i="37"/>
  <c r="E409" i="37"/>
  <c r="E493" i="37"/>
  <c r="E811" i="37"/>
  <c r="E301" i="37"/>
  <c r="E511" i="37"/>
  <c r="E1822" i="37"/>
  <c r="E1066" i="37"/>
  <c r="E1006" i="37"/>
  <c r="E1396" i="37"/>
  <c r="E1366" i="37"/>
  <c r="E1084" i="37"/>
  <c r="E1378" i="37"/>
  <c r="E1558" i="37"/>
  <c r="E1936" i="37"/>
  <c r="E1276" i="37"/>
  <c r="E1270" i="37"/>
  <c r="E286" i="37"/>
  <c r="E406" i="37"/>
  <c r="E490" i="37"/>
  <c r="E784" i="37"/>
  <c r="E148" i="37"/>
  <c r="E202" i="37"/>
  <c r="E613" i="37"/>
  <c r="E1117" i="37"/>
  <c r="E1381" i="37"/>
  <c r="E1507" i="37"/>
  <c r="E1717" i="37"/>
  <c r="E1021" i="37"/>
  <c r="E1015" i="37"/>
  <c r="E1795" i="37"/>
  <c r="E1201" i="37"/>
  <c r="E1111" i="37"/>
  <c r="E799" i="37"/>
  <c r="E163" i="37"/>
  <c r="E289" i="37"/>
  <c r="E982" i="37"/>
  <c r="E262" i="37"/>
  <c r="E754" i="37"/>
  <c r="E1324" i="37"/>
  <c r="E1282" i="37"/>
  <c r="E1000" i="37"/>
  <c r="E1294" i="37"/>
  <c r="E1078" i="37"/>
  <c r="E1474" i="37"/>
  <c r="E1924" i="37"/>
  <c r="E1072" i="37"/>
  <c r="E1186" i="37"/>
  <c r="E340" i="37"/>
  <c r="E1054" i="37"/>
  <c r="E394" i="37"/>
  <c r="E712" i="37"/>
  <c r="E1048" i="37"/>
  <c r="E850" i="37"/>
  <c r="E190" i="37"/>
  <c r="E1093" i="37"/>
  <c r="E1297" i="37"/>
  <c r="E685" i="37"/>
  <c r="E1825" i="37"/>
  <c r="E1909" i="37"/>
  <c r="E1711" i="37"/>
  <c r="E271" i="37"/>
  <c r="E463" i="37"/>
  <c r="E907" i="37"/>
  <c r="E215" i="37"/>
  <c r="E623" i="37"/>
  <c r="E1031" i="37"/>
  <c r="E329" i="37"/>
  <c r="E413" i="37"/>
  <c r="E737" i="37"/>
  <c r="E821" i="37"/>
  <c r="E119" i="37"/>
  <c r="E527" i="37"/>
  <c r="E935" i="37"/>
  <c r="E107" i="37"/>
  <c r="E431" i="37"/>
  <c r="E515" i="37"/>
  <c r="E839" i="37"/>
  <c r="E923" i="37"/>
  <c r="E221" i="37"/>
  <c r="E629" i="37"/>
  <c r="E419" i="37"/>
  <c r="E827" i="37"/>
  <c r="E125" i="37"/>
  <c r="E209" i="37"/>
  <c r="E533" i="37"/>
  <c r="E617" i="37"/>
  <c r="E941" i="37"/>
  <c r="E1025" i="37"/>
  <c r="E323" i="37"/>
  <c r="E731" i="37"/>
  <c r="E113" i="37"/>
  <c r="E521" i="37"/>
  <c r="E929" i="37"/>
  <c r="E227" i="37"/>
  <c r="E311" i="37"/>
  <c r="E635" i="37"/>
  <c r="E719" i="37"/>
  <c r="E425" i="37"/>
  <c r="E833" i="37"/>
  <c r="E1241" i="37"/>
  <c r="E1343" i="37"/>
  <c r="E1751" i="37"/>
  <c r="E1541" i="37"/>
  <c r="E317" i="37"/>
  <c r="E1043" i="37"/>
  <c r="E1127" i="37"/>
  <c r="E1229" i="37"/>
  <c r="E1331" i="37"/>
  <c r="E1655" i="37"/>
  <c r="E1739" i="37"/>
  <c r="E1445" i="37"/>
  <c r="E1853" i="37"/>
  <c r="E1133" i="37"/>
  <c r="E1247" i="37"/>
  <c r="E1643" i="37"/>
  <c r="E1349" i="37"/>
  <c r="E1433" i="37"/>
  <c r="E1757" i="37"/>
  <c r="E1841" i="37"/>
  <c r="E1139" i="37"/>
  <c r="E1547" i="37"/>
  <c r="E725" i="37"/>
  <c r="E1235" i="37"/>
  <c r="E1337" i="37"/>
  <c r="E1745" i="37"/>
  <c r="E1451" i="37"/>
  <c r="E1535" i="37"/>
  <c r="E1859" i="37"/>
  <c r="E1145" i="37"/>
  <c r="E1649" i="37"/>
  <c r="E1439" i="37"/>
  <c r="E1847" i="37"/>
  <c r="E1037" i="37"/>
  <c r="E1553" i="37"/>
  <c r="E1637" i="37"/>
  <c r="E1918" i="37"/>
  <c r="E586" i="37"/>
  <c r="E1312" i="37"/>
  <c r="E1900" i="37"/>
  <c r="E1264" i="37"/>
  <c r="E994" i="37"/>
  <c r="E1390" i="37"/>
  <c r="E988" i="37"/>
  <c r="E958" i="37"/>
  <c r="E1102" i="37"/>
  <c r="E130" i="37"/>
  <c r="E298" i="37"/>
  <c r="E142" i="37"/>
  <c r="E1012" i="37"/>
  <c r="E448" i="37"/>
  <c r="E334" i="37"/>
  <c r="E700" i="37"/>
  <c r="E964" i="37"/>
  <c r="E808" i="37"/>
  <c r="E244" i="37"/>
  <c r="E1723" i="37"/>
  <c r="E277" i="37"/>
  <c r="E1903" i="37"/>
  <c r="E1189" i="37"/>
  <c r="E361" i="37"/>
  <c r="E1897" i="37"/>
  <c r="E1837" i="37"/>
  <c r="E199" i="37"/>
  <c r="E157" i="37"/>
  <c r="E985" i="37"/>
  <c r="E295" i="37"/>
  <c r="E379" i="37"/>
  <c r="E265" i="37"/>
  <c r="E979" i="37"/>
  <c r="E259" i="37"/>
  <c r="E1624" i="37"/>
  <c r="E1876" i="37"/>
  <c r="E1930" i="37"/>
  <c r="E1252" i="37"/>
  <c r="E1816" i="37"/>
  <c r="E1870" i="37"/>
  <c r="E1162" i="37"/>
  <c r="E1306" i="37"/>
  <c r="E1768" i="37"/>
  <c r="E1894" i="37"/>
  <c r="E1864" i="37"/>
  <c r="E916" i="37"/>
  <c r="E256" i="37"/>
  <c r="E760" i="37"/>
  <c r="E970" i="37"/>
  <c r="E238" i="37"/>
  <c r="E364" i="37"/>
  <c r="E250" i="37"/>
  <c r="E880" i="37"/>
  <c r="E766" i="37"/>
  <c r="E1891" i="37"/>
  <c r="E769" i="37"/>
  <c r="E1831" i="37"/>
  <c r="E1087" i="37"/>
  <c r="E1219" i="37"/>
  <c r="E1519" i="37"/>
  <c r="E1939" i="37"/>
  <c r="E1813" i="37"/>
  <c r="E1699" i="37"/>
  <c r="E187" i="37"/>
  <c r="E775" i="37"/>
  <c r="E913" i="37"/>
  <c r="E307" i="37"/>
  <c r="E181" i="37"/>
  <c r="E601" i="37"/>
  <c r="E895" i="37"/>
  <c r="E781" i="37"/>
  <c r="E55" i="37"/>
  <c r="F179" i="1"/>
  <c r="E569" i="37" s="1"/>
  <c r="E34" i="37"/>
  <c r="E76" i="37"/>
  <c r="E58" i="37"/>
  <c r="E64" i="37"/>
  <c r="E70" i="37"/>
  <c r="E67" i="37"/>
  <c r="E17" i="37"/>
  <c r="E11" i="37"/>
  <c r="E23" i="37"/>
  <c r="E5" i="37"/>
  <c r="Q17" i="5"/>
  <c r="T18" i="16"/>
  <c r="S19" i="25"/>
  <c r="Q17" i="8"/>
  <c r="Q22" i="8"/>
  <c r="Q25" i="8"/>
  <c r="P17" i="5"/>
  <c r="S18" i="16"/>
  <c r="S18" i="22"/>
  <c r="S19" i="24"/>
  <c r="S18" i="21"/>
  <c r="S18" i="20"/>
  <c r="S18" i="12"/>
  <c r="E35" i="37" l="1"/>
  <c r="E53" i="37"/>
  <c r="E29" i="37"/>
  <c r="E77" i="37"/>
  <c r="E71" i="37"/>
  <c r="E83" i="37"/>
  <c r="E101" i="37"/>
  <c r="E263" i="37"/>
  <c r="E41" i="37"/>
  <c r="E167" i="37"/>
  <c r="E65" i="37"/>
  <c r="E59" i="37"/>
  <c r="E47" i="37"/>
  <c r="E89" i="37"/>
  <c r="E95" i="37"/>
  <c r="E1325" i="37"/>
  <c r="E1559" i="37"/>
  <c r="E1829" i="37"/>
  <c r="E1427" i="37"/>
  <c r="E1313" i="37"/>
  <c r="E1631" i="37"/>
  <c r="E1475" i="37"/>
  <c r="E869" i="37"/>
  <c r="E179" i="37"/>
  <c r="E1385" i="37"/>
  <c r="E1619" i="37"/>
  <c r="E1175" i="37"/>
  <c r="E773" i="37"/>
  <c r="E785" i="37"/>
  <c r="E1193" i="37"/>
  <c r="E1013" i="37"/>
  <c r="E689" i="37"/>
  <c r="E1121" i="37"/>
  <c r="E1775" i="37"/>
  <c r="E1049" i="37"/>
  <c r="E845" i="37"/>
  <c r="E305" i="37"/>
  <c r="E767" i="37"/>
  <c r="E779" i="37"/>
  <c r="E1055" i="37"/>
  <c r="E1925" i="37"/>
  <c r="E905" i="37"/>
  <c r="E593" i="37"/>
  <c r="E599" i="37"/>
  <c r="E695" i="37"/>
  <c r="E149" i="37"/>
  <c r="E137" i="37"/>
  <c r="E707" i="37"/>
  <c r="E1163" i="37"/>
  <c r="E1223" i="37"/>
  <c r="E1577" i="37"/>
  <c r="E1361" i="37"/>
  <c r="E1289" i="37"/>
  <c r="E665" i="37"/>
  <c r="E1151" i="37"/>
  <c r="E893" i="37"/>
  <c r="E887" i="37"/>
  <c r="E1895" i="37"/>
  <c r="E473" i="37"/>
  <c r="E563" i="37"/>
  <c r="E899" i="37"/>
  <c r="E1799" i="37"/>
  <c r="E1811" i="37"/>
  <c r="E1907" i="37"/>
  <c r="E173" i="37"/>
  <c r="E479" i="37"/>
  <c r="E1523" i="37"/>
  <c r="E653" i="37"/>
  <c r="E1301" i="37"/>
  <c r="E1355" i="37"/>
  <c r="E1481" i="37"/>
  <c r="E1691" i="37"/>
  <c r="E1493" i="37"/>
  <c r="E1787" i="37"/>
  <c r="E971" i="37"/>
  <c r="E1715" i="37"/>
  <c r="E965" i="37"/>
  <c r="E1319" i="37"/>
  <c r="E1259" i="37"/>
  <c r="E1415" i="37"/>
  <c r="E875" i="37"/>
  <c r="E761" i="37"/>
  <c r="E647" i="37"/>
  <c r="E1067" i="37"/>
  <c r="E953" i="37"/>
  <c r="E293" i="37"/>
  <c r="E683" i="37"/>
  <c r="E947" i="37"/>
  <c r="E1211" i="37"/>
  <c r="E1271" i="37"/>
  <c r="E1397" i="37"/>
  <c r="E1607" i="37"/>
  <c r="E1409" i="37"/>
  <c r="E1703" i="37"/>
  <c r="E1913" i="37"/>
  <c r="E1937" i="37"/>
  <c r="E1277" i="37"/>
  <c r="E959" i="37"/>
  <c r="E641" i="37"/>
  <c r="E749" i="37"/>
  <c r="E791" i="37"/>
  <c r="E677" i="37"/>
  <c r="E605" i="37"/>
  <c r="E857" i="37"/>
  <c r="E983" i="37"/>
  <c r="E911" i="37"/>
  <c r="E347" i="37"/>
  <c r="E611" i="37"/>
  <c r="E863" i="37"/>
  <c r="E1931" i="37"/>
  <c r="E1253" i="37"/>
  <c r="E1367" i="37"/>
  <c r="E1205" i="37"/>
  <c r="E1673" i="37"/>
  <c r="E1391" i="37"/>
  <c r="E1769" i="37"/>
  <c r="E1865" i="37"/>
  <c r="E1835" i="37"/>
  <c r="E797" i="37"/>
  <c r="E581" i="37"/>
  <c r="E551" i="37"/>
  <c r="E437" i="37"/>
  <c r="E407" i="37"/>
  <c r="E743" i="37"/>
  <c r="E713" i="37"/>
  <c r="E1079" i="37"/>
  <c r="E443" i="37"/>
  <c r="E485" i="37"/>
  <c r="E1877" i="37"/>
  <c r="E1919" i="37"/>
  <c r="E1889" i="37"/>
  <c r="E1169" i="37"/>
  <c r="E1283" i="37"/>
  <c r="E1085" i="37"/>
  <c r="E1463" i="37"/>
  <c r="E1589" i="37"/>
  <c r="E1307" i="37"/>
  <c r="E1727" i="37"/>
  <c r="E1781" i="37"/>
  <c r="E1823" i="37"/>
  <c r="E509" i="37"/>
  <c r="E467" i="37"/>
  <c r="E353" i="37"/>
  <c r="E395" i="37"/>
  <c r="E659" i="37"/>
  <c r="E701" i="37"/>
  <c r="E995" i="37"/>
  <c r="E1091" i="37"/>
  <c r="E401" i="37"/>
  <c r="E539" i="37"/>
  <c r="E1793" i="37"/>
  <c r="E1805" i="37"/>
  <c r="E233" i="37"/>
  <c r="E1001" i="37"/>
  <c r="E1421" i="37"/>
  <c r="E1505" i="37"/>
  <c r="E1685" i="37"/>
  <c r="E1571" i="37"/>
  <c r="E1697" i="37"/>
  <c r="E1157" i="37"/>
  <c r="E497" i="37"/>
  <c r="E383" i="37"/>
  <c r="E269" i="37"/>
  <c r="E449" i="37"/>
  <c r="E575" i="37"/>
  <c r="E1019" i="37"/>
  <c r="E359" i="37"/>
  <c r="E455" i="37"/>
  <c r="E1709" i="37"/>
  <c r="E1763" i="37"/>
  <c r="E1733" i="37"/>
  <c r="E1061" i="37"/>
  <c r="E1901" i="37"/>
  <c r="E1379" i="37"/>
  <c r="E1217" i="37"/>
  <c r="E1601" i="37"/>
  <c r="E1487" i="37"/>
  <c r="E1613" i="37"/>
  <c r="E1667" i="37"/>
  <c r="E1115" i="37"/>
  <c r="E185" i="37"/>
  <c r="E239" i="37"/>
  <c r="E365" i="37"/>
  <c r="E491" i="37"/>
  <c r="E545" i="37"/>
  <c r="E1007" i="37"/>
  <c r="E275" i="37"/>
  <c r="E245" i="37"/>
  <c r="E371" i="37"/>
  <c r="E1679" i="37"/>
  <c r="E1721" i="37"/>
  <c r="E977" i="37"/>
  <c r="E1817" i="37"/>
  <c r="E557" i="37"/>
  <c r="E1295" i="37"/>
  <c r="E1199" i="37"/>
  <c r="E1529" i="37"/>
  <c r="E1403" i="37"/>
  <c r="E1625" i="37"/>
  <c r="E1073" i="37"/>
  <c r="E341" i="37"/>
  <c r="E197" i="37"/>
  <c r="E281" i="37"/>
  <c r="E503" i="37"/>
  <c r="E755" i="37"/>
  <c r="E203" i="37"/>
  <c r="E161" i="37"/>
  <c r="E287" i="37"/>
  <c r="E1595" i="37"/>
  <c r="E881" i="37"/>
  <c r="E389" i="37"/>
  <c r="E1265" i="37"/>
  <c r="E1109" i="37"/>
  <c r="E1181" i="37"/>
  <c r="E1517" i="37"/>
  <c r="E1457" i="37"/>
  <c r="E1583" i="37"/>
  <c r="E989" i="37"/>
  <c r="E299" i="37"/>
  <c r="E143" i="37"/>
  <c r="E815" i="37"/>
  <c r="E155" i="37"/>
  <c r="E335" i="37"/>
  <c r="E461" i="37"/>
  <c r="E671" i="37"/>
  <c r="E851" i="37"/>
  <c r="E191" i="37"/>
  <c r="E1187" i="37"/>
  <c r="E1469" i="37"/>
  <c r="E1511" i="37"/>
  <c r="E1565" i="37"/>
  <c r="E1661" i="37"/>
  <c r="E1871" i="37"/>
  <c r="E1883" i="37"/>
  <c r="E1373" i="37"/>
  <c r="E1499" i="37"/>
  <c r="E917" i="37"/>
  <c r="E257" i="37"/>
  <c r="E803" i="37"/>
  <c r="E1097" i="37"/>
  <c r="E251" i="37"/>
  <c r="E377" i="37"/>
  <c r="E587" i="37"/>
  <c r="E809" i="37"/>
  <c r="E1103" i="37"/>
  <c r="E131" i="37"/>
  <c r="T19" i="16"/>
  <c r="Q18" i="8"/>
  <c r="S19" i="13"/>
  <c r="S19" i="15"/>
  <c r="S19" i="23"/>
  <c r="S19" i="18"/>
  <c r="S19" i="27"/>
  <c r="S19" i="10"/>
  <c r="S19" i="22"/>
  <c r="S19" i="16"/>
  <c r="S19" i="21"/>
  <c r="S19" i="26"/>
  <c r="S19" i="28"/>
  <c r="S19" i="20"/>
  <c r="S19" i="17"/>
  <c r="P10" i="5" l="1"/>
  <c r="O10" i="5"/>
  <c r="Q25" i="5" l="1"/>
  <c r="Q22" i="5"/>
  <c r="P22" i="5"/>
  <c r="P25" i="5"/>
  <c r="Q18" i="5" l="1"/>
  <c r="P18" i="5"/>
  <c r="D69" i="17"/>
  <c r="E30" i="28"/>
  <c r="E30" i="27"/>
  <c r="E30" i="26"/>
  <c r="E30" i="25"/>
  <c r="E30" i="24"/>
  <c r="E30" i="23"/>
  <c r="E30" i="22"/>
  <c r="E30" i="21"/>
  <c r="E30" i="20"/>
  <c r="E30" i="18"/>
  <c r="D58" i="28"/>
  <c r="D57" i="28"/>
  <c r="D50" i="28"/>
  <c r="E50" i="28"/>
  <c r="F50" i="28"/>
  <c r="D45" i="28"/>
  <c r="E39" i="28"/>
  <c r="E38" i="28"/>
  <c r="E23" i="28"/>
  <c r="E20" i="28"/>
  <c r="S10" i="28"/>
  <c r="T10" i="28"/>
  <c r="D9" i="28"/>
  <c r="D69" i="28"/>
  <c r="D56" i="28"/>
  <c r="D6" i="28"/>
  <c r="D58" i="27"/>
  <c r="D57" i="27"/>
  <c r="D50" i="27"/>
  <c r="E50" i="27"/>
  <c r="F50" i="27"/>
  <c r="D45" i="27"/>
  <c r="E39" i="27"/>
  <c r="E38" i="27"/>
  <c r="E23" i="27"/>
  <c r="E20" i="27"/>
  <c r="S10" i="27"/>
  <c r="T10" i="27"/>
  <c r="D9" i="27"/>
  <c r="D69" i="27"/>
  <c r="D56" i="27"/>
  <c r="D6" i="27"/>
  <c r="D58" i="26"/>
  <c r="D57" i="26"/>
  <c r="D50" i="26"/>
  <c r="E50" i="26"/>
  <c r="F50" i="26"/>
  <c r="D45" i="26"/>
  <c r="E39" i="26"/>
  <c r="E38" i="26"/>
  <c r="E23" i="26"/>
  <c r="E20" i="26"/>
  <c r="S10" i="26"/>
  <c r="T10" i="26"/>
  <c r="D9" i="26"/>
  <c r="D69" i="26"/>
  <c r="D56" i="26"/>
  <c r="D6" i="26"/>
  <c r="D58" i="25"/>
  <c r="D57" i="25"/>
  <c r="D50" i="25"/>
  <c r="E50" i="25"/>
  <c r="F50" i="25"/>
  <c r="D45" i="25"/>
  <c r="E39" i="25"/>
  <c r="E38" i="25"/>
  <c r="E23" i="25"/>
  <c r="E20" i="25"/>
  <c r="S10" i="25"/>
  <c r="T10" i="25"/>
  <c r="D9" i="25"/>
  <c r="D69" i="25"/>
  <c r="D56" i="25"/>
  <c r="D6" i="25"/>
  <c r="D58" i="24"/>
  <c r="D57" i="24"/>
  <c r="D50" i="24"/>
  <c r="E50" i="24"/>
  <c r="F50" i="24"/>
  <c r="D45" i="24"/>
  <c r="E39" i="24"/>
  <c r="E38" i="24"/>
  <c r="E23" i="24"/>
  <c r="E20" i="24"/>
  <c r="E20" i="23"/>
  <c r="S10" i="24"/>
  <c r="T10" i="24"/>
  <c r="D9" i="24"/>
  <c r="D69" i="24"/>
  <c r="D56" i="24"/>
  <c r="D6" i="24"/>
  <c r="D58" i="23"/>
  <c r="D57" i="23"/>
  <c r="D50" i="23"/>
  <c r="E50" i="23"/>
  <c r="F50" i="23"/>
  <c r="D45" i="23"/>
  <c r="E39" i="23"/>
  <c r="E38" i="23"/>
  <c r="E23" i="23"/>
  <c r="S10" i="23"/>
  <c r="T10" i="23"/>
  <c r="D9" i="23"/>
  <c r="D69" i="23"/>
  <c r="D56" i="23"/>
  <c r="D6" i="23"/>
  <c r="D58" i="22"/>
  <c r="D57" i="22"/>
  <c r="D50" i="22"/>
  <c r="E50" i="22"/>
  <c r="F50" i="22"/>
  <c r="D45" i="22"/>
  <c r="E39" i="22"/>
  <c r="E38" i="22"/>
  <c r="E23" i="22"/>
  <c r="E20" i="22"/>
  <c r="S10" i="22"/>
  <c r="T10" i="22"/>
  <c r="D9" i="22"/>
  <c r="D69" i="22"/>
  <c r="D56" i="22"/>
  <c r="D6" i="22"/>
  <c r="D58" i="21"/>
  <c r="D57" i="21"/>
  <c r="D50" i="21"/>
  <c r="E50" i="21"/>
  <c r="F50" i="21"/>
  <c r="D45" i="21"/>
  <c r="E39" i="21"/>
  <c r="E38" i="21"/>
  <c r="E23" i="21"/>
  <c r="E20" i="21"/>
  <c r="S10" i="21"/>
  <c r="T10" i="21"/>
  <c r="D9" i="21"/>
  <c r="D69" i="21"/>
  <c r="D56" i="21"/>
  <c r="D6" i="21"/>
  <c r="D9" i="20"/>
  <c r="T10" i="20"/>
  <c r="S10" i="20"/>
  <c r="D58" i="20"/>
  <c r="D57" i="20"/>
  <c r="D50" i="20"/>
  <c r="E50" i="20"/>
  <c r="F50" i="20"/>
  <c r="D45" i="20"/>
  <c r="E39" i="20"/>
  <c r="E38" i="20"/>
  <c r="E23" i="20"/>
  <c r="E20" i="20"/>
  <c r="D69" i="20"/>
  <c r="D56" i="20"/>
  <c r="D6" i="20"/>
  <c r="S31" i="28" l="1"/>
  <c r="S37" i="28" s="1"/>
  <c r="S41" i="28" s="1"/>
  <c r="U22" i="25"/>
  <c r="E31" i="20"/>
  <c r="U22" i="23"/>
  <c r="D10" i="24"/>
  <c r="E31" i="25"/>
  <c r="E31" i="21"/>
  <c r="D10" i="23"/>
  <c r="D10" i="26"/>
  <c r="D10" i="21"/>
  <c r="E31" i="26"/>
  <c r="U22" i="21"/>
  <c r="T22" i="24"/>
  <c r="U22" i="27"/>
  <c r="E31" i="27"/>
  <c r="U22" i="26"/>
  <c r="E31" i="23"/>
  <c r="T22" i="23"/>
  <c r="T22" i="26"/>
  <c r="E31" i="24"/>
  <c r="U22" i="24"/>
  <c r="D10" i="27"/>
  <c r="T22" i="21"/>
  <c r="T22" i="27"/>
  <c r="E31" i="28"/>
  <c r="U22" i="28"/>
  <c r="T22" i="20"/>
  <c r="T22" i="25"/>
  <c r="T22" i="28"/>
  <c r="U22" i="20"/>
  <c r="E36" i="22"/>
  <c r="E40" i="22" s="1"/>
  <c r="U22" i="22"/>
  <c r="T22" i="22"/>
  <c r="D10" i="22"/>
  <c r="D10" i="28"/>
  <c r="S30" i="28"/>
  <c r="S36" i="28" s="1"/>
  <c r="S40" i="28" s="1"/>
  <c r="U30" i="28"/>
  <c r="U36" i="28" s="1"/>
  <c r="U40" i="28" s="1"/>
  <c r="T30" i="28"/>
  <c r="T36" i="28" s="1"/>
  <c r="T40" i="28" s="1"/>
  <c r="T11" i="28"/>
  <c r="U25" i="28"/>
  <c r="S11" i="28"/>
  <c r="T25" i="28"/>
  <c r="S30" i="27"/>
  <c r="S36" i="27" s="1"/>
  <c r="S40" i="27" s="1"/>
  <c r="T30" i="27"/>
  <c r="T36" i="27" s="1"/>
  <c r="T40" i="27" s="1"/>
  <c r="S31" i="27"/>
  <c r="S37" i="27" s="1"/>
  <c r="S41" i="27" s="1"/>
  <c r="T11" i="27"/>
  <c r="U25" i="27"/>
  <c r="S11" i="27"/>
  <c r="T25" i="27"/>
  <c r="U30" i="26"/>
  <c r="U36" i="26" s="1"/>
  <c r="U40" i="26" s="1"/>
  <c r="T30" i="26"/>
  <c r="T36" i="26" s="1"/>
  <c r="T40" i="26" s="1"/>
  <c r="S31" i="26"/>
  <c r="S37" i="26" s="1"/>
  <c r="S41" i="26" s="1"/>
  <c r="S30" i="26"/>
  <c r="S36" i="26" s="1"/>
  <c r="S40" i="26" s="1"/>
  <c r="S11" i="26"/>
  <c r="T25" i="26"/>
  <c r="T11" i="26"/>
  <c r="U25" i="26"/>
  <c r="T30" i="25"/>
  <c r="T36" i="25" s="1"/>
  <c r="T40" i="25" s="1"/>
  <c r="U30" i="25"/>
  <c r="U36" i="25" s="1"/>
  <c r="U40" i="25" s="1"/>
  <c r="S31" i="25"/>
  <c r="S37" i="25" s="1"/>
  <c r="S41" i="25" s="1"/>
  <c r="S30" i="25"/>
  <c r="S36" i="25" s="1"/>
  <c r="S40" i="25" s="1"/>
  <c r="S11" i="25"/>
  <c r="T25" i="25"/>
  <c r="T11" i="25"/>
  <c r="U25" i="25"/>
  <c r="S30" i="24"/>
  <c r="S36" i="24" s="1"/>
  <c r="S40" i="24" s="1"/>
  <c r="S31" i="24"/>
  <c r="S37" i="24" s="1"/>
  <c r="S41" i="24" s="1"/>
  <c r="U30" i="24"/>
  <c r="U36" i="24" s="1"/>
  <c r="U40" i="24" s="1"/>
  <c r="T30" i="24"/>
  <c r="T36" i="24" s="1"/>
  <c r="T40" i="24" s="1"/>
  <c r="T11" i="24"/>
  <c r="U25" i="24"/>
  <c r="S11" i="24"/>
  <c r="T25" i="24"/>
  <c r="S30" i="23"/>
  <c r="S36" i="23" s="1"/>
  <c r="S40" i="23" s="1"/>
  <c r="S31" i="23"/>
  <c r="S37" i="23" s="1"/>
  <c r="S41" i="23" s="1"/>
  <c r="T30" i="23"/>
  <c r="T36" i="23" s="1"/>
  <c r="T40" i="23" s="1"/>
  <c r="U30" i="23"/>
  <c r="U36" i="23" s="1"/>
  <c r="U40" i="23" s="1"/>
  <c r="T11" i="23"/>
  <c r="U25" i="23"/>
  <c r="S11" i="23"/>
  <c r="T25" i="23"/>
  <c r="S31" i="22"/>
  <c r="S37" i="22" s="1"/>
  <c r="S41" i="22" s="1"/>
  <c r="T30" i="22"/>
  <c r="T36" i="22" s="1"/>
  <c r="T40" i="22" s="1"/>
  <c r="S30" i="22"/>
  <c r="S36" i="22" s="1"/>
  <c r="S40" i="22" s="1"/>
  <c r="T11" i="22"/>
  <c r="U25" i="22"/>
  <c r="S11" i="22"/>
  <c r="T25" i="22"/>
  <c r="S31" i="21"/>
  <c r="S37" i="21" s="1"/>
  <c r="S41" i="21" s="1"/>
  <c r="T30" i="21"/>
  <c r="T36" i="21" s="1"/>
  <c r="T40" i="21" s="1"/>
  <c r="S30" i="21"/>
  <c r="S36" i="21" s="1"/>
  <c r="S40" i="21" s="1"/>
  <c r="T11" i="21"/>
  <c r="U25" i="21"/>
  <c r="S11" i="21"/>
  <c r="T25" i="21"/>
  <c r="U30" i="20"/>
  <c r="U36" i="20" s="1"/>
  <c r="U40" i="20" s="1"/>
  <c r="S30" i="20"/>
  <c r="S36" i="20" s="1"/>
  <c r="S40" i="20" s="1"/>
  <c r="S31" i="20"/>
  <c r="S37" i="20" s="1"/>
  <c r="S41" i="20" s="1"/>
  <c r="T30" i="20"/>
  <c r="T36" i="20" s="1"/>
  <c r="T40" i="20" s="1"/>
  <c r="T25" i="20"/>
  <c r="U25" i="20"/>
  <c r="K17" i="27"/>
  <c r="E21" i="25"/>
  <c r="L17" i="25"/>
  <c r="G18" i="27"/>
  <c r="G18" i="26"/>
  <c r="P17" i="27"/>
  <c r="P17" i="20"/>
  <c r="P17" i="23"/>
  <c r="P17" i="28"/>
  <c r="P17" i="26"/>
  <c r="P17" i="25"/>
  <c r="P17" i="24"/>
  <c r="P17" i="22"/>
  <c r="P17" i="21"/>
  <c r="O18" i="25"/>
  <c r="G18" i="22"/>
  <c r="G18" i="21"/>
  <c r="F18" i="21"/>
  <c r="N18" i="27"/>
  <c r="K17" i="28"/>
  <c r="L17" i="21"/>
  <c r="L17" i="22"/>
  <c r="F17" i="25"/>
  <c r="L17" i="27"/>
  <c r="M17" i="27"/>
  <c r="D10" i="25"/>
  <c r="K17" i="23"/>
  <c r="H17" i="20"/>
  <c r="G17" i="27"/>
  <c r="G17" i="28"/>
  <c r="I17" i="27"/>
  <c r="L17" i="26"/>
  <c r="K17" i="26"/>
  <c r="G17" i="20"/>
  <c r="E21" i="26"/>
  <c r="G17" i="21"/>
  <c r="O17" i="20"/>
  <c r="N17" i="21"/>
  <c r="I17" i="21"/>
  <c r="O17" i="21"/>
  <c r="J17" i="22"/>
  <c r="M17" i="23"/>
  <c r="E24" i="23"/>
  <c r="H17" i="23"/>
  <c r="E21" i="24"/>
  <c r="I17" i="25"/>
  <c r="N17" i="25"/>
  <c r="H17" i="26"/>
  <c r="N17" i="26"/>
  <c r="F17" i="26"/>
  <c r="F17" i="27"/>
  <c r="E21" i="27"/>
  <c r="E21" i="28"/>
  <c r="F17" i="28"/>
  <c r="H17" i="28"/>
  <c r="E21" i="20"/>
  <c r="F17" i="20"/>
  <c r="E36" i="20"/>
  <c r="E40" i="20" s="1"/>
  <c r="N17" i="20"/>
  <c r="H18" i="20"/>
  <c r="F17" i="21"/>
  <c r="H17" i="21"/>
  <c r="M17" i="22"/>
  <c r="I17" i="22"/>
  <c r="E21" i="22"/>
  <c r="K17" i="22"/>
  <c r="N17" i="24"/>
  <c r="K18" i="24"/>
  <c r="H17" i="24"/>
  <c r="G17" i="26"/>
  <c r="E24" i="20"/>
  <c r="T11" i="20"/>
  <c r="F17" i="22"/>
  <c r="N17" i="22"/>
  <c r="H17" i="22"/>
  <c r="J17" i="24"/>
  <c r="F17" i="24"/>
  <c r="M17" i="24"/>
  <c r="I17" i="24"/>
  <c r="E24" i="24"/>
  <c r="D10" i="20"/>
  <c r="M17" i="20"/>
  <c r="O18" i="20"/>
  <c r="L17" i="20"/>
  <c r="J17" i="21"/>
  <c r="E24" i="21"/>
  <c r="E24" i="22"/>
  <c r="F17" i="23"/>
  <c r="O17" i="23"/>
  <c r="N17" i="23"/>
  <c r="I17" i="23"/>
  <c r="E21" i="23"/>
  <c r="O17" i="24"/>
  <c r="G17" i="24"/>
  <c r="I18" i="25"/>
  <c r="J17" i="25"/>
  <c r="H17" i="25"/>
  <c r="I17" i="26"/>
  <c r="N17" i="27"/>
  <c r="E24" i="27"/>
  <c r="F18" i="27"/>
  <c r="O17" i="27"/>
  <c r="N17" i="28"/>
  <c r="O17" i="28"/>
  <c r="L18" i="28"/>
  <c r="L17" i="28"/>
  <c r="I17" i="28"/>
  <c r="J17" i="28"/>
  <c r="I18" i="28"/>
  <c r="M18" i="28"/>
  <c r="F18" i="28"/>
  <c r="N18" i="28"/>
  <c r="E24" i="28"/>
  <c r="M17" i="28"/>
  <c r="G18" i="28"/>
  <c r="O18" i="28"/>
  <c r="E36" i="28"/>
  <c r="E40" i="28" s="1"/>
  <c r="H18" i="28"/>
  <c r="J17" i="27"/>
  <c r="H17" i="27"/>
  <c r="M18" i="27"/>
  <c r="I18" i="27"/>
  <c r="O18" i="27"/>
  <c r="E36" i="27"/>
  <c r="E40" i="27" s="1"/>
  <c r="J18" i="27"/>
  <c r="H18" i="27"/>
  <c r="J17" i="26"/>
  <c r="K18" i="26"/>
  <c r="F18" i="26"/>
  <c r="N18" i="26"/>
  <c r="O17" i="26"/>
  <c r="I18" i="26"/>
  <c r="M18" i="26"/>
  <c r="E24" i="26"/>
  <c r="M17" i="26"/>
  <c r="O18" i="26"/>
  <c r="E36" i="26"/>
  <c r="E40" i="26" s="1"/>
  <c r="H18" i="26"/>
  <c r="G17" i="25"/>
  <c r="O17" i="25"/>
  <c r="K17" i="25"/>
  <c r="J18" i="25"/>
  <c r="M18" i="25"/>
  <c r="N18" i="25"/>
  <c r="E24" i="25"/>
  <c r="M17" i="25"/>
  <c r="G18" i="25"/>
  <c r="E36" i="25"/>
  <c r="E40" i="25" s="1"/>
  <c r="H18" i="25"/>
  <c r="L17" i="24"/>
  <c r="G18" i="24"/>
  <c r="O18" i="24"/>
  <c r="J18" i="24"/>
  <c r="F18" i="24"/>
  <c r="I18" i="24"/>
  <c r="K17" i="24"/>
  <c r="M18" i="24"/>
  <c r="E36" i="24"/>
  <c r="E40" i="24" s="1"/>
  <c r="H18" i="24"/>
  <c r="K18" i="23"/>
  <c r="L18" i="23"/>
  <c r="L17" i="23"/>
  <c r="J17" i="23"/>
  <c r="N18" i="23"/>
  <c r="M18" i="23"/>
  <c r="O18" i="23"/>
  <c r="G17" i="23"/>
  <c r="E36" i="23"/>
  <c r="E40" i="23" s="1"/>
  <c r="H18" i="23"/>
  <c r="K18" i="22"/>
  <c r="O17" i="22"/>
  <c r="J18" i="22"/>
  <c r="H18" i="22"/>
  <c r="G17" i="22"/>
  <c r="O18" i="22"/>
  <c r="E31" i="22"/>
  <c r="K17" i="21"/>
  <c r="K18" i="21"/>
  <c r="J18" i="21"/>
  <c r="M18" i="21"/>
  <c r="H18" i="21"/>
  <c r="N18" i="21"/>
  <c r="M17" i="21"/>
  <c r="I18" i="21"/>
  <c r="O18" i="21"/>
  <c r="E36" i="21"/>
  <c r="E40" i="21" s="1"/>
  <c r="E21" i="21"/>
  <c r="I18" i="20"/>
  <c r="I17" i="20"/>
  <c r="S11" i="20"/>
  <c r="J18" i="20"/>
  <c r="J17" i="20"/>
  <c r="L18" i="20"/>
  <c r="K17" i="20"/>
  <c r="K18" i="20"/>
  <c r="F18" i="20"/>
  <c r="N18" i="20"/>
  <c r="E31" i="18"/>
  <c r="E30" i="17"/>
  <c r="E30" i="16"/>
  <c r="E30" i="15"/>
  <c r="E30" i="13"/>
  <c r="E30" i="10"/>
  <c r="E30" i="12"/>
  <c r="E30" i="11"/>
  <c r="E30" i="8"/>
  <c r="E22" i="23" l="1"/>
  <c r="E25" i="23"/>
  <c r="E25" i="26"/>
  <c r="E22" i="26"/>
  <c r="E22" i="28"/>
  <c r="E25" i="28"/>
  <c r="T18" i="23"/>
  <c r="T19" i="23" s="1"/>
  <c r="U18" i="28"/>
  <c r="U19" i="28" s="1"/>
  <c r="U18" i="27"/>
  <c r="U19" i="27" s="1"/>
  <c r="T18" i="26"/>
  <c r="T19" i="26" s="1"/>
  <c r="T18" i="28"/>
  <c r="T19" i="28" s="1"/>
  <c r="T18" i="21"/>
  <c r="T19" i="21" s="1"/>
  <c r="E25" i="24"/>
  <c r="T18" i="25"/>
  <c r="T19" i="25" s="1"/>
  <c r="T18" i="22"/>
  <c r="T19" i="22" s="1"/>
  <c r="U18" i="26"/>
  <c r="U19" i="26" s="1"/>
  <c r="E25" i="20"/>
  <c r="U18" i="23"/>
  <c r="U19" i="23" s="1"/>
  <c r="E37" i="28"/>
  <c r="E41" i="28" s="1"/>
  <c r="E37" i="24"/>
  <c r="E41" i="24" s="1"/>
  <c r="E31" i="10"/>
  <c r="E25" i="22"/>
  <c r="T18" i="20"/>
  <c r="T19" i="20" s="1"/>
  <c r="E37" i="25"/>
  <c r="E41" i="25" s="1"/>
  <c r="E37" i="26"/>
  <c r="E41" i="26" s="1"/>
  <c r="E25" i="27"/>
  <c r="E31" i="12"/>
  <c r="E31" i="13"/>
  <c r="E22" i="21"/>
  <c r="E37" i="22"/>
  <c r="E41" i="22" s="1"/>
  <c r="E37" i="23"/>
  <c r="E41" i="23" s="1"/>
  <c r="E37" i="27"/>
  <c r="E41" i="27" s="1"/>
  <c r="E25" i="21"/>
  <c r="E22" i="22"/>
  <c r="E31" i="15"/>
  <c r="E37" i="20"/>
  <c r="E41" i="20" s="1"/>
  <c r="E37" i="21"/>
  <c r="E41" i="21" s="1"/>
  <c r="E22" i="27"/>
  <c r="E22" i="25"/>
  <c r="E31" i="8"/>
  <c r="E31" i="11"/>
  <c r="E31" i="16"/>
  <c r="E31" i="17"/>
  <c r="E22" i="24"/>
  <c r="U18" i="20"/>
  <c r="U19" i="20" s="1"/>
  <c r="U18" i="24"/>
  <c r="U19" i="24" s="1"/>
  <c r="U18" i="21"/>
  <c r="U19" i="21" s="1"/>
  <c r="T18" i="27"/>
  <c r="U18" i="25"/>
  <c r="U19" i="25" s="1"/>
  <c r="T18" i="24"/>
  <c r="U18" i="22"/>
  <c r="U19" i="22" s="1"/>
  <c r="E17" i="25"/>
  <c r="P18" i="27"/>
  <c r="P18" i="26"/>
  <c r="I18" i="22"/>
  <c r="P18" i="25"/>
  <c r="P18" i="23"/>
  <c r="P18" i="20"/>
  <c r="P18" i="24"/>
  <c r="P18" i="22"/>
  <c r="P18" i="28"/>
  <c r="P18" i="21"/>
  <c r="K18" i="28"/>
  <c r="E25" i="25"/>
  <c r="F18" i="25"/>
  <c r="U30" i="21"/>
  <c r="U36" i="21" s="1"/>
  <c r="U40" i="21" s="1"/>
  <c r="U30" i="27"/>
  <c r="U36" i="27" s="1"/>
  <c r="U40" i="27" s="1"/>
  <c r="L18" i="21"/>
  <c r="D48" i="23"/>
  <c r="D48" i="28"/>
  <c r="D48" i="26"/>
  <c r="F18" i="22"/>
  <c r="D48" i="27"/>
  <c r="D48" i="25"/>
  <c r="E17" i="24"/>
  <c r="E17" i="26"/>
  <c r="E22" i="20"/>
  <c r="N18" i="24"/>
  <c r="G18" i="20"/>
  <c r="D48" i="21"/>
  <c r="D49" i="20"/>
  <c r="D52" i="20" s="1"/>
  <c r="D48" i="20"/>
  <c r="E17" i="28"/>
  <c r="E17" i="27"/>
  <c r="K18" i="25"/>
  <c r="E17" i="23"/>
  <c r="E17" i="21"/>
  <c r="J18" i="28"/>
  <c r="K18" i="27"/>
  <c r="L18" i="22"/>
  <c r="U30" i="22"/>
  <c r="U36" i="22" s="1"/>
  <c r="U40" i="22" s="1"/>
  <c r="E17" i="22"/>
  <c r="E17" i="20"/>
  <c r="D48" i="22"/>
  <c r="F18" i="23"/>
  <c r="J18" i="23"/>
  <c r="G18" i="23"/>
  <c r="L18" i="25"/>
  <c r="I18" i="23"/>
  <c r="L18" i="24"/>
  <c r="M18" i="20"/>
  <c r="M18" i="22"/>
  <c r="D48" i="24"/>
  <c r="L18" i="27"/>
  <c r="D49" i="27"/>
  <c r="D52" i="27" s="1"/>
  <c r="J18" i="26"/>
  <c r="L18" i="26"/>
  <c r="D49" i="24"/>
  <c r="D52" i="24" s="1"/>
  <c r="D49" i="23"/>
  <c r="D52" i="23" s="1"/>
  <c r="N18" i="22"/>
  <c r="E1536" i="37"/>
  <c r="E822" i="37"/>
  <c r="E1638" i="37"/>
  <c r="E1434" i="37"/>
  <c r="E1842" i="37"/>
  <c r="E1128" i="37"/>
  <c r="E720" i="37"/>
  <c r="E312" i="37"/>
  <c r="E108" i="37"/>
  <c r="D51" i="26" l="1"/>
  <c r="D51" i="21"/>
  <c r="D51" i="22"/>
  <c r="D51" i="24"/>
  <c r="D51" i="20"/>
  <c r="D51" i="28"/>
  <c r="D51" i="25"/>
  <c r="D51" i="23"/>
  <c r="D51" i="27"/>
  <c r="U31" i="28"/>
  <c r="U37" i="28" s="1"/>
  <c r="U41" i="28" s="1"/>
  <c r="E18" i="28"/>
  <c r="E18" i="23"/>
  <c r="E18" i="26"/>
  <c r="E18" i="27"/>
  <c r="T31" i="23"/>
  <c r="T37" i="23" s="1"/>
  <c r="T41" i="23" s="1"/>
  <c r="T31" i="28"/>
  <c r="T37" i="28" s="1"/>
  <c r="T41" i="28" s="1"/>
  <c r="T31" i="21"/>
  <c r="T37" i="21" s="1"/>
  <c r="T41" i="21" s="1"/>
  <c r="T31" i="26"/>
  <c r="T37" i="26" s="1"/>
  <c r="T41" i="26" s="1"/>
  <c r="E18" i="24"/>
  <c r="T31" i="25"/>
  <c r="T37" i="25" s="1"/>
  <c r="T41" i="25" s="1"/>
  <c r="T31" i="22"/>
  <c r="T37" i="22" s="1"/>
  <c r="T41" i="22" s="1"/>
  <c r="E18" i="20"/>
  <c r="E18" i="22"/>
  <c r="T31" i="20"/>
  <c r="T37" i="20" s="1"/>
  <c r="T41" i="20" s="1"/>
  <c r="E18" i="21"/>
  <c r="E18" i="25"/>
  <c r="U31" i="20"/>
  <c r="U37" i="20" s="1"/>
  <c r="U41" i="20" s="1"/>
  <c r="T19" i="27"/>
  <c r="T31" i="27"/>
  <c r="T37" i="27" s="1"/>
  <c r="T41" i="27" s="1"/>
  <c r="T19" i="24"/>
  <c r="T31" i="24"/>
  <c r="T37" i="24" s="1"/>
  <c r="T41" i="24" s="1"/>
  <c r="U31" i="22"/>
  <c r="U31" i="24"/>
  <c r="U31" i="25"/>
  <c r="U31" i="27"/>
  <c r="E48" i="21"/>
  <c r="E51" i="21" s="1"/>
  <c r="E48" i="28"/>
  <c r="E51" i="28" s="1"/>
  <c r="F48" i="21"/>
  <c r="E48" i="27"/>
  <c r="E51" i="27" s="1"/>
  <c r="F48" i="28"/>
  <c r="E48" i="26"/>
  <c r="E51" i="26" s="1"/>
  <c r="F48" i="24"/>
  <c r="F48" i="27"/>
  <c r="F48" i="26"/>
  <c r="F48" i="25"/>
  <c r="E48" i="24"/>
  <c r="E51" i="24" s="1"/>
  <c r="F48" i="23"/>
  <c r="E48" i="25"/>
  <c r="E51" i="25" s="1"/>
  <c r="E48" i="23"/>
  <c r="E51" i="23" s="1"/>
  <c r="F48" i="22"/>
  <c r="E48" i="22"/>
  <c r="E51" i="22" s="1"/>
  <c r="E48" i="20"/>
  <c r="E51" i="20" s="1"/>
  <c r="D49" i="25"/>
  <c r="D52" i="25" s="1"/>
  <c r="U31" i="21"/>
  <c r="U37" i="21" s="1"/>
  <c r="U41" i="21" s="1"/>
  <c r="U31" i="23"/>
  <c r="U37" i="23" s="1"/>
  <c r="U41" i="23" s="1"/>
  <c r="D49" i="26"/>
  <c r="D52" i="26" s="1"/>
  <c r="U31" i="26"/>
  <c r="U37" i="26" s="1"/>
  <c r="U41" i="26" s="1"/>
  <c r="D49" i="28"/>
  <c r="D52" i="28" s="1"/>
  <c r="D49" i="22"/>
  <c r="D52" i="22" s="1"/>
  <c r="D49" i="21"/>
  <c r="D52" i="21" s="1"/>
  <c r="F51" i="22" l="1"/>
  <c r="F51" i="23"/>
  <c r="F51" i="24"/>
  <c r="F51" i="28"/>
  <c r="F51" i="21"/>
  <c r="F51" i="25"/>
  <c r="F51" i="26"/>
  <c r="F51" i="27"/>
  <c r="E49" i="24"/>
  <c r="E52" i="24" s="1"/>
  <c r="E49" i="28"/>
  <c r="E52" i="28" s="1"/>
  <c r="E49" i="27"/>
  <c r="E52" i="27" s="1"/>
  <c r="E49" i="22"/>
  <c r="E52" i="22" s="1"/>
  <c r="F49" i="20"/>
  <c r="F52" i="20" s="1"/>
  <c r="D63" i="20" s="1"/>
  <c r="U37" i="24"/>
  <c r="U41" i="24" s="1"/>
  <c r="U37" i="22"/>
  <c r="U41" i="22" s="1"/>
  <c r="U37" i="27"/>
  <c r="U41" i="27" s="1"/>
  <c r="U37" i="25"/>
  <c r="U41" i="25" s="1"/>
  <c r="E49" i="26"/>
  <c r="E52" i="26" s="1"/>
  <c r="E49" i="25"/>
  <c r="E52" i="25" s="1"/>
  <c r="E49" i="20"/>
  <c r="E52" i="20" s="1"/>
  <c r="F49" i="21"/>
  <c r="F52" i="21" s="1"/>
  <c r="D63" i="21" s="1"/>
  <c r="F49" i="26"/>
  <c r="F52" i="26" s="1"/>
  <c r="D63" i="26" s="1"/>
  <c r="F49" i="28"/>
  <c r="F52" i="28" s="1"/>
  <c r="D63" i="28" s="1"/>
  <c r="F48" i="20"/>
  <c r="E49" i="21"/>
  <c r="E52" i="21" s="1"/>
  <c r="F49" i="23"/>
  <c r="F52" i="23" s="1"/>
  <c r="D63" i="23" s="1"/>
  <c r="E49" i="23"/>
  <c r="E52" i="23" s="1"/>
  <c r="D62" i="27" l="1"/>
  <c r="D62" i="28"/>
  <c r="D62" i="21"/>
  <c r="D62" i="23"/>
  <c r="D62" i="24"/>
  <c r="F51" i="20"/>
  <c r="D62" i="26"/>
  <c r="D62" i="25"/>
  <c r="D62" i="22"/>
  <c r="D64" i="21"/>
  <c r="F49" i="27"/>
  <c r="F52" i="27" s="1"/>
  <c r="D63" i="27" s="1"/>
  <c r="F49" i="22"/>
  <c r="F52" i="22" s="1"/>
  <c r="D63" i="22" s="1"/>
  <c r="F49" i="24"/>
  <c r="F52" i="24" s="1"/>
  <c r="D63" i="24" s="1"/>
  <c r="F49" i="25"/>
  <c r="F52" i="25" s="1"/>
  <c r="D63" i="25" s="1"/>
  <c r="D64" i="26"/>
  <c r="D70" i="26"/>
  <c r="B23" i="4" s="1"/>
  <c r="D70" i="28"/>
  <c r="B25" i="4" s="1"/>
  <c r="D58" i="18"/>
  <c r="D57" i="18"/>
  <c r="D50" i="18"/>
  <c r="E50" i="18"/>
  <c r="F50" i="18"/>
  <c r="D45" i="18"/>
  <c r="E39" i="18"/>
  <c r="E38" i="18"/>
  <c r="E23" i="18"/>
  <c r="E20" i="18"/>
  <c r="S10" i="18"/>
  <c r="T10" i="18"/>
  <c r="D9" i="18"/>
  <c r="D69" i="18"/>
  <c r="D56" i="18"/>
  <c r="E37" i="18"/>
  <c r="E36" i="18"/>
  <c r="D6" i="18"/>
  <c r="D58" i="17"/>
  <c r="D57" i="17"/>
  <c r="D50" i="17"/>
  <c r="E50" i="17"/>
  <c r="F50" i="17"/>
  <c r="D45" i="17"/>
  <c r="E39" i="17"/>
  <c r="E38" i="17"/>
  <c r="E23" i="17"/>
  <c r="E20" i="17"/>
  <c r="S10" i="17"/>
  <c r="T10" i="17"/>
  <c r="D9" i="17"/>
  <c r="D56" i="17"/>
  <c r="E37" i="17"/>
  <c r="E36" i="17"/>
  <c r="D6" i="17"/>
  <c r="D58" i="16"/>
  <c r="D57" i="16"/>
  <c r="D50" i="16"/>
  <c r="E50" i="16"/>
  <c r="F50" i="16"/>
  <c r="D45" i="16"/>
  <c r="E39" i="16"/>
  <c r="E38" i="16"/>
  <c r="E23" i="16"/>
  <c r="E20" i="16"/>
  <c r="T10" i="16"/>
  <c r="D9" i="16"/>
  <c r="D69" i="16"/>
  <c r="D56" i="16"/>
  <c r="E37" i="16"/>
  <c r="E36" i="16"/>
  <c r="D6" i="16"/>
  <c r="D58" i="15"/>
  <c r="D57" i="15"/>
  <c r="D50" i="15"/>
  <c r="E50" i="15"/>
  <c r="F50" i="15"/>
  <c r="D45" i="15"/>
  <c r="E39" i="15"/>
  <c r="E38" i="15"/>
  <c r="E23" i="15"/>
  <c r="E20" i="15"/>
  <c r="T10" i="15"/>
  <c r="S10" i="15"/>
  <c r="D9" i="15"/>
  <c r="D69" i="15"/>
  <c r="D56" i="15"/>
  <c r="E37" i="15"/>
  <c r="E36" i="15"/>
  <c r="D6" i="15"/>
  <c r="D45" i="13"/>
  <c r="D58" i="13"/>
  <c r="D57" i="13"/>
  <c r="E50" i="13"/>
  <c r="F50" i="13"/>
  <c r="D50" i="13"/>
  <c r="E39" i="13"/>
  <c r="E38" i="13"/>
  <c r="E23" i="13"/>
  <c r="E20" i="13"/>
  <c r="S10" i="13"/>
  <c r="D9" i="13"/>
  <c r="D69" i="13"/>
  <c r="D56" i="13"/>
  <c r="E37" i="13"/>
  <c r="E36" i="13"/>
  <c r="D6" i="13"/>
  <c r="D58" i="12"/>
  <c r="D57" i="12"/>
  <c r="D45" i="12"/>
  <c r="E50" i="12"/>
  <c r="F50" i="12"/>
  <c r="D50" i="12"/>
  <c r="E39" i="12"/>
  <c r="E23" i="12"/>
  <c r="E20" i="12"/>
  <c r="D9" i="12"/>
  <c r="D69" i="12"/>
  <c r="D56" i="12"/>
  <c r="E37" i="12"/>
  <c r="E36" i="12"/>
  <c r="D6" i="12"/>
  <c r="D64" i="28" l="1"/>
  <c r="D70" i="23"/>
  <c r="B20" i="4" s="1"/>
  <c r="D64" i="23"/>
  <c r="D62" i="20"/>
  <c r="D70" i="22"/>
  <c r="B19" i="4" s="1"/>
  <c r="D70" i="21"/>
  <c r="B18" i="4" s="1"/>
  <c r="D64" i="27"/>
  <c r="D70" i="27"/>
  <c r="B24" i="4" s="1"/>
  <c r="D64" i="25"/>
  <c r="D64" i="24"/>
  <c r="D64" i="22"/>
  <c r="D70" i="25"/>
  <c r="B22" i="4" s="1"/>
  <c r="D70" i="24"/>
  <c r="B21" i="4" s="1"/>
  <c r="D10" i="17"/>
  <c r="U22" i="15"/>
  <c r="D10" i="15"/>
  <c r="T22" i="15"/>
  <c r="D10" i="12"/>
  <c r="U22" i="17"/>
  <c r="T22" i="17"/>
  <c r="U22" i="18"/>
  <c r="T22" i="18"/>
  <c r="D10" i="13"/>
  <c r="U22" i="16"/>
  <c r="T22" i="13"/>
  <c r="U30" i="18"/>
  <c r="U36" i="18" s="1"/>
  <c r="U40" i="18" s="1"/>
  <c r="S30" i="18"/>
  <c r="S36" i="18" s="1"/>
  <c r="S40" i="18" s="1"/>
  <c r="D48" i="18" s="1"/>
  <c r="T30" i="18"/>
  <c r="T36" i="18" s="1"/>
  <c r="T40" i="18" s="1"/>
  <c r="S31" i="18"/>
  <c r="S37" i="18" s="1"/>
  <c r="S41" i="18" s="1"/>
  <c r="T11" i="18"/>
  <c r="U25" i="18"/>
  <c r="S11" i="18"/>
  <c r="T25" i="18"/>
  <c r="S30" i="17"/>
  <c r="S36" i="17" s="1"/>
  <c r="S40" i="17" s="1"/>
  <c r="T30" i="17"/>
  <c r="T36" i="17" s="1"/>
  <c r="T40" i="17" s="1"/>
  <c r="S31" i="17"/>
  <c r="S37" i="17" s="1"/>
  <c r="S41" i="17" s="1"/>
  <c r="S11" i="17"/>
  <c r="T25" i="17"/>
  <c r="T11" i="17"/>
  <c r="U25" i="17"/>
  <c r="T30" i="16"/>
  <c r="T36" i="16" s="1"/>
  <c r="T40" i="16" s="1"/>
  <c r="T31" i="16"/>
  <c r="T37" i="16" s="1"/>
  <c r="T41" i="16" s="1"/>
  <c r="S31" i="16"/>
  <c r="S37" i="16" s="1"/>
  <c r="S41" i="16" s="1"/>
  <c r="S30" i="16"/>
  <c r="S36" i="16" s="1"/>
  <c r="S40" i="16" s="1"/>
  <c r="T11" i="16"/>
  <c r="U25" i="16"/>
  <c r="S30" i="15"/>
  <c r="S36" i="15" s="1"/>
  <c r="S40" i="15" s="1"/>
  <c r="T30" i="15"/>
  <c r="T36" i="15" s="1"/>
  <c r="T40" i="15" s="1"/>
  <c r="S31" i="15"/>
  <c r="S37" i="15" s="1"/>
  <c r="S41" i="15" s="1"/>
  <c r="U30" i="15"/>
  <c r="U36" i="15" s="1"/>
  <c r="U40" i="15" s="1"/>
  <c r="F48" i="15" s="1"/>
  <c r="S11" i="15"/>
  <c r="T25" i="15"/>
  <c r="T11" i="15"/>
  <c r="U25" i="15"/>
  <c r="S31" i="13"/>
  <c r="S37" i="13" s="1"/>
  <c r="S41" i="13" s="1"/>
  <c r="S30" i="13"/>
  <c r="S36" i="13" s="1"/>
  <c r="S40" i="13" s="1"/>
  <c r="T30" i="13"/>
  <c r="T36" i="13" s="1"/>
  <c r="T40" i="13" s="1"/>
  <c r="S11" i="13"/>
  <c r="T25" i="13"/>
  <c r="T30" i="12"/>
  <c r="T36" i="12" s="1"/>
  <c r="T40" i="12" s="1"/>
  <c r="S31" i="12"/>
  <c r="S37" i="12" s="1"/>
  <c r="S41" i="12" s="1"/>
  <c r="S30" i="12"/>
  <c r="S36" i="12" s="1"/>
  <c r="S40" i="12" s="1"/>
  <c r="K17" i="18"/>
  <c r="T18" i="12"/>
  <c r="T19" i="12" s="1"/>
  <c r="P17" i="15"/>
  <c r="P17" i="18"/>
  <c r="U18" i="12"/>
  <c r="U19" i="12" s="1"/>
  <c r="E24" i="16"/>
  <c r="P17" i="16"/>
  <c r="U18" i="11"/>
  <c r="U19" i="11" s="1"/>
  <c r="P17" i="13"/>
  <c r="U18" i="13"/>
  <c r="P17" i="17"/>
  <c r="T18" i="11"/>
  <c r="T19" i="11" s="1"/>
  <c r="G18" i="15"/>
  <c r="O18" i="15"/>
  <c r="P18" i="12"/>
  <c r="L17" i="12"/>
  <c r="D10" i="16"/>
  <c r="O17" i="18"/>
  <c r="H17" i="18"/>
  <c r="E24" i="18"/>
  <c r="O17" i="13"/>
  <c r="I17" i="16"/>
  <c r="J17" i="13"/>
  <c r="N17" i="17"/>
  <c r="H17" i="16"/>
  <c r="I17" i="18"/>
  <c r="E40" i="15"/>
  <c r="E21" i="18"/>
  <c r="K18" i="13"/>
  <c r="I17" i="17"/>
  <c r="O17" i="17"/>
  <c r="M17" i="18"/>
  <c r="F17" i="17"/>
  <c r="L17" i="17"/>
  <c r="L17" i="13"/>
  <c r="J17" i="16"/>
  <c r="E24" i="12"/>
  <c r="O17" i="12"/>
  <c r="I17" i="12"/>
  <c r="G17" i="13"/>
  <c r="M18" i="17"/>
  <c r="G17" i="17"/>
  <c r="D10" i="18"/>
  <c r="E41" i="18"/>
  <c r="J17" i="12"/>
  <c r="E41" i="15"/>
  <c r="O17" i="16"/>
  <c r="G17" i="16"/>
  <c r="I18" i="12"/>
  <c r="E41" i="16"/>
  <c r="K17" i="16"/>
  <c r="J18" i="12"/>
  <c r="K18" i="12"/>
  <c r="H17" i="15"/>
  <c r="N17" i="18"/>
  <c r="J17" i="18"/>
  <c r="F17" i="18"/>
  <c r="N17" i="12"/>
  <c r="F17" i="12"/>
  <c r="K17" i="15"/>
  <c r="O17" i="15"/>
  <c r="L17" i="16"/>
  <c r="J17" i="17"/>
  <c r="J17" i="15"/>
  <c r="M17" i="15"/>
  <c r="I18" i="15"/>
  <c r="G17" i="18"/>
  <c r="E40" i="18"/>
  <c r="L18" i="18"/>
  <c r="G18" i="18"/>
  <c r="O18" i="18"/>
  <c r="M18" i="18"/>
  <c r="L17" i="18"/>
  <c r="F18" i="18"/>
  <c r="N18" i="18"/>
  <c r="J18" i="18"/>
  <c r="H18" i="18"/>
  <c r="I18" i="18"/>
  <c r="E41" i="17"/>
  <c r="E40" i="17"/>
  <c r="L18" i="17"/>
  <c r="K17" i="17"/>
  <c r="J18" i="17"/>
  <c r="M17" i="17"/>
  <c r="E21" i="17"/>
  <c r="E24" i="17"/>
  <c r="H18" i="17"/>
  <c r="K18" i="17"/>
  <c r="I18" i="17"/>
  <c r="G18" i="17"/>
  <c r="O18" i="17"/>
  <c r="H17" i="17"/>
  <c r="E40" i="16"/>
  <c r="M18" i="16"/>
  <c r="M17" i="16"/>
  <c r="I18" i="16"/>
  <c r="J18" i="16"/>
  <c r="K18" i="16"/>
  <c r="E21" i="16"/>
  <c r="F18" i="16"/>
  <c r="N18" i="16"/>
  <c r="F17" i="16"/>
  <c r="N17" i="16"/>
  <c r="G18" i="16"/>
  <c r="O18" i="16"/>
  <c r="L17" i="15"/>
  <c r="K18" i="15"/>
  <c r="L18" i="15"/>
  <c r="F17" i="15"/>
  <c r="N17" i="15"/>
  <c r="E21" i="15"/>
  <c r="E24" i="15"/>
  <c r="F18" i="15"/>
  <c r="N18" i="15"/>
  <c r="J18" i="15"/>
  <c r="H18" i="15"/>
  <c r="G17" i="15"/>
  <c r="I17" i="15"/>
  <c r="E40" i="13"/>
  <c r="L18" i="13"/>
  <c r="M17" i="13"/>
  <c r="H17" i="13"/>
  <c r="E41" i="13"/>
  <c r="K17" i="13"/>
  <c r="N17" i="13"/>
  <c r="F17" i="13"/>
  <c r="I17" i="13"/>
  <c r="I18" i="13"/>
  <c r="E21" i="13"/>
  <c r="E24" i="13"/>
  <c r="M18" i="13"/>
  <c r="F18" i="13"/>
  <c r="N18" i="13"/>
  <c r="O18" i="13"/>
  <c r="J18" i="13"/>
  <c r="E40" i="12"/>
  <c r="E41" i="12"/>
  <c r="K17" i="12"/>
  <c r="G17" i="12"/>
  <c r="H17" i="12"/>
  <c r="H18" i="12"/>
  <c r="F18" i="12"/>
  <c r="N18" i="12"/>
  <c r="E21" i="12"/>
  <c r="G18" i="12"/>
  <c r="M18" i="12"/>
  <c r="M17" i="12"/>
  <c r="E924" i="37"/>
  <c r="E516" i="37"/>
  <c r="E1026" i="37"/>
  <c r="E1332" i="37"/>
  <c r="E414" i="37"/>
  <c r="E618" i="37"/>
  <c r="E25" i="17" l="1"/>
  <c r="D51" i="18"/>
  <c r="D64" i="20"/>
  <c r="D70" i="20"/>
  <c r="B17" i="4" s="1"/>
  <c r="E25" i="15"/>
  <c r="E22" i="15"/>
  <c r="E22" i="17"/>
  <c r="E18" i="17" s="1"/>
  <c r="U18" i="16"/>
  <c r="U19" i="16" s="1"/>
  <c r="U18" i="17"/>
  <c r="U19" i="17" s="1"/>
  <c r="U18" i="15"/>
  <c r="U19" i="15" s="1"/>
  <c r="T18" i="17"/>
  <c r="T19" i="17" s="1"/>
  <c r="E22" i="18"/>
  <c r="E22" i="12"/>
  <c r="E22" i="13"/>
  <c r="E25" i="16"/>
  <c r="E25" i="12"/>
  <c r="E25" i="13"/>
  <c r="U18" i="18"/>
  <c r="U19" i="18" s="1"/>
  <c r="T18" i="13"/>
  <c r="T31" i="13" s="1"/>
  <c r="T37" i="13" s="1"/>
  <c r="T41" i="13" s="1"/>
  <c r="T18" i="15"/>
  <c r="T19" i="15" s="1"/>
  <c r="T18" i="18"/>
  <c r="T19" i="18" s="1"/>
  <c r="T31" i="12"/>
  <c r="T37" i="12" s="1"/>
  <c r="T41" i="12" s="1"/>
  <c r="P18" i="16"/>
  <c r="U31" i="12"/>
  <c r="U37" i="12" s="1"/>
  <c r="U41" i="12" s="1"/>
  <c r="P18" i="18"/>
  <c r="U19" i="13"/>
  <c r="E17" i="16"/>
  <c r="F48" i="18"/>
  <c r="P18" i="15"/>
  <c r="P18" i="13"/>
  <c r="P18" i="17"/>
  <c r="K18" i="18"/>
  <c r="U30" i="12"/>
  <c r="U36" i="12" s="1"/>
  <c r="U40" i="12" s="1"/>
  <c r="E22" i="16"/>
  <c r="L18" i="12"/>
  <c r="U30" i="13"/>
  <c r="U36" i="13" s="1"/>
  <c r="U40" i="13" s="1"/>
  <c r="D49" i="16"/>
  <c r="D52" i="16" s="1"/>
  <c r="D48" i="17"/>
  <c r="E17" i="18"/>
  <c r="U30" i="17"/>
  <c r="U36" i="17" s="1"/>
  <c r="U40" i="17" s="1"/>
  <c r="M18" i="15"/>
  <c r="E25" i="18"/>
  <c r="H18" i="13"/>
  <c r="G18" i="13"/>
  <c r="D48" i="16"/>
  <c r="U30" i="16"/>
  <c r="U36" i="16" s="1"/>
  <c r="U40" i="16" s="1"/>
  <c r="H18" i="16"/>
  <c r="O18" i="12"/>
  <c r="D48" i="15"/>
  <c r="E17" i="12"/>
  <c r="D49" i="18"/>
  <c r="D52" i="18" s="1"/>
  <c r="E17" i="17"/>
  <c r="F18" i="17"/>
  <c r="N18" i="17"/>
  <c r="L18" i="16"/>
  <c r="E17" i="15"/>
  <c r="D48" i="13"/>
  <c r="E17" i="13"/>
  <c r="D51" i="17" l="1"/>
  <c r="D51" i="15"/>
  <c r="F51" i="18"/>
  <c r="D51" i="13"/>
  <c r="D51" i="16"/>
  <c r="E18" i="15"/>
  <c r="T31" i="17"/>
  <c r="T37" i="17" s="1"/>
  <c r="T41" i="17" s="1"/>
  <c r="E18" i="18"/>
  <c r="E18" i="16"/>
  <c r="T31" i="15"/>
  <c r="T37" i="15" s="1"/>
  <c r="T41" i="15" s="1"/>
  <c r="E18" i="12"/>
  <c r="E18" i="13"/>
  <c r="T31" i="18"/>
  <c r="T37" i="18" s="1"/>
  <c r="T41" i="18" s="1"/>
  <c r="T19" i="13"/>
  <c r="U31" i="15"/>
  <c r="E49" i="13"/>
  <c r="E52" i="13" s="1"/>
  <c r="U31" i="13"/>
  <c r="E48" i="18"/>
  <c r="E51" i="18" s="1"/>
  <c r="E48" i="17"/>
  <c r="E51" i="17" s="1"/>
  <c r="F48" i="13"/>
  <c r="E48" i="15"/>
  <c r="E51" i="15" s="1"/>
  <c r="F48" i="17"/>
  <c r="E48" i="13"/>
  <c r="E51" i="13" s="1"/>
  <c r="F51" i="15"/>
  <c r="E48" i="16"/>
  <c r="E51" i="16" s="1"/>
  <c r="F48" i="16"/>
  <c r="F48" i="12"/>
  <c r="E48" i="12"/>
  <c r="E51" i="12" s="1"/>
  <c r="E49" i="12"/>
  <c r="E52" i="12" s="1"/>
  <c r="F49" i="12"/>
  <c r="F52" i="12" s="1"/>
  <c r="D63" i="12" s="1"/>
  <c r="D48" i="12"/>
  <c r="U31" i="17"/>
  <c r="U37" i="17" s="1"/>
  <c r="U41" i="17" s="1"/>
  <c r="U31" i="18"/>
  <c r="U37" i="18" s="1"/>
  <c r="U41" i="18" s="1"/>
  <c r="D49" i="17"/>
  <c r="D52" i="17" s="1"/>
  <c r="U31" i="16"/>
  <c r="U37" i="16" s="1"/>
  <c r="U41" i="16" s="1"/>
  <c r="D49" i="15"/>
  <c r="D52" i="15" s="1"/>
  <c r="D49" i="13"/>
  <c r="D52" i="13" s="1"/>
  <c r="S19" i="12"/>
  <c r="D62" i="18" l="1"/>
  <c r="F51" i="17"/>
  <c r="F51" i="12"/>
  <c r="F51" i="13"/>
  <c r="F51" i="16"/>
  <c r="D62" i="15"/>
  <c r="D51" i="12"/>
  <c r="E49" i="18"/>
  <c r="E52" i="18" s="1"/>
  <c r="E49" i="15"/>
  <c r="E52" i="15" s="1"/>
  <c r="E49" i="17"/>
  <c r="E52" i="17" s="1"/>
  <c r="U37" i="13"/>
  <c r="U41" i="13" s="1"/>
  <c r="U37" i="15"/>
  <c r="U41" i="15" s="1"/>
  <c r="F49" i="17"/>
  <c r="F52" i="17" s="1"/>
  <c r="D63" i="17" s="1"/>
  <c r="F49" i="18"/>
  <c r="F52" i="18" s="1"/>
  <c r="D63" i="18" s="1"/>
  <c r="E49" i="16"/>
  <c r="E52" i="16" s="1"/>
  <c r="D49" i="12"/>
  <c r="D52" i="12" s="1"/>
  <c r="F49" i="16"/>
  <c r="F52" i="16" s="1"/>
  <c r="D63" i="16" s="1"/>
  <c r="D62" i="16" l="1"/>
  <c r="D62" i="17"/>
  <c r="D62" i="12"/>
  <c r="D62" i="13"/>
  <c r="F49" i="15"/>
  <c r="F52" i="15" s="1"/>
  <c r="D63" i="15" s="1"/>
  <c r="F49" i="13"/>
  <c r="F52" i="13" s="1"/>
  <c r="D63" i="13" s="1"/>
  <c r="D70" i="18"/>
  <c r="B16" i="4" s="1"/>
  <c r="D64" i="18"/>
  <c r="D58" i="11"/>
  <c r="D57" i="11"/>
  <c r="F50" i="11"/>
  <c r="E50" i="11"/>
  <c r="D50" i="11"/>
  <c r="D45" i="11"/>
  <c r="E39" i="11"/>
  <c r="E38" i="11"/>
  <c r="E23" i="11"/>
  <c r="E20" i="11"/>
  <c r="D9" i="11"/>
  <c r="D56" i="11"/>
  <c r="E37" i="11"/>
  <c r="E36" i="11"/>
  <c r="S11" i="11"/>
  <c r="D6" i="11"/>
  <c r="D58" i="10"/>
  <c r="D57" i="10"/>
  <c r="D56" i="10"/>
  <c r="F50" i="10"/>
  <c r="E50" i="10"/>
  <c r="D50" i="10"/>
  <c r="D45" i="10"/>
  <c r="E39" i="10"/>
  <c r="E38" i="10"/>
  <c r="E37" i="10"/>
  <c r="E23" i="10"/>
  <c r="E20" i="10"/>
  <c r="S10" i="10"/>
  <c r="D9" i="10"/>
  <c r="D6" i="10"/>
  <c r="D69" i="10"/>
  <c r="E36" i="10"/>
  <c r="D64" i="16" l="1"/>
  <c r="D70" i="16"/>
  <c r="B14" i="4" s="1"/>
  <c r="D64" i="12"/>
  <c r="D70" i="12"/>
  <c r="B10" i="4" s="1"/>
  <c r="D70" i="17"/>
  <c r="B15" i="4" s="1"/>
  <c r="D64" i="17"/>
  <c r="D70" i="13"/>
  <c r="B12" i="4" s="1"/>
  <c r="D64" i="15"/>
  <c r="D70" i="15"/>
  <c r="B13" i="4" s="1"/>
  <c r="D64" i="13"/>
  <c r="D10" i="11"/>
  <c r="T22" i="10"/>
  <c r="S31" i="10"/>
  <c r="S37" i="10" s="1"/>
  <c r="S41" i="10" s="1"/>
  <c r="T30" i="10"/>
  <c r="T36" i="10" s="1"/>
  <c r="T40" i="10" s="1"/>
  <c r="S30" i="10"/>
  <c r="S36" i="10" s="1"/>
  <c r="S40" i="10" s="1"/>
  <c r="S11" i="10"/>
  <c r="T25" i="10"/>
  <c r="S31" i="11"/>
  <c r="S37" i="11" s="1"/>
  <c r="S41" i="11" s="1"/>
  <c r="T31" i="11"/>
  <c r="T37" i="11" s="1"/>
  <c r="T41" i="11" s="1"/>
  <c r="T30" i="11"/>
  <c r="T36" i="11" s="1"/>
  <c r="T40" i="11" s="1"/>
  <c r="S30" i="11"/>
  <c r="S36" i="11" s="1"/>
  <c r="S40" i="11" s="1"/>
  <c r="U31" i="11"/>
  <c r="U37" i="11" s="1"/>
  <c r="U41" i="11" s="1"/>
  <c r="U30" i="10"/>
  <c r="U36" i="10" s="1"/>
  <c r="U40" i="10" s="1"/>
  <c r="P17" i="10"/>
  <c r="O18" i="11"/>
  <c r="O17" i="11"/>
  <c r="P17" i="11"/>
  <c r="U18" i="10"/>
  <c r="U19" i="10" s="1"/>
  <c r="G18" i="11"/>
  <c r="F17" i="10"/>
  <c r="F18" i="10"/>
  <c r="L17" i="10"/>
  <c r="I17" i="10"/>
  <c r="E41" i="10"/>
  <c r="N17" i="11"/>
  <c r="L17" i="11"/>
  <c r="E40" i="10"/>
  <c r="N17" i="10"/>
  <c r="H17" i="11"/>
  <c r="K17" i="11"/>
  <c r="K17" i="10"/>
  <c r="E24" i="10"/>
  <c r="M17" i="10"/>
  <c r="J17" i="11"/>
  <c r="F17" i="11"/>
  <c r="E21" i="10"/>
  <c r="E40" i="11"/>
  <c r="E41" i="11"/>
  <c r="J18" i="11"/>
  <c r="K18" i="11"/>
  <c r="E21" i="11"/>
  <c r="I18" i="11"/>
  <c r="I17" i="11"/>
  <c r="L18" i="11"/>
  <c r="H18" i="11"/>
  <c r="N18" i="11"/>
  <c r="T11" i="11"/>
  <c r="G17" i="11"/>
  <c r="E24" i="11"/>
  <c r="M17" i="11"/>
  <c r="G17" i="10"/>
  <c r="H18" i="10"/>
  <c r="O17" i="10"/>
  <c r="D10" i="10"/>
  <c r="G18" i="10"/>
  <c r="H17" i="10"/>
  <c r="M18" i="10"/>
  <c r="N18" i="10"/>
  <c r="J17" i="10"/>
  <c r="E1740" i="37"/>
  <c r="E210" i="37"/>
  <c r="T18" i="10" l="1"/>
  <c r="T19" i="10" s="1"/>
  <c r="E25" i="11"/>
  <c r="E22" i="11"/>
  <c r="E22" i="10"/>
  <c r="P18" i="10"/>
  <c r="F49" i="11"/>
  <c r="F52" i="11" s="1"/>
  <c r="D63" i="11" s="1"/>
  <c r="P18" i="11"/>
  <c r="I18" i="10"/>
  <c r="E48" i="11"/>
  <c r="E51" i="11" s="1"/>
  <c r="E17" i="10"/>
  <c r="D49" i="10"/>
  <c r="D52" i="10" s="1"/>
  <c r="F48" i="10"/>
  <c r="D48" i="10"/>
  <c r="E48" i="10"/>
  <c r="E51" i="10" s="1"/>
  <c r="L18" i="10"/>
  <c r="J18" i="10"/>
  <c r="U30" i="11"/>
  <c r="U36" i="11" s="1"/>
  <c r="U40" i="11" s="1"/>
  <c r="F18" i="11"/>
  <c r="M18" i="11"/>
  <c r="E17" i="11"/>
  <c r="E25" i="10"/>
  <c r="O18" i="10"/>
  <c r="K18" i="10"/>
  <c r="D51" i="10" l="1"/>
  <c r="F51" i="10"/>
  <c r="E18" i="11"/>
  <c r="T31" i="10"/>
  <c r="T37" i="10" s="1"/>
  <c r="T41" i="10" s="1"/>
  <c r="E18" i="10"/>
  <c r="U31" i="10"/>
  <c r="D48" i="11"/>
  <c r="E49" i="11"/>
  <c r="E52" i="11" s="1"/>
  <c r="S19" i="11"/>
  <c r="F48" i="11"/>
  <c r="D49" i="11"/>
  <c r="D52" i="11" s="1"/>
  <c r="D62" i="10" l="1"/>
  <c r="F51" i="11"/>
  <c r="D51" i="11"/>
  <c r="E49" i="10"/>
  <c r="E52" i="10" s="1"/>
  <c r="U37" i="10"/>
  <c r="U41" i="10" s="1"/>
  <c r="D58" i="8"/>
  <c r="D57" i="8"/>
  <c r="D56" i="8"/>
  <c r="E50" i="8"/>
  <c r="F50" i="8"/>
  <c r="D45" i="8"/>
  <c r="E39" i="8"/>
  <c r="E38" i="8"/>
  <c r="E36" i="8"/>
  <c r="F23" i="8"/>
  <c r="G23" i="8"/>
  <c r="H23" i="8"/>
  <c r="I23" i="8"/>
  <c r="J23" i="8"/>
  <c r="K23" i="8"/>
  <c r="L23" i="8"/>
  <c r="M23" i="8"/>
  <c r="N23" i="8"/>
  <c r="E23" i="8"/>
  <c r="F20" i="8"/>
  <c r="G20" i="8"/>
  <c r="H20" i="8"/>
  <c r="I20" i="8"/>
  <c r="J20" i="8"/>
  <c r="K20" i="8"/>
  <c r="L20" i="8"/>
  <c r="M20" i="8"/>
  <c r="N20" i="8"/>
  <c r="O20" i="8"/>
  <c r="E20" i="8"/>
  <c r="E9" i="8"/>
  <c r="F9" i="8"/>
  <c r="G9" i="8"/>
  <c r="H9" i="8"/>
  <c r="I9" i="8"/>
  <c r="J9" i="8"/>
  <c r="K9" i="8"/>
  <c r="L9" i="8"/>
  <c r="M9" i="8"/>
  <c r="N9" i="8"/>
  <c r="O9" i="8"/>
  <c r="D9" i="8"/>
  <c r="D6" i="8"/>
  <c r="E37" i="8"/>
  <c r="D62" i="11" l="1"/>
  <c r="F49" i="10"/>
  <c r="F52" i="10" s="1"/>
  <c r="D63" i="10" s="1"/>
  <c r="K10" i="8"/>
  <c r="F10" i="8"/>
  <c r="D10" i="8"/>
  <c r="J10" i="8"/>
  <c r="G10" i="8"/>
  <c r="S31" i="8"/>
  <c r="S37" i="8" s="1"/>
  <c r="S41" i="8" s="1"/>
  <c r="T31" i="8"/>
  <c r="T37" i="8" s="1"/>
  <c r="T41" i="8" s="1"/>
  <c r="T30" i="8"/>
  <c r="T36" i="8" s="1"/>
  <c r="T40" i="8" s="1"/>
  <c r="S30" i="8"/>
  <c r="S36" i="8" s="1"/>
  <c r="S40" i="8" s="1"/>
  <c r="E10" i="8"/>
  <c r="M10" i="8"/>
  <c r="L10" i="8"/>
  <c r="I10" i="8"/>
  <c r="H10" i="8"/>
  <c r="U18" i="8"/>
  <c r="N10" i="8"/>
  <c r="O24" i="8"/>
  <c r="O10" i="8"/>
  <c r="P21" i="8"/>
  <c r="P24" i="8"/>
  <c r="J21" i="8"/>
  <c r="J24" i="8"/>
  <c r="M21" i="8"/>
  <c r="I21" i="8"/>
  <c r="E21" i="8"/>
  <c r="N24" i="8"/>
  <c r="F24" i="8"/>
  <c r="E40" i="8"/>
  <c r="E24" i="8"/>
  <c r="M24" i="8"/>
  <c r="N21" i="8"/>
  <c r="F21" i="8"/>
  <c r="U17" i="8"/>
  <c r="G24" i="8"/>
  <c r="E41" i="8"/>
  <c r="K24" i="8"/>
  <c r="L21" i="8"/>
  <c r="G21" i="8"/>
  <c r="H21" i="8"/>
  <c r="L24" i="8"/>
  <c r="O21" i="8"/>
  <c r="H24" i="8"/>
  <c r="K21" i="8"/>
  <c r="I24" i="8"/>
  <c r="E1230" i="37"/>
  <c r="D70" i="10" l="1"/>
  <c r="B11" i="4" s="1"/>
  <c r="D64" i="10"/>
  <c r="D70" i="11"/>
  <c r="B9" i="4" s="1"/>
  <c r="D64" i="11"/>
  <c r="L25" i="8"/>
  <c r="J22" i="8"/>
  <c r="K22" i="8"/>
  <c r="K25" i="8"/>
  <c r="E22" i="8"/>
  <c r="E25" i="8"/>
  <c r="N25" i="8"/>
  <c r="H22" i="8"/>
  <c r="J25" i="8"/>
  <c r="L22" i="8"/>
  <c r="M22" i="8"/>
  <c r="M25" i="8"/>
  <c r="O25" i="8"/>
  <c r="G25" i="8"/>
  <c r="H25" i="8"/>
  <c r="G22" i="8"/>
  <c r="I22" i="8"/>
  <c r="F22" i="8"/>
  <c r="F25" i="8"/>
  <c r="I25" i="8"/>
  <c r="N22" i="8"/>
  <c r="O22" i="8"/>
  <c r="P25" i="8"/>
  <c r="P22" i="8"/>
  <c r="P17" i="8"/>
  <c r="J17" i="8"/>
  <c r="M17" i="8"/>
  <c r="E17" i="8"/>
  <c r="N17" i="8"/>
  <c r="F17" i="8"/>
  <c r="I17" i="8"/>
  <c r="U30" i="8"/>
  <c r="K17" i="8"/>
  <c r="O17" i="8"/>
  <c r="L17" i="8"/>
  <c r="G17" i="8"/>
  <c r="H17" i="8"/>
  <c r="L18" i="8" l="1"/>
  <c r="J18" i="8"/>
  <c r="K18" i="8"/>
  <c r="E18" i="8"/>
  <c r="I18" i="8"/>
  <c r="H18" i="8"/>
  <c r="M18" i="8"/>
  <c r="N18" i="8"/>
  <c r="F18" i="8"/>
  <c r="G18" i="8"/>
  <c r="O18" i="8"/>
  <c r="U36" i="8"/>
  <c r="U40" i="8" s="1"/>
  <c r="F48" i="8" s="1"/>
  <c r="P18" i="8"/>
  <c r="E48" i="8"/>
  <c r="E51" i="8" s="1"/>
  <c r="E49" i="8"/>
  <c r="E52" i="8" s="1"/>
  <c r="U19" i="8"/>
  <c r="D48" i="8"/>
  <c r="U31" i="8"/>
  <c r="D49" i="8"/>
  <c r="D52" i="8" s="1"/>
  <c r="F51" i="8" l="1"/>
  <c r="D51" i="8"/>
  <c r="U37" i="8"/>
  <c r="U41" i="8" s="1"/>
  <c r="D62" i="8" l="1"/>
  <c r="F49" i="8"/>
  <c r="F52" i="8" s="1"/>
  <c r="D63" i="8" s="1"/>
  <c r="C8" i="4"/>
  <c r="C9" i="4"/>
  <c r="D9" i="4" s="1"/>
  <c r="C10" i="4"/>
  <c r="D10" i="4" s="1"/>
  <c r="C11" i="4"/>
  <c r="D11" i="4" s="1"/>
  <c r="C12" i="4"/>
  <c r="D12" i="4" s="1"/>
  <c r="C13" i="4"/>
  <c r="D13" i="4" s="1"/>
  <c r="C14" i="4"/>
  <c r="D14" i="4" s="1"/>
  <c r="C15" i="4"/>
  <c r="D15" i="4" s="1"/>
  <c r="C16" i="4"/>
  <c r="D16" i="4" s="1"/>
  <c r="C17" i="4"/>
  <c r="D17" i="4" s="1"/>
  <c r="C18" i="4"/>
  <c r="D18" i="4" s="1"/>
  <c r="C19" i="4"/>
  <c r="D19" i="4" s="1"/>
  <c r="C20" i="4"/>
  <c r="D20" i="4" s="1"/>
  <c r="C21" i="4"/>
  <c r="D21" i="4" s="1"/>
  <c r="C22" i="4"/>
  <c r="D22" i="4" s="1"/>
  <c r="C23" i="4"/>
  <c r="D23" i="4" s="1"/>
  <c r="C24" i="4"/>
  <c r="D24" i="4" s="1"/>
  <c r="C25" i="4"/>
  <c r="D25" i="4" s="1"/>
  <c r="C7" i="4"/>
  <c r="A23" i="4"/>
  <c r="A24" i="4"/>
  <c r="A25" i="4"/>
  <c r="A26" i="4"/>
  <c r="A20" i="4"/>
  <c r="A21" i="4"/>
  <c r="A22" i="4"/>
  <c r="A8" i="4"/>
  <c r="A9" i="4"/>
  <c r="A10" i="4"/>
  <c r="A11" i="4"/>
  <c r="A12" i="4"/>
  <c r="A13" i="4"/>
  <c r="A14" i="4"/>
  <c r="A15" i="4"/>
  <c r="A16" i="4"/>
  <c r="A17" i="4"/>
  <c r="A18" i="4"/>
  <c r="A19" i="4"/>
  <c r="A7" i="4"/>
  <c r="D58" i="5"/>
  <c r="D57" i="5"/>
  <c r="D56" i="5"/>
  <c r="D45" i="5"/>
  <c r="N39" i="5"/>
  <c r="M39" i="5"/>
  <c r="L39" i="5"/>
  <c r="K39" i="5"/>
  <c r="J39" i="5"/>
  <c r="I39" i="5"/>
  <c r="H39" i="5"/>
  <c r="G39" i="5"/>
  <c r="F39" i="5"/>
  <c r="E39" i="5"/>
  <c r="N38" i="5"/>
  <c r="M38" i="5"/>
  <c r="L38" i="5"/>
  <c r="K38" i="5"/>
  <c r="J38" i="5"/>
  <c r="I38" i="5"/>
  <c r="H38" i="5"/>
  <c r="G38" i="5"/>
  <c r="F38" i="5"/>
  <c r="E38" i="5"/>
  <c r="O37" i="5"/>
  <c r="O41" i="5" s="1"/>
  <c r="E31" i="5"/>
  <c r="O36" i="5"/>
  <c r="O40" i="5" s="1"/>
  <c r="N36" i="5"/>
  <c r="K36" i="5"/>
  <c r="J36" i="5"/>
  <c r="G36" i="5"/>
  <c r="F36" i="5"/>
  <c r="E30" i="5"/>
  <c r="O23" i="5"/>
  <c r="N23" i="5"/>
  <c r="M23" i="5"/>
  <c r="L23" i="5"/>
  <c r="K23" i="5"/>
  <c r="J23" i="5"/>
  <c r="I23" i="5"/>
  <c r="H23" i="5"/>
  <c r="G23" i="5"/>
  <c r="F23" i="5"/>
  <c r="E23" i="5"/>
  <c r="O20" i="5"/>
  <c r="N20" i="5"/>
  <c r="M20" i="5"/>
  <c r="L20" i="5"/>
  <c r="K20" i="5"/>
  <c r="J20" i="5"/>
  <c r="I20" i="5"/>
  <c r="H20" i="5"/>
  <c r="G20" i="5"/>
  <c r="F20" i="5"/>
  <c r="E20" i="5"/>
  <c r="N10" i="5"/>
  <c r="L9" i="5"/>
  <c r="K9" i="5"/>
  <c r="J9" i="5"/>
  <c r="I9" i="5"/>
  <c r="H9" i="5"/>
  <c r="G9" i="5"/>
  <c r="F9" i="5"/>
  <c r="E9" i="5"/>
  <c r="D6" i="5"/>
  <c r="E66" i="37"/>
  <c r="D70" i="8" l="1"/>
  <c r="B8" i="4" s="1"/>
  <c r="B26" i="4" s="1"/>
  <c r="D64" i="8"/>
  <c r="E16" i="4"/>
  <c r="E15" i="4"/>
  <c r="E25" i="4"/>
  <c r="E13" i="4"/>
  <c r="E14" i="4"/>
  <c r="E24" i="4"/>
  <c r="E12" i="4"/>
  <c r="E22" i="4"/>
  <c r="E21" i="4"/>
  <c r="E9" i="4"/>
  <c r="E20" i="4"/>
  <c r="E23" i="4"/>
  <c r="E19" i="4"/>
  <c r="E17" i="4"/>
  <c r="E11" i="4"/>
  <c r="E10" i="4"/>
  <c r="E18" i="4"/>
  <c r="J10" i="5"/>
  <c r="T30" i="5"/>
  <c r="T36" i="5" s="1"/>
  <c r="T40" i="5" s="1"/>
  <c r="E48" i="5" s="1"/>
  <c r="U30" i="5"/>
  <c r="U36" i="5" s="1"/>
  <c r="U40" i="5" s="1"/>
  <c r="F48" i="5" s="1"/>
  <c r="U31" i="5"/>
  <c r="U37" i="5" s="1"/>
  <c r="U41" i="5" s="1"/>
  <c r="F10" i="5"/>
  <c r="S31" i="5"/>
  <c r="S37" i="5" s="1"/>
  <c r="S41" i="5" s="1"/>
  <c r="S30" i="5"/>
  <c r="S36" i="5" s="1"/>
  <c r="S40" i="5" s="1"/>
  <c r="R36" i="5"/>
  <c r="R40" i="5" s="1"/>
  <c r="R37" i="5"/>
  <c r="R41" i="5" s="1"/>
  <c r="O25" i="5"/>
  <c r="O22" i="5"/>
  <c r="C26" i="4"/>
  <c r="L21" i="5"/>
  <c r="G40" i="5"/>
  <c r="K40" i="5"/>
  <c r="N40" i="5"/>
  <c r="J40" i="5"/>
  <c r="F40" i="5"/>
  <c r="N37" i="5"/>
  <c r="N41" i="5" s="1"/>
  <c r="J37" i="5"/>
  <c r="J41" i="5" s="1"/>
  <c r="F37" i="5"/>
  <c r="F41" i="5" s="1"/>
  <c r="M37" i="5"/>
  <c r="M41" i="5" s="1"/>
  <c r="I37" i="5"/>
  <c r="I41" i="5" s="1"/>
  <c r="E37" i="5"/>
  <c r="E41" i="5" s="1"/>
  <c r="L37" i="5"/>
  <c r="L41" i="5" s="1"/>
  <c r="H37" i="5"/>
  <c r="H41" i="5" s="1"/>
  <c r="K37" i="5"/>
  <c r="K41" i="5" s="1"/>
  <c r="G37" i="5"/>
  <c r="G41" i="5" s="1"/>
  <c r="I36" i="5"/>
  <c r="K24" i="5"/>
  <c r="H21" i="5"/>
  <c r="K10" i="5"/>
  <c r="G21" i="5"/>
  <c r="D10" i="5"/>
  <c r="L10" i="5"/>
  <c r="H24" i="5"/>
  <c r="G10" i="5"/>
  <c r="H10" i="5"/>
  <c r="O21" i="5"/>
  <c r="H36" i="5"/>
  <c r="E24" i="5"/>
  <c r="I24" i="5"/>
  <c r="F24" i="5"/>
  <c r="J24" i="5"/>
  <c r="N24" i="5"/>
  <c r="L24" i="5"/>
  <c r="M24" i="5"/>
  <c r="E10" i="5"/>
  <c r="I10" i="5"/>
  <c r="M10" i="5"/>
  <c r="E21" i="5"/>
  <c r="I21" i="5"/>
  <c r="M21" i="5"/>
  <c r="K21" i="5"/>
  <c r="G24" i="5"/>
  <c r="O24" i="5"/>
  <c r="L36" i="5"/>
  <c r="L40" i="5" s="1"/>
  <c r="F21" i="5"/>
  <c r="J21" i="5"/>
  <c r="N21" i="5"/>
  <c r="E36" i="5"/>
  <c r="E40" i="5" s="1"/>
  <c r="M36" i="5"/>
  <c r="M40" i="5" s="1"/>
  <c r="E84" i="37"/>
  <c r="E6" i="37"/>
  <c r="E36" i="37"/>
  <c r="E54" i="37"/>
  <c r="E24" i="37"/>
  <c r="E12" i="37"/>
  <c r="E30" i="37"/>
  <c r="E48" i="37"/>
  <c r="E18" i="37"/>
  <c r="E42" i="37"/>
  <c r="E60" i="37"/>
  <c r="D8" i="4" l="1"/>
  <c r="E8" i="4" s="1"/>
  <c r="D48" i="5"/>
  <c r="C40" i="4"/>
  <c r="C49" i="4"/>
  <c r="C39" i="4"/>
  <c r="C46" i="4"/>
  <c r="C51" i="4"/>
  <c r="D51" i="4" s="1"/>
  <c r="C35" i="4"/>
  <c r="D35" i="4" s="1"/>
  <c r="C41" i="4"/>
  <c r="C44" i="4"/>
  <c r="D44" i="4" s="1"/>
  <c r="C47" i="4"/>
  <c r="C42" i="4"/>
  <c r="D42" i="4" s="1"/>
  <c r="C45" i="4"/>
  <c r="C36" i="4"/>
  <c r="C48" i="4"/>
  <c r="C37" i="4"/>
  <c r="C38" i="4"/>
  <c r="C43" i="4"/>
  <c r="C50" i="4"/>
  <c r="D49" i="5"/>
  <c r="F49" i="5"/>
  <c r="D26" i="4"/>
  <c r="G25" i="5"/>
  <c r="K22" i="5"/>
  <c r="K25" i="5"/>
  <c r="I22" i="5"/>
  <c r="L25" i="5"/>
  <c r="H22" i="5"/>
  <c r="M25" i="5"/>
  <c r="E25" i="5"/>
  <c r="N25" i="5"/>
  <c r="G22" i="5"/>
  <c r="J25" i="5"/>
  <c r="F25" i="5"/>
  <c r="F51" i="5"/>
  <c r="C27" i="4"/>
  <c r="I40" i="5"/>
  <c r="H40" i="5"/>
  <c r="H17" i="5"/>
  <c r="I25" i="5"/>
  <c r="E22" i="5"/>
  <c r="L22" i="5"/>
  <c r="F22" i="5"/>
  <c r="H25" i="5"/>
  <c r="N22" i="5"/>
  <c r="M22" i="5"/>
  <c r="J17" i="5"/>
  <c r="G17" i="5"/>
  <c r="M17" i="5"/>
  <c r="E17" i="5"/>
  <c r="J22" i="5"/>
  <c r="K17" i="5"/>
  <c r="O17" i="5"/>
  <c r="L17" i="5"/>
  <c r="O18" i="5"/>
  <c r="N17" i="5"/>
  <c r="F17" i="5"/>
  <c r="I17" i="5"/>
  <c r="D62" i="5" l="1"/>
  <c r="C52" i="4"/>
  <c r="E26" i="4"/>
  <c r="C53" i="4" s="1"/>
  <c r="J18" i="5"/>
  <c r="I18" i="5"/>
  <c r="C34" i="4"/>
  <c r="D34" i="4" s="1"/>
  <c r="N18" i="5"/>
  <c r="L18" i="5"/>
  <c r="K18" i="5"/>
  <c r="F18" i="5"/>
  <c r="G18" i="5"/>
  <c r="M18" i="5"/>
  <c r="H18" i="5"/>
  <c r="E18" i="5"/>
  <c r="T31" i="5"/>
  <c r="T37" i="5" s="1"/>
  <c r="T41" i="5" s="1"/>
  <c r="D47" i="4"/>
  <c r="D37" i="4"/>
  <c r="D38" i="4"/>
  <c r="D36" i="4"/>
  <c r="D48" i="4"/>
  <c r="D46" i="4"/>
  <c r="D43" i="4"/>
  <c r="D45" i="4"/>
  <c r="D41" i="4"/>
  <c r="D40" i="4"/>
  <c r="D49" i="4"/>
  <c r="D39" i="4"/>
  <c r="D50" i="4"/>
  <c r="D52" i="5"/>
  <c r="E49" i="5" l="1"/>
  <c r="E52" i="5" s="1"/>
  <c r="F52" i="5"/>
  <c r="D63" i="5" s="1"/>
  <c r="D53" i="4"/>
  <c r="D52" i="4"/>
  <c r="D51" i="5"/>
  <c r="E51" i="5"/>
  <c r="D64" i="5" l="1"/>
  <c r="B7" i="4"/>
  <c r="D7" i="4" s="1"/>
  <c r="E7" i="4" l="1"/>
  <c r="B27" i="4"/>
  <c r="D27" i="4" s="1"/>
  <c r="E27" i="4" l="1"/>
  <c r="C54" i="4" s="1"/>
  <c r="C33" i="4"/>
  <c r="D33" i="4" s="1"/>
  <c r="D54" i="4" l="1"/>
</calcChain>
</file>

<file path=xl/sharedStrings.xml><?xml version="1.0" encoding="utf-8"?>
<sst xmlns="http://schemas.openxmlformats.org/spreadsheetml/2006/main" count="24662" uniqueCount="264">
  <si>
    <t>Yes</t>
  </si>
  <si>
    <t>Contents</t>
  </si>
  <si>
    <t>Difference</t>
  </si>
  <si>
    <t>Primary</t>
  </si>
  <si>
    <t>Secondary</t>
  </si>
  <si>
    <t>Overview</t>
  </si>
  <si>
    <t>Input data</t>
  </si>
  <si>
    <t>Dashboard pupils teachers</t>
  </si>
  <si>
    <t>No</t>
  </si>
  <si>
    <t>PGITT &amp; HPITT trainee need</t>
  </si>
  <si>
    <t>Mathematics</t>
  </si>
  <si>
    <t>Biology</t>
  </si>
  <si>
    <t>Chemistry</t>
  </si>
  <si>
    <t>Physics</t>
  </si>
  <si>
    <t>Computing</t>
  </si>
  <si>
    <t>English</t>
  </si>
  <si>
    <t>Classics</t>
  </si>
  <si>
    <t>Modern Foreign Languages</t>
  </si>
  <si>
    <t>Geography</t>
  </si>
  <si>
    <t>History</t>
  </si>
  <si>
    <t>Art and Design</t>
  </si>
  <si>
    <t>Business Studies</t>
  </si>
  <si>
    <t>Design and Technology</t>
  </si>
  <si>
    <t>Drama</t>
  </si>
  <si>
    <t>Music</t>
  </si>
  <si>
    <t>Others</t>
  </si>
  <si>
    <t>Physical Education</t>
  </si>
  <si>
    <t>Religious Education</t>
  </si>
  <si>
    <t>Tab name</t>
  </si>
  <si>
    <t>Description</t>
  </si>
  <si>
    <t>Introduction, coverage, definitions and subject mappings used in this workbook.</t>
  </si>
  <si>
    <t>Contains the data used in the calculations to estimate postgraduate ITT trainee need.</t>
  </si>
  <si>
    <t xml:space="preserve">This tab pulls together the number of mainstream postgraduate ITT needed to successfully meet demand for the relevant phase/subject from the previous calculation tabs. It then adds the high potential ITT need to the mainstream postgraduate ITT need to calculate an overall postgraduate ITT trainee need. </t>
  </si>
  <si>
    <t>Calculates the number of postgraduate ITT trainees needed to successfully meet demand for Primary.</t>
  </si>
  <si>
    <t>Calculates the number of postgraduate ITT trainees needed to successfully meet demand for Mathematics.</t>
  </si>
  <si>
    <t>Calculates the number of postgraduate ITT trainees needed to successfully meet demand for Biology.</t>
  </si>
  <si>
    <t>Calculates the number of postgraduate ITT trainees needed to successfully meet demand for Chemistry.</t>
  </si>
  <si>
    <t>Calculates the number of postgraduate ITT trainees needed to successfully meet demand for Physics.</t>
  </si>
  <si>
    <t>Calculates the number of postgraduate ITT trainees needed to successfully meet demand for Computing.</t>
  </si>
  <si>
    <t>Calculates the number of postgraduate ITT trainees needed to successfully meet demand for English.</t>
  </si>
  <si>
    <t>Calculates the number of postgraduate ITT trainees needed to successfully meet demand for Classics.</t>
  </si>
  <si>
    <t>Calculates the number of postgraduate ITT trainees needed to successfully meet demand for Modern Foreign Languages.</t>
  </si>
  <si>
    <t>Calculates the number of postgraduate ITT trainees needed to successfully meet demand for Geography.</t>
  </si>
  <si>
    <t>Calculates the number of postgraduate ITT trainees needed to successfully meet demand for History.</t>
  </si>
  <si>
    <t>Calculates the number of postgraduate ITT trainees needed to successfully meet demand for Art and Design.</t>
  </si>
  <si>
    <t>Calculates the number of postgraduate ITT trainees needed to successfully meet demand for Business Studies.</t>
  </si>
  <si>
    <t>Calculates the number of postgraduate ITT trainees needed to successfully meet demand for Design and Technology.</t>
  </si>
  <si>
    <t>Calculates the number of postgraduate ITT trainees needed to successfully meet demand for Drama.</t>
  </si>
  <si>
    <t>Calculates the number of postgraduate ITT trainees needed to successfully meet demand for Music.</t>
  </si>
  <si>
    <t>Calculates the number of postgraduate ITT trainees needed to successfully meet demand for Others.</t>
  </si>
  <si>
    <t>Calculates the number of postgraduate ITT trainees needed to successfully meet demand for Physical Education.</t>
  </si>
  <si>
    <t>Calculates the number of postgraduate ITT trainees needed to successfully meet demand for Religious Education.</t>
  </si>
  <si>
    <t xml:space="preserve">This tab contains pupil and teacher numbers data for inclusion in the new interactive dashboard that is linked to this publication. </t>
  </si>
  <si>
    <t>Dashboard Flows</t>
  </si>
  <si>
    <t xml:space="preserve">This tab contains the historical and trajectory data for the flows of the teacher workforce for inclusion in the new interactive dashboard that is linked to this publication. </t>
  </si>
  <si>
    <t>Dashboard Flows 2025</t>
  </si>
  <si>
    <t xml:space="preserve">This tab contains the historical and trajectory data for the flows of the teacher workforce taken from last year's publication. This will be compared to the same data from this year's publication in the new interactive dashboard that is linked to this publication. </t>
  </si>
  <si>
    <t>Calculation of 2026 to 2027 postgraduate ITT trainee need</t>
  </si>
  <si>
    <t>Introduction:</t>
  </si>
  <si>
    <t>These calculations estimate the number of trainees needed to start postgraduate initial teacher training (PGITT) in 2026/27.</t>
  </si>
  <si>
    <t xml:space="preserve">The ITT trainee need has been calculated at a national level and cover all state-funded primary (including maintained nurseries attached to schools) and secondary schools (including post-16 provision within such schools), academies, and free schools in England. </t>
  </si>
  <si>
    <t>Further information on the specific numbers and calculations used within this workbook may be found within the methodological annex that is available on the publication webpage.</t>
  </si>
  <si>
    <t>Coverage:</t>
  </si>
  <si>
    <t>Figures used within these calculations may differ to the school workforce census Official Statistics publication which includes special schools and PRUs within the state-funded schools sector.</t>
  </si>
  <si>
    <t>Additionally, historical teacher numbers broken down by secondary subject may differ to those within the school workforce census publication which counts teachers against multiple subjects, and may double count.</t>
  </si>
  <si>
    <t xml:space="preserve">By contrast, in these calculations, individual teachers are assigned to subjects pro rata according to those subjects they teach. </t>
  </si>
  <si>
    <t>All numbers cover qualified teachers only, unless stated otherwise.</t>
  </si>
  <si>
    <t xml:space="preserve">Historical data used in these calculations are retrospectively updated each year, as part of standard annual processes. Therefore, historical data in this workbook may differ to calculations of postgraduate ITT trainee need published in previous years. </t>
  </si>
  <si>
    <t>Notes for April 2026 publication:</t>
  </si>
  <si>
    <t>Historical leaver rates were retrospectively revised downward in the SWC last year. This related to a data issue within the Teacher Pension Scheme extracts that inflated leavers and returners for &lt;1,000 teachers per year that has since been resolved by the publication team.</t>
  </si>
  <si>
    <t>This revision has been a key driver in there being a lower leaver rate trajectory in this year’s calculations of 2026/27 PGITT trainee need compared to those for 2025/26.</t>
  </si>
  <si>
    <t>Academic years:</t>
  </si>
  <si>
    <t>The school workforce census is taken annually, in November. It is assumed that the November 2024 school workforce census is an effective proxy for the 2024/25 academic year.</t>
  </si>
  <si>
    <t>Definitions:</t>
  </si>
  <si>
    <t>School workforce census:</t>
  </si>
  <si>
    <t xml:space="preserve">The principal data source for these calculations. The census is taken annually in November and covers the teaching workforce of all state-funded schools in England. </t>
  </si>
  <si>
    <t>State-funded schools sector:</t>
  </si>
  <si>
    <t xml:space="preserve">State-funded primary (including maintained nurseries attached to schools) and secondary schools (including post-16 provision within such schools), academies, and free schools in England. </t>
  </si>
  <si>
    <t>Newly qualified entrants (NQE):</t>
  </si>
  <si>
    <t>Teachers who have gained qualified teacher status and were recorded as entering service in the English state-funded schools sector (primary and secondary schools only) in the following November school workforce census.</t>
  </si>
  <si>
    <t>New to state-funded (NTSF):</t>
  </si>
  <si>
    <t xml:space="preserve">Teachers who have entered service in the English state-funded schools sector for the first time as recorded within the school workforce census, excluding NQEs. The group includes deferrers, and those that have only taught in other sectors, e.g. independent schools, Wales, and Scotland. </t>
  </si>
  <si>
    <t>Deferrers:</t>
  </si>
  <si>
    <t>Teachers who have gained qualified teacher status and were recorded as entering service in the English state-funded schools sector in the second November school workforce census after they gained QTS. I.e. they did not immediately enter service after ITT.</t>
  </si>
  <si>
    <t>Returners:</t>
  </si>
  <si>
    <t>Teachers who have entered service in the English state-funded schools sector, and are recorded within the school workforce census as having worked in it before.</t>
  </si>
  <si>
    <t>Assessment only (AO):</t>
  </si>
  <si>
    <t>NQEs that gained qualified teacher status via an assessment only route to QTS.</t>
  </si>
  <si>
    <t>Under 55 leavers:</t>
  </si>
  <si>
    <t xml:space="preserve">Teachers who have left service and are under 55 years of age. </t>
  </si>
  <si>
    <t>55+ leavers:</t>
  </si>
  <si>
    <t>Teachers who have left service and are aged 55 or over, many of whom will leave service via retirement.</t>
  </si>
  <si>
    <t>Subject mappings:</t>
  </si>
  <si>
    <t>A list of the subject classifications that are used within these calculations, and within the Department's postgraduate ITT trainee need.</t>
  </si>
  <si>
    <t>Includes Mathematics and Statistics.</t>
  </si>
  <si>
    <t>Includes Biology, Botany, Zoology, Ecology, Combined/General Science (Biology), and Environmental Science.</t>
  </si>
  <si>
    <t>Includes Chemistry and Combined/General Science (Chemistry).</t>
  </si>
  <si>
    <t>Includes Physics and Combined/General Science (Physics).</t>
  </si>
  <si>
    <t>Includes Applied ICT, Computer Science, and Information &amp; Communication Technology.</t>
  </si>
  <si>
    <t>Includes English Language and Literature.</t>
  </si>
  <si>
    <t>Includes Classics and Ancient Languages such as Ancient Greek, Ancient Hebrew, and Latin.</t>
  </si>
  <si>
    <t xml:space="preserve">Includes French, German, Spanish, Arabic, Bengali, Chinese, Welsh, Modern Greek, Italian, and any other Modern Foreign Languages. Named Modern Languages between 2020 to 2024. </t>
  </si>
  <si>
    <t>Includes Geography and Geology.</t>
  </si>
  <si>
    <t>Includes History.</t>
  </si>
  <si>
    <t>Includes Applied Art and Design, Art and Design, and Art.</t>
  </si>
  <si>
    <t>Includes Accountancy, Applied Business Studies, Commercial &amp; Business Studies, Economics, Industrial Studies, other Business and Commercial subjects.</t>
  </si>
  <si>
    <t xml:space="preserve">Includes Design and Technology, Construction and Building, Craft and D &amp; T, Electronics, Engineering, Graphics, Resistant Materials, Manufacturing, Systems &amp; Control, and Textiles. </t>
  </si>
  <si>
    <t>Includes Drama and Performing Arts.</t>
  </si>
  <si>
    <t>Includes Music.</t>
  </si>
  <si>
    <t>Includes Child Development, Citizenship, Law, Media Studies, Other Social Studies, Other Technology, Politics, Psychology, Sociology, and Social Sciences among others.</t>
  </si>
  <si>
    <t>Includes Dance, Physical Education and Sports.</t>
  </si>
  <si>
    <t>Includes Religious Education and Philosophy.</t>
  </si>
  <si>
    <t>Link to Contents page</t>
  </si>
  <si>
    <t>This tab contains the data used in the calculations to estimate postgraduate ITT trainee need.</t>
  </si>
  <si>
    <t>1. Historical stock size and future qualified teacher need</t>
  </si>
  <si>
    <t>Numbers are in FTE (full time equivalent).</t>
  </si>
  <si>
    <t>If a secondary teacher spends 20% of their timetable teaching maths, and 80% teaching physics, they are classified as being 0.2 of a maths teacher and 0.8 of a physics teacher.</t>
  </si>
  <si>
    <t>The historical figures (white cells) are sourced from the school workforce census, the projected values (blue cells) represent our estimated future teacher demand.</t>
  </si>
  <si>
    <t>2010/11</t>
  </si>
  <si>
    <t>2011/12</t>
  </si>
  <si>
    <t>2012/13</t>
  </si>
  <si>
    <t>2013/14</t>
  </si>
  <si>
    <t>2014/15</t>
  </si>
  <si>
    <t>2015/16</t>
  </si>
  <si>
    <t>2016/17</t>
  </si>
  <si>
    <t>2017/18</t>
  </si>
  <si>
    <t>2018/19</t>
  </si>
  <si>
    <t>2019/20</t>
  </si>
  <si>
    <t>2020/21</t>
  </si>
  <si>
    <t>2021/22</t>
  </si>
  <si>
    <t>2022/23</t>
  </si>
  <si>
    <t>2023/24</t>
  </si>
  <si>
    <t>2024/25</t>
  </si>
  <si>
    <t>2025/26</t>
  </si>
  <si>
    <t>2026/27</t>
  </si>
  <si>
    <t>2027/28</t>
  </si>
  <si>
    <t>Secondary total</t>
  </si>
  <si>
    <t>2. Historical stock size and future teacher need (qualified and unqualified teachers)</t>
  </si>
  <si>
    <t xml:space="preserve">In addition to the qualified teachers provided in the table above, this includes teachers without qualified teacher status (QTS) so are deemed to be unqualified. </t>
  </si>
  <si>
    <t>3. Historical and future pupil numbers</t>
  </si>
  <si>
    <t>Additionally, this year we can have adapted the NPP forecasts using the more recent Dedicated Schools Grant (DSG) pupil actuals captured in October 2025.</t>
  </si>
  <si>
    <t>4. Under 55 leaver rate trajectory</t>
  </si>
  <si>
    <t>The percentage of teachers that leave service and are under the age of 55.</t>
  </si>
  <si>
    <t>The historical figures (white cells) are sourced from the school workforce census, the projected values (blue cells) represent the under 55 leaver rate trajectory.</t>
  </si>
  <si>
    <t>5. 55+ leaver rate trajectory</t>
  </si>
  <si>
    <t>The percentage of teachers that leave service and are 55+ years. Many of these leavers will be retirements.</t>
  </si>
  <si>
    <t>The historical figures (white cells) are sourced from the school workforce census, the projected values (blue cells) represent the 55+ leaver rate trajectory.</t>
  </si>
  <si>
    <t>6. Overall leaver rate trajectory</t>
  </si>
  <si>
    <t>The percentage of teachers that leave service (both over and under 55 years).</t>
  </si>
  <si>
    <t>The historical figures (white cells) are sourced from the school workforce census, the projected values (blue cells) represent our leaver rate trajectory.</t>
  </si>
  <si>
    <t>7. NQT FTE rate</t>
  </si>
  <si>
    <t xml:space="preserve">The average full time equivalent rate for newly qualified entrants, sourced from the school workforce census. </t>
  </si>
  <si>
    <t>8. Returner numbers</t>
  </si>
  <si>
    <t>The historical figures (white cells) are sourced from the school workforce census, the projected values (blue cells) represent the assumed trajectory for future returner numbers.</t>
  </si>
  <si>
    <t>9. New to state-funded sector (NTSF) entrant numbers</t>
  </si>
  <si>
    <t>The historical figures (white cells) are sourced from the school workforce census, the projected values (blue cells) represent the assumed trajectory for future NTSF entrant numbers.</t>
  </si>
  <si>
    <t>10. Newly qualified teacher (NQT) numbers from HPITT, UGITT, and AO</t>
  </si>
  <si>
    <t>Future NQEs expected from high potential ITT, undergraduate ITT, and AO.</t>
  </si>
  <si>
    <t>11. PGITT completion rates</t>
  </si>
  <si>
    <t>These are assumed postgraduate ITT completion rates, derived from data published within the ITT performance profiles.</t>
  </si>
  <si>
    <t>They will differ to those published within that publication due to coverage differences.</t>
  </si>
  <si>
    <t>12. PGITT employment rates</t>
  </si>
  <si>
    <t xml:space="preserve">These are assumed postgraduate ITT employment rates, derived from data published within the ITT performance profiles. </t>
  </si>
  <si>
    <t>They will differ to those published within that publication due to both coverage differences, and because they are weighted averages from data before the COVID-19 pandemic.</t>
  </si>
  <si>
    <t>13. ITT-NQT adjustment</t>
  </si>
  <si>
    <t xml:space="preserve">An adjustment that is applied to reflect that some NQEs enter service each year having not been sourced directly from ITT. </t>
  </si>
  <si>
    <t>14. Stock flows adjustment</t>
  </si>
  <si>
    <t>An adjustment that is applied to reflect that there is a net loss of teachers each year because of teachers changing their working pattern between years to reduce the no. of hours worked.</t>
  </si>
  <si>
    <t>15. 2026/27 HPITT trainee need</t>
  </si>
  <si>
    <t>16. 2025/26 and 2026/27 teacher supply estimates</t>
  </si>
  <si>
    <t>These calculations use these supply estimates to determine whether an adjustment should be made to counter the impacts of under-recruitment from the two most recent postgraduate ITT recruitment rounds.</t>
  </si>
  <si>
    <t>17. Historical number of entrants</t>
  </si>
  <si>
    <t>Numbers of teachers entering service in the state-funded schools sector each year, all numbers are in FTE form.</t>
  </si>
  <si>
    <t>18. Number of teachers per 1,000 pupils</t>
  </si>
  <si>
    <t>Numbers of qualified and unqualified teachers (FTE) in service in each phase/subject compared to every 1,000 pupils in the relevant phase.</t>
  </si>
  <si>
    <t>The historical figures (white cells) are sourced from the school workforce census, the NQE forecasts (blue cells) are used to estimate future supply two years into the future for the purposes of estimating whether there is a supply shortfall that needs to be corrected.</t>
  </si>
  <si>
    <t xml:space="preserve">It then adds the high potential ITT trainee need to the mainstream postgraduate ITT trainee need to calculate an overall postgraduate ITT trainee need. </t>
  </si>
  <si>
    <t>1. This table pulls together the mainstream postgraduate ITT and high potential ITT trainees needed to successfully meet demand.</t>
  </si>
  <si>
    <t>Subject</t>
  </si>
  <si>
    <t>2026/27 Mainstream postgraduate ITT trainee need</t>
  </si>
  <si>
    <t>2026/27 high potential ITT trainee need</t>
  </si>
  <si>
    <t>2026/27 Overall postgraduate ITT trainee need</t>
  </si>
  <si>
    <t>2026/27 Overall postgraduate ITT trainee need (rounded to nearest 5)</t>
  </si>
  <si>
    <t>Overall</t>
  </si>
  <si>
    <t xml:space="preserve">2. This table compares the overall postgraduate ITT trainee need for last year to this year. </t>
  </si>
  <si>
    <t>Historical trainee need</t>
  </si>
  <si>
    <t>Future trainee need</t>
  </si>
  <si>
    <t>Difference between 2025/26 and 2026/27</t>
  </si>
  <si>
    <t>Science</t>
  </si>
  <si>
    <t>Total</t>
  </si>
  <si>
    <t xml:space="preserve">This tab calculates the number of postgraduate ITT trainees needed to successfully meet demand for the relevant phase/subject. </t>
  </si>
  <si>
    <t>All blue cells represent estimates for future years.</t>
  </si>
  <si>
    <t>1. The future teacher demand is compared to an estimate of future teacher supply for the next two years.</t>
  </si>
  <si>
    <t>Flows-stock adjustment - to account for teachers changing working patterns year-on-year</t>
  </si>
  <si>
    <t>Qualified teacher demand (FTE)</t>
  </si>
  <si>
    <t>Estimate of future teacher supply</t>
  </si>
  <si>
    <t>Difference between estimated supply and teacher demand</t>
  </si>
  <si>
    <t>2. The future number of leavers is estimated, based upon both future teacher demand and future teacher supply estimates respectively. This is because different stock sizes result in different numbers of leavers, even if the leaver rate were to be the same.</t>
  </si>
  <si>
    <t xml:space="preserve">The 'demand met' scenario assumes that the demand is met precisely in each future year and ignores any future under- or over-recruitment impacts. By contrast the 'estimated supply' scenario does consider such impacts. </t>
  </si>
  <si>
    <t>Estimate of leaver numbers (demand met scenario)</t>
  </si>
  <si>
    <t>Estimate of leaver numbers (estimated supply scenario)</t>
  </si>
  <si>
    <t>Difference in leaver numbers under the two different scenarios.</t>
  </si>
  <si>
    <t>Under 55s leavers assumed trajectory rate</t>
  </si>
  <si>
    <t>Estimate of under 55 leaver numbers demand met scenario</t>
  </si>
  <si>
    <t>Estimate of under 55 leaver numbers estimated supply scenario</t>
  </si>
  <si>
    <t>55+ leavers assumed trajectory rate</t>
  </si>
  <si>
    <t>Estimate of 55+ leaver numbers demand met scenario</t>
  </si>
  <si>
    <t>Estimate of 55+ leaver numbers estimated supply scenario</t>
  </si>
  <si>
    <t xml:space="preserve">3. The entrant need is calculated. This is equal to the number of teachers needed to enter the workforce to meet any increases in demand year-on-year, and to provide sufficient replacements for expected leavers based upon both 'demand met' and 'estimated supply' scenarios respectively.  </t>
  </si>
  <si>
    <t>Entrant need - demand met scenario</t>
  </si>
  <si>
    <t>Entrant need - estimated supply scenario</t>
  </si>
  <si>
    <t>4. Entrant need is converted into newly qualified entrant (NQE) need by subtracting those entrants expected via recruitment routes other than ITT, such as returners, and those that are NTSF under both 'demand met' and 'estimated supply' scenarios respectively.</t>
  </si>
  <si>
    <t>Returners assumed trajectory</t>
  </si>
  <si>
    <t>NTSF entrants assumed trajectory</t>
  </si>
  <si>
    <t>NQE need - demand met scenario</t>
  </si>
  <si>
    <t>NQE need - estimated supply scenario</t>
  </si>
  <si>
    <t>5. The NQE need in the relevant year is converted into the number of NQEs required that were specifically trained via postgraduate ITT, having subtracted those NQEs expected that will gain QTS via undergraduate ITT, high potential ITT, and AO routes.</t>
  </si>
  <si>
    <t>ITT-NQE adjustment - reflecting NQEs not sourced via ITT</t>
  </si>
  <si>
    <t>NQEs from high potential ITT, undergraduate ITT, and AO</t>
  </si>
  <si>
    <t>Postgraduate ITT trained NQE need - demand met scenario</t>
  </si>
  <si>
    <t>Postgraduate ITT trained NQE need - estimated supply scenario</t>
  </si>
  <si>
    <t xml:space="preserve">6. The number of NQEs trained via postgraduate ITT is converted into the number of trainees required in the previous year by applying FTE rates, ITT completion rates, and ITT employment rates. </t>
  </si>
  <si>
    <t>NQE FTE rate - not all NQEs work as full-time teachers</t>
  </si>
  <si>
    <t>Postgraduate ITT completion rate</t>
  </si>
  <si>
    <t>Postgraduate ITT employment rate</t>
  </si>
  <si>
    <t>Year NQEs enter service as teacher</t>
  </si>
  <si>
    <t>Year those NQEs are trained via postgraduate ITT</t>
  </si>
  <si>
    <t>Postgraduate ITT trainees required - demand met scenario</t>
  </si>
  <si>
    <t>Postgraduate ITT trainees required - estimated supply scenario</t>
  </si>
  <si>
    <t>If this figure is negative, these calculations have estimated that teacher numbers will exceed demand in 2026/27. The opposite is true if it is positive.</t>
  </si>
  <si>
    <t xml:space="preserve">7. Finally, the higher of the two estimates of 'postgraduate ITT trainees required' is selected to be the mainstream postgraduate ITT trainee need. </t>
  </si>
  <si>
    <t>By doing this, it is possible to make an adjustment (if relevant) to counter under-recruitment impacts from the two most recent ITT recruitment rounds. This adjustment is only made if demand is expected to exceed estimated teacher numbers in 2026/27.</t>
  </si>
  <si>
    <t>Postgraduate ITT trainee need</t>
  </si>
  <si>
    <t>Academic year</t>
  </si>
  <si>
    <t>Pupil numbers</t>
  </si>
  <si>
    <t>Teacher numbers</t>
  </si>
  <si>
    <t>Projection</t>
  </si>
  <si>
    <t>Phase</t>
  </si>
  <si>
    <t>Type</t>
  </si>
  <si>
    <t>Value</t>
  </si>
  <si>
    <t>Unit</t>
  </si>
  <si>
    <t>Historic or trajectory</t>
  </si>
  <si>
    <t>Publication year</t>
  </si>
  <si>
    <t>Under 55 leaver rate</t>
  </si>
  <si>
    <t>%</t>
  </si>
  <si>
    <t>Historic</t>
  </si>
  <si>
    <t>55+ leaver rate</t>
  </si>
  <si>
    <t>Returners</t>
  </si>
  <si>
    <t>FTE</t>
  </si>
  <si>
    <t>New to state-funded sector entrants</t>
  </si>
  <si>
    <t>Newly qualified entrants</t>
  </si>
  <si>
    <t>Total leaver rate</t>
  </si>
  <si>
    <t>Trajectory</t>
  </si>
  <si>
    <t xml:space="preserve">History </t>
  </si>
  <si>
    <t>Numbers of hours taught across all secondary state-funded schools by subject.</t>
  </si>
  <si>
    <t>19. Number of hours taught by subject</t>
  </si>
  <si>
    <t>20a. Number of Newly Qualified Entrants (NQEs) - Spring 2026 publication</t>
  </si>
  <si>
    <t>20b. Number of Newly Qualified Entrants (NQEs) - Spring 2025 publication</t>
  </si>
  <si>
    <t>2011/11</t>
  </si>
  <si>
    <t>Additionally, teachers that are recorded as being in service in the November 2023 census, but not within the November 2024 census, are assumed to be leavers in the 2024/25 academic year. Similar logic applies to those teachers entering service.</t>
  </si>
  <si>
    <t xml:space="preserve">Historically the TWM has used national pupil projections but these figures differ from the published NPP data due to coverage differences. </t>
  </si>
  <si>
    <t>The indicative trainee need for the high potential initial teacher training (HPITT) programme by subject as agreed on an annual basis.</t>
  </si>
  <si>
    <t>An estimate of future teacher supply in 2025/26 and 2026/27. This estimate considers recent historical ITT recruitment that has not yet fed into the school workforce census and trajectories for leaver rates and returners etc.</t>
  </si>
  <si>
    <t xml:space="preserve">This tab pulls together the number of mainstream postgraduate ITT needed to successfully meet demand for the relevant phase/subject from all the respective calculation tabs.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</si>
</sst>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0"/>
    <numFmt numFmtId="167" formatCode="0.000"/>
    <numFmt numFmtId="168" formatCode="#,##0_ ;\-#,##0\ "/>
    <numFmt numFmtId="169" formatCode="0.0"/>
  </numFmts>
  <fonts count="24" x14ac:knownFonts="1">
    <font>
      <sz val="11"/>
      <color theme="1"/>
      <name val="Calibri"/>
      <family val="2"/>
      <scheme val="minor"/>
    </font>
    <font>
      <sz val="11"/>
      <color theme="1"/>
      <name val="Calibri"/>
      <family val="2"/>
      <scheme val="minor"/>
    </font>
    <font>
      <i/>
      <sz val="12"/>
      <color theme="1"/>
      <name val="Arial"/>
      <family val="2"/>
    </font>
    <font>
      <sz val="11"/>
      <color theme="1"/>
      <name val="Arial"/>
      <family val="2"/>
    </font>
    <font>
      <sz val="11"/>
      <name val="Arial"/>
      <family val="2"/>
    </font>
    <font>
      <sz val="12"/>
      <color theme="1"/>
      <name val="Arial"/>
      <family val="2"/>
    </font>
    <font>
      <b/>
      <sz val="12"/>
      <color theme="1"/>
      <name val="Arial"/>
      <family val="2"/>
    </font>
    <font>
      <u/>
      <sz val="12"/>
      <color theme="1"/>
      <name val="Arial"/>
      <family val="2"/>
    </font>
    <font>
      <sz val="12"/>
      <name val="Arial"/>
      <family val="2"/>
    </font>
    <font>
      <b/>
      <sz val="20"/>
      <color theme="1"/>
      <name val="Arial"/>
      <family val="2"/>
    </font>
    <font>
      <sz val="11"/>
      <color rgb="FFFF0000"/>
      <name val="Arial"/>
      <family val="2"/>
    </font>
    <font>
      <b/>
      <sz val="11"/>
      <color rgb="FFFF0000"/>
      <name val="Arial"/>
      <family val="2"/>
    </font>
    <font>
      <i/>
      <sz val="11"/>
      <name val="Arial"/>
      <family val="2"/>
    </font>
    <font>
      <sz val="8"/>
      <name val="Calibri"/>
      <family val="2"/>
      <scheme val="minor"/>
    </font>
    <font>
      <u/>
      <sz val="11"/>
      <color theme="10"/>
      <name val="Calibri"/>
      <family val="2"/>
      <scheme val="minor"/>
    </font>
    <font>
      <u/>
      <sz val="12"/>
      <color theme="10"/>
      <name val="Arial"/>
      <family val="2"/>
    </font>
    <font>
      <i/>
      <sz val="10"/>
      <color theme="6"/>
      <name val="Arial"/>
      <family val="2"/>
    </font>
    <font>
      <b/>
      <sz val="10"/>
      <color theme="1"/>
      <name val="Arial"/>
      <family val="2"/>
    </font>
    <font>
      <sz val="10"/>
      <color theme="1"/>
      <name val="Arial"/>
      <family val="2"/>
    </font>
    <font>
      <i/>
      <sz val="11"/>
      <name val="Calibri"/>
      <family val="2"/>
      <scheme val="minor"/>
    </font>
    <font>
      <sz val="10"/>
      <color rgb="FF0D0D0D"/>
      <name val="Arial"/>
      <family val="2"/>
    </font>
    <font>
      <sz val="10"/>
      <color rgb="FF000000"/>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CFDCE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3" fillId="0" borderId="0" xfId="0" applyFont="1"/>
    <xf numFmtId="0" fontId="4" fillId="0" borderId="1" xfId="0" applyFont="1" applyBorder="1"/>
    <xf numFmtId="0" fontId="5" fillId="0" borderId="0" xfId="0" applyFont="1"/>
    <xf numFmtId="0" fontId="6" fillId="0" borderId="0" xfId="0" applyFont="1"/>
    <xf numFmtId="0" fontId="7" fillId="0" borderId="0" xfId="0" applyFont="1"/>
    <xf numFmtId="0" fontId="5" fillId="0" borderId="2" xfId="0" applyFont="1" applyBorder="1"/>
    <xf numFmtId="0" fontId="5" fillId="0" borderId="1" xfId="0" applyFont="1" applyBorder="1"/>
    <xf numFmtId="0" fontId="8" fillId="0" borderId="1" xfId="0" applyFont="1" applyBorder="1"/>
    <xf numFmtId="0" fontId="9" fillId="0" borderId="0" xfId="0" applyFont="1"/>
    <xf numFmtId="0" fontId="5" fillId="0" borderId="1" xfId="0" applyFont="1" applyBorder="1" applyAlignment="1">
      <alignment wrapText="1"/>
    </xf>
    <xf numFmtId="1" fontId="5" fillId="0" borderId="0" xfId="0" applyNumberFormat="1" applyFont="1"/>
    <xf numFmtId="1" fontId="5" fillId="0" borderId="1" xfId="0" applyNumberFormat="1" applyFont="1" applyBorder="1"/>
    <xf numFmtId="165" fontId="5" fillId="0" borderId="1" xfId="1" applyNumberFormat="1" applyFont="1" applyBorder="1"/>
    <xf numFmtId="165" fontId="5" fillId="3" borderId="1" xfId="1" applyNumberFormat="1" applyFont="1" applyFill="1" applyBorder="1"/>
    <xf numFmtId="164" fontId="5" fillId="0" borderId="1" xfId="2" applyNumberFormat="1" applyFont="1" applyBorder="1"/>
    <xf numFmtId="164" fontId="5" fillId="3" borderId="1" xfId="2" applyNumberFormat="1" applyFont="1" applyFill="1" applyBorder="1"/>
    <xf numFmtId="9" fontId="5" fillId="0" borderId="0" xfId="2" applyFont="1"/>
    <xf numFmtId="9" fontId="5" fillId="0" borderId="1" xfId="2" applyFont="1" applyBorder="1"/>
    <xf numFmtId="0" fontId="5" fillId="0" borderId="0" xfId="0" applyFont="1" applyAlignment="1">
      <alignment vertical="center"/>
    </xf>
    <xf numFmtId="0" fontId="4" fillId="0" borderId="0" xfId="0" applyFont="1"/>
    <xf numFmtId="0" fontId="10" fillId="0" borderId="0" xfId="0" applyFont="1"/>
    <xf numFmtId="0" fontId="4" fillId="0" borderId="1" xfId="0" applyFont="1" applyBorder="1" applyAlignment="1">
      <alignment horizontal="left"/>
    </xf>
    <xf numFmtId="164" fontId="4" fillId="0" borderId="1" xfId="2" applyNumberFormat="1" applyFont="1" applyBorder="1" applyAlignment="1">
      <alignment horizontal="center"/>
    </xf>
    <xf numFmtId="0" fontId="10" fillId="0" borderId="1" xfId="0" applyFont="1" applyBorder="1"/>
    <xf numFmtId="1" fontId="4" fillId="0" borderId="1" xfId="0" applyNumberFormat="1" applyFont="1" applyBorder="1" applyAlignment="1">
      <alignment horizontal="center"/>
    </xf>
    <xf numFmtId="165" fontId="4" fillId="0" borderId="1" xfId="1" applyNumberFormat="1" applyFont="1" applyBorder="1" applyAlignment="1">
      <alignment horizontal="center"/>
    </xf>
    <xf numFmtId="165" fontId="4" fillId="0" borderId="1" xfId="1" applyNumberFormat="1" applyFont="1" applyFill="1" applyBorder="1" applyAlignment="1">
      <alignment horizontal="center"/>
    </xf>
    <xf numFmtId="165" fontId="4" fillId="3" borderId="1" xfId="1" applyNumberFormat="1" applyFont="1" applyFill="1" applyBorder="1" applyAlignment="1">
      <alignment horizontal="center"/>
    </xf>
    <xf numFmtId="165" fontId="10" fillId="0" borderId="0" xfId="0" applyNumberFormat="1" applyFont="1"/>
    <xf numFmtId="165" fontId="10" fillId="0" borderId="0" xfId="1" applyNumberFormat="1" applyFont="1" applyBorder="1"/>
    <xf numFmtId="165" fontId="10" fillId="0" borderId="0" xfId="1" applyNumberFormat="1" applyFont="1" applyFill="1" applyBorder="1"/>
    <xf numFmtId="166" fontId="10" fillId="0" borderId="0" xfId="1" applyNumberFormat="1" applyFont="1" applyFill="1" applyBorder="1"/>
    <xf numFmtId="0" fontId="4" fillId="0" borderId="1" xfId="0" applyFont="1" applyBorder="1" applyAlignment="1">
      <alignment horizontal="center"/>
    </xf>
    <xf numFmtId="165" fontId="10" fillId="0" borderId="1" xfId="1" applyNumberFormat="1" applyFont="1" applyBorder="1"/>
    <xf numFmtId="165" fontId="4" fillId="0" borderId="1" xfId="1" applyNumberFormat="1" applyFont="1" applyBorder="1"/>
    <xf numFmtId="165" fontId="4" fillId="0" borderId="1" xfId="1" applyNumberFormat="1" applyFont="1" applyFill="1" applyBorder="1"/>
    <xf numFmtId="0" fontId="11" fillId="0" borderId="0" xfId="0" applyFont="1"/>
    <xf numFmtId="1" fontId="4" fillId="0" borderId="0" xfId="1" applyNumberFormat="1" applyFont="1" applyBorder="1" applyAlignment="1">
      <alignment horizontal="center"/>
    </xf>
    <xf numFmtId="0" fontId="4" fillId="0" borderId="3" xfId="0" applyFont="1" applyBorder="1"/>
    <xf numFmtId="2" fontId="4" fillId="0" borderId="1" xfId="0" applyNumberFormat="1" applyFont="1" applyBorder="1" applyAlignment="1">
      <alignment horizontal="center"/>
    </xf>
    <xf numFmtId="9" fontId="4" fillId="0" borderId="1" xfId="0" applyNumberFormat="1" applyFont="1" applyBorder="1" applyAlignment="1">
      <alignment horizontal="center"/>
    </xf>
    <xf numFmtId="164" fontId="4" fillId="0" borderId="1" xfId="2" applyNumberFormat="1" applyFont="1" applyFill="1" applyBorder="1" applyAlignment="1">
      <alignment horizontal="center"/>
    </xf>
    <xf numFmtId="164" fontId="4" fillId="3" borderId="1" xfId="2" applyNumberFormat="1" applyFont="1" applyFill="1" applyBorder="1" applyAlignment="1">
      <alignment horizontal="center"/>
    </xf>
    <xf numFmtId="0" fontId="5" fillId="0" borderId="1" xfId="0" applyFont="1" applyBorder="1" applyAlignment="1">
      <alignment vertical="center"/>
    </xf>
    <xf numFmtId="165" fontId="4" fillId="0" borderId="0" xfId="0" applyNumberFormat="1" applyFont="1"/>
    <xf numFmtId="165" fontId="4" fillId="0" borderId="0" xfId="1" applyNumberFormat="1" applyFont="1" applyBorder="1"/>
    <xf numFmtId="165" fontId="4" fillId="0" borderId="0" xfId="1" applyNumberFormat="1" applyFont="1" applyFill="1" applyBorder="1"/>
    <xf numFmtId="166" fontId="4" fillId="0" borderId="0" xfId="1" applyNumberFormat="1" applyFont="1" applyFill="1" applyBorder="1"/>
    <xf numFmtId="1" fontId="4" fillId="0" borderId="1" xfId="1" applyNumberFormat="1" applyFont="1" applyBorder="1" applyAlignment="1">
      <alignment horizontal="center"/>
    </xf>
    <xf numFmtId="1" fontId="4" fillId="0" borderId="0" xfId="1" applyNumberFormat="1" applyFont="1" applyFill="1" applyBorder="1" applyAlignment="1">
      <alignment horizontal="center"/>
    </xf>
    <xf numFmtId="165" fontId="3" fillId="0" borderId="0" xfId="1" applyNumberFormat="1" applyFont="1"/>
    <xf numFmtId="165" fontId="3" fillId="0" borderId="1" xfId="1" applyNumberFormat="1" applyFont="1" applyBorder="1"/>
    <xf numFmtId="165" fontId="3" fillId="3" borderId="1" xfId="1" applyNumberFormat="1" applyFont="1" applyFill="1" applyBorder="1"/>
    <xf numFmtId="165" fontId="3" fillId="0" borderId="1" xfId="1" applyNumberFormat="1" applyFont="1" applyBorder="1" applyAlignment="1">
      <alignment wrapText="1"/>
    </xf>
    <xf numFmtId="1" fontId="12" fillId="0" borderId="0" xfId="1" applyNumberFormat="1" applyFont="1" applyFill="1" applyBorder="1" applyAlignment="1">
      <alignment horizontal="left"/>
    </xf>
    <xf numFmtId="0" fontId="3" fillId="0" borderId="0" xfId="1" applyNumberFormat="1" applyFont="1" applyAlignment="1">
      <alignment horizontal="left"/>
    </xf>
    <xf numFmtId="0" fontId="5" fillId="0" borderId="1" xfId="0" applyFont="1" applyBorder="1" applyAlignment="1">
      <alignment vertical="center" wrapText="1"/>
    </xf>
    <xf numFmtId="165" fontId="3" fillId="0" borderId="0" xfId="1" applyNumberFormat="1" applyFont="1" applyAlignment="1">
      <alignment horizontal="right"/>
    </xf>
    <xf numFmtId="0" fontId="9" fillId="2" borderId="0" xfId="0" applyFont="1" applyFill="1"/>
    <xf numFmtId="0" fontId="0" fillId="2" borderId="0" xfId="0" applyFill="1"/>
    <xf numFmtId="0" fontId="14" fillId="0" borderId="0" xfId="3"/>
    <xf numFmtId="167" fontId="5" fillId="0" borderId="1" xfId="2" applyNumberFormat="1" applyFont="1" applyBorder="1"/>
    <xf numFmtId="0" fontId="3" fillId="0" borderId="1" xfId="1" applyNumberFormat="1" applyFont="1" applyBorder="1"/>
    <xf numFmtId="2" fontId="16" fillId="0" borderId="0" xfId="0" applyNumberFormat="1" applyFont="1"/>
    <xf numFmtId="168" fontId="5" fillId="0" borderId="1" xfId="1" applyNumberFormat="1" applyFont="1" applyBorder="1" applyAlignment="1">
      <alignment horizontal="right" vertical="center"/>
    </xf>
    <xf numFmtId="168" fontId="5" fillId="3" borderId="1" xfId="1" applyNumberFormat="1" applyFont="1" applyFill="1" applyBorder="1" applyAlignment="1">
      <alignment horizontal="right" vertical="center"/>
    </xf>
    <xf numFmtId="168" fontId="4" fillId="3" borderId="1" xfId="1" applyNumberFormat="1" applyFont="1" applyFill="1" applyBorder="1" applyAlignment="1">
      <alignment horizontal="right"/>
    </xf>
    <xf numFmtId="165" fontId="3" fillId="0" borderId="1" xfId="1" applyNumberFormat="1" applyFont="1" applyBorder="1" applyAlignment="1">
      <alignment horizontal="center" vertical="center" wrapText="1"/>
    </xf>
    <xf numFmtId="0" fontId="18" fillId="0" borderId="0" xfId="0" applyFont="1"/>
    <xf numFmtId="165" fontId="3" fillId="0" borderId="1" xfId="1" applyNumberFormat="1" applyFont="1" applyBorder="1" applyAlignment="1">
      <alignment vertical="center" wrapText="1"/>
    </xf>
    <xf numFmtId="165" fontId="5" fillId="0" borderId="0" xfId="1" applyNumberFormat="1" applyFont="1" applyBorder="1"/>
    <xf numFmtId="169" fontId="5" fillId="0" borderId="1" xfId="1" applyNumberFormat="1" applyFont="1" applyBorder="1"/>
    <xf numFmtId="164" fontId="5" fillId="0" borderId="0" xfId="2" applyNumberFormat="1" applyFont="1"/>
    <xf numFmtId="0" fontId="17" fillId="0" borderId="2" xfId="0" applyFont="1" applyBorder="1"/>
    <xf numFmtId="3" fontId="18" fillId="0" borderId="0" xfId="0" applyNumberFormat="1" applyFont="1"/>
    <xf numFmtId="0" fontId="18" fillId="0" borderId="0" xfId="0" applyFont="1" applyAlignment="1">
      <alignment horizontal="center"/>
    </xf>
    <xf numFmtId="0" fontId="18" fillId="0" borderId="2" xfId="0" applyFont="1" applyBorder="1"/>
    <xf numFmtId="3" fontId="18" fillId="0" borderId="2" xfId="0" applyNumberFormat="1" applyFont="1" applyBorder="1"/>
    <xf numFmtId="0" fontId="18" fillId="0" borderId="2" xfId="0" applyFont="1" applyBorder="1" applyAlignment="1">
      <alignment horizontal="center"/>
    </xf>
    <xf numFmtId="164" fontId="18" fillId="0" borderId="0" xfId="0" applyNumberFormat="1" applyFont="1"/>
    <xf numFmtId="0" fontId="19" fillId="0" borderId="0" xfId="0" applyFont="1"/>
    <xf numFmtId="0" fontId="20" fillId="0" borderId="0" xfId="0" applyFont="1" applyAlignment="1">
      <alignment vertical="center"/>
    </xf>
    <xf numFmtId="164" fontId="5" fillId="0" borderId="0" xfId="0" applyNumberFormat="1" applyFont="1"/>
    <xf numFmtId="0" fontId="15" fillId="2" borderId="1" xfId="3" applyFont="1" applyFill="1" applyBorder="1" applyAlignment="1">
      <alignment horizontal="left" vertical="center"/>
    </xf>
    <xf numFmtId="0" fontId="8" fillId="2" borderId="1" xfId="0" applyFont="1" applyFill="1" applyBorder="1" applyAlignment="1">
      <alignment horizontal="left" wrapText="1"/>
    </xf>
    <xf numFmtId="0" fontId="6" fillId="2" borderId="1" xfId="0" applyFont="1" applyFill="1" applyBorder="1"/>
    <xf numFmtId="0" fontId="5" fillId="2" borderId="1" xfId="0" applyFont="1" applyFill="1" applyBorder="1" applyAlignment="1">
      <alignment horizontal="left"/>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0" fontId="21" fillId="0" borderId="0" xfId="0" applyFont="1"/>
    <xf numFmtId="165" fontId="5" fillId="0" borderId="1" xfId="1" applyNumberFormat="1" applyFont="1" applyBorder="1" applyAlignment="1">
      <alignment horizontal="right"/>
    </xf>
    <xf numFmtId="0" fontId="22" fillId="0" borderId="2" xfId="0" applyFont="1" applyBorder="1"/>
    <xf numFmtId="164" fontId="23" fillId="0" borderId="0" xfId="0" applyNumberFormat="1" applyFont="1"/>
    <xf numFmtId="3" fontId="23" fillId="0" borderId="0" xfId="0" applyNumberFormat="1" applyFont="1"/>
    <xf numFmtId="165" fontId="5" fillId="0" borderId="0" xfId="0" applyNumberFormat="1" applyFont="1"/>
    <xf numFmtId="165" fontId="5" fillId="0" borderId="1" xfId="0" applyNumberFormat="1" applyFont="1" applyBorder="1"/>
  </cellXfs>
  <cellStyles count="4">
    <cellStyle name="Comma" xfId="1" builtinId="3"/>
    <cellStyle name="Hyperlink" xfId="3" builtinId="8"/>
    <cellStyle name="Normal" xfId="0" builtinId="0"/>
    <cellStyle name="Per cent" xfId="2" builtinId="5"/>
  </cellStyles>
  <dxfs count="4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FDCE3"/>
      <color rgb="FFF3ECCD"/>
      <color rgb="FFE7DA87"/>
      <color rgb="FF9FB9C8"/>
      <color rgb="FFCFDABD"/>
      <color rgb="FF99B5A0"/>
      <color rgb="FFFAE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ucationgovuk-my.sharepoint.com/personal/alexandra_sparks_education_gov_uk/Documents/Documents/TWM/TWM%202024%20Round/Publication/Mini%20model/2024_TWM_v7_Sparks.xlsx" TargetMode="External"/><Relationship Id="rId1" Type="http://schemas.openxmlformats.org/officeDocument/2006/relationships/externalLinkPath" Target="https://educationgovuk-my.sharepoint.com/personal/alexandra_sparks_education_gov_uk/Documents/Documents/TWM/TWM%202024%20Round/Publication/Mini%20model/2024_TWM_v7_Spark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ducationgovuk.sharepoint.com/sites/2021TWMTargetsPublicationPRAMembersONLY/Shared%20Documents/General/Apr%202026%20publication/Mini_model/Calculation%20of%202026-27%20PGITT%20trainee%20need%20TIDY.xlsx" TargetMode="External"/><Relationship Id="rId1" Type="http://schemas.openxmlformats.org/officeDocument/2006/relationships/externalLinkPath" Target="Calculation%20of%202026-27%20PGITT%20trainee%20need%20TI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W DO I &gt;&gt;&gt;&gt;&gt;&gt;"/>
      <sheetName val="MELISSA TIDYING FOR 2025"/>
      <sheetName val="QA_checklist_for_TWM"/>
      <sheetName val="Info"/>
      <sheetName val="Flows"/>
      <sheetName val="Timings"/>
      <sheetName val="Assumptions"/>
      <sheetName val="Version_tracker"/>
      <sheetName val="Model_map"/>
      <sheetName val="Note_on_NamedRanges"/>
      <sheetName val="List of model limitations"/>
      <sheetName val="International recruits"/>
      <sheetName val="Reporting timings"/>
      <sheetName val="QA auto checker"/>
      <sheetName val="Policies Latest"/>
      <sheetName val="ScenarioTesting_Supply&amp;Demand"/>
      <sheetName val="Testing - BLANK TEMPLATE"/>
      <sheetName val="PS Scenarios March 25"/>
      <sheetName val="Model_Data"/>
      <sheetName val="Policy_impacts"/>
      <sheetName val="policy impacts march 25 "/>
      <sheetName val="March 2025 pay scenarios"/>
      <sheetName val="Input_ITT_forecasts"/>
      <sheetName val="Input_leaver_forecasts"/>
      <sheetName val="Input_nonITT_entrant_forecasts"/>
      <sheetName val="Data for TWM tracker"/>
      <sheetName val="Calc_ITT_forecasts_to_NQTs"/>
      <sheetName val="Actual_v_Calculated_adjustments"/>
      <sheetName val="Working hours shifts"/>
      <sheetName val="Teacher_need_PRI"/>
      <sheetName val="Teacher_need_SEC"/>
      <sheetName val="6.5k demand trajectory Jan 2025"/>
      <sheetName val="Demand figures for Will"/>
      <sheetName val="Latin Excellence Programme"/>
      <sheetName val="Teacher_supply_PRI_forecasts"/>
      <sheetName val="Teacher_supply_SEC_forecasts"/>
      <sheetName val="Hypothetical growth"/>
      <sheetName val="Gap_calculations"/>
      <sheetName val="Outputs &gt;&gt;&gt;&gt;"/>
      <sheetName val="Entrant and leaver types"/>
      <sheetName val="Demand_vs_Supply_Charts"/>
      <sheetName val="ITT rates data charts"/>
      <sheetName val="Forecast charts"/>
      <sheetName val="Leaver rates w policies"/>
      <sheetName val="Charts pupil numbers &amp; demand"/>
      <sheetName val="Supply charts"/>
      <sheetName val="Gap calculations table"/>
      <sheetName val="PTRs demand vs supply"/>
      <sheetName val="Entrants_Leavers_&amp;_stock_charts"/>
      <sheetName val="Leaver-entrants interplay"/>
      <sheetName val="ITT forecast charts"/>
      <sheetName val="Summarise_supply_figures"/>
      <sheetName val="Summarise_ITT_to_NQT"/>
      <sheetName val="Sheet4"/>
      <sheetName val="Rainbow charts"/>
      <sheetName val="PGITT need"/>
      <sheetName val="No_gap_ITT_PRI_need_New"/>
      <sheetName val="No_gap_ITT_SEC_need_New"/>
      <sheetName val="No_gap_ITT_summary_tables"/>
      <sheetName val="QA note"/>
      <sheetName val="TEST"/>
      <sheetName val="QA No_gap_ITT_PRI"/>
      <sheetName val="QA No_gap_ITT_SEC_1"/>
      <sheetName val="QA No_gap_ITT_SEC_2"/>
      <sheetName val="Charts targets &amp; adjustm need"/>
      <sheetName val="Note to Kirsty "/>
      <sheetName val="Comparison of targets vs need"/>
      <sheetName val="SCPM outputs"/>
      <sheetName val="SCPM if used standard app"/>
      <sheetName val="Outputs for bursary model"/>
      <sheetName val="ECT teacher numbers Julian"/>
      <sheetName val="Historical data back to WWII"/>
      <sheetName val="Historical PTRs PRIM"/>
      <sheetName val="Historical PTRs SEC"/>
      <sheetName val="PTRs and Pupils charts"/>
      <sheetName val="PTRs and pupils longterm"/>
      <sheetName val="1997 onward numbers"/>
      <sheetName val="BREAK - PGITT targets"/>
      <sheetName val="Targets testing"/>
      <sheetName val="Input_leaver_trajectory"/>
      <sheetName val="Leaver rate targets n forecasts"/>
      <sheetName val="Converting teachers retained"/>
      <sheetName val="Charts for target meeting"/>
      <sheetName val="Input_ITT_targets &amp; UGITT traj"/>
      <sheetName val="Input_nonITT_entrant_trajectory"/>
      <sheetName val="Calc_ITT_targets_to_NQTs"/>
      <sheetName val="Teacher_supply_PRI_targets"/>
      <sheetName val="Teacher_supply_SEC_targets"/>
      <sheetName val="No_gap_ITT_PRI_targets_NEW"/>
      <sheetName val="No_gap_ITT_SEC_targets_NEW"/>
      <sheetName val="PGITT targets collation"/>
      <sheetName val="QA note 2"/>
      <sheetName val="Check target calcs"/>
      <sheetName val="QA No_gap_ITT_PRI_targets"/>
      <sheetName val="QA No_gap_ITT_SEC_1_targets"/>
      <sheetName val="QA No_gap_ITT_SEC_2_targets"/>
      <sheetName val="PGITT targets wout adjustment"/>
      <sheetName val="Charts targets &amp; adjustmnts TAR"/>
      <sheetName val="PGITT need vs PGITT targets"/>
      <sheetName val="TARGETS"/>
      <sheetName val="Target_timeseries_charts"/>
      <sheetName val="Submission charts"/>
      <sheetName val="Target approach basic need"/>
      <sheetName val="Publication submission table"/>
      <sheetName val="YOY comparison"/>
      <sheetName val="Target explanations March"/>
      <sheetName val="Drivers of PGITT targets"/>
      <sheetName val="Entrant and leaver types TARG"/>
      <sheetName val="Targets &amp; trajectories series"/>
      <sheetName val="Targets this yr last yr"/>
      <sheetName val="Calc U55 leaver rates for pubn"/>
      <sheetName val="Input data tab for publication"/>
      <sheetName val="Targets with and wout URA"/>
      <sheetName val="Targets table for EES publish"/>
      <sheetName val="YOY changes"/>
      <sheetName val="MELISSA QA, HERE&gt;&gt;&gt;&gt;&gt;&gt;&gt;&gt;&gt;&gt;"/>
      <sheetName val="QA checklist on target setting"/>
      <sheetName val="SUBNATIONAL TARGETS EXPERIMENT"/>
      <sheetName val="Subnational pupils"/>
      <sheetName val="Subnational target estimate"/>
      <sheetName val="BREAK (2)"/>
      <sheetName val="HoursTeachersRatio"/>
      <sheetName val="Historical_CalcNQTs_v_ActNQTs"/>
      <sheetName val="Historical_CalcStock_v_ActStock"/>
      <sheetName val="Pupil&amp;StockCharts_and_PTRs"/>
      <sheetName val="ModelStructure_Lookups&amp;Lists"/>
      <sheetName val="TO DELETE&gt;&gt;&gt;&gt;"/>
      <sheetName val="Estimated pay award impact"/>
      <sheetName val="Primary fall"/>
      <sheetName val="Self funded trainees"/>
      <sheetName val="Uncertainty January 25"/>
      <sheetName val="November update - PRIM"/>
      <sheetName val="November update - SEC"/>
      <sheetName val="Sheet2"/>
      <sheetName val="HPITT projections"/>
      <sheetName val="leaver number sense check"/>
      <sheetName val="Uncertainty ranges"/>
      <sheetName val="Including SF trainees in TWM "/>
      <sheetName val="Different targets Jun 24"/>
      <sheetName val="Typical school"/>
      <sheetName val="6.5k trajectories "/>
      <sheetName val="Different scenarios OBR vs BoE "/>
      <sheetName val="Demand experiment logic"/>
      <sheetName val="Data_inputs_Status"/>
      <sheetName val="Shifts in primary"/>
      <sheetName val="Sheet3"/>
      <sheetName val="KT_YOY_data comparisons"/>
      <sheetName val="pupil demog"/>
      <sheetName val="Impact of SF trainees"/>
      <sheetName val="July 19th differences"/>
      <sheetName val="Feb - SF numbers sense check"/>
      <sheetName val="Shifts between November and Jan"/>
      <sheetName val="Target logic chart"/>
      <sheetName val="Diff ITT forecasts v4 and 5"/>
      <sheetName val="Policy option 1"/>
      <sheetName val="Policy option 1 less ambitious"/>
      <sheetName val="Policy option 2"/>
      <sheetName val="Policy option 3"/>
      <sheetName val="LUP entrants"/>
      <sheetName val="Policy option 3 just LUP"/>
      <sheetName val="Policy option 3 TEST"/>
      <sheetName val="Policy option 3 just entrants"/>
      <sheetName val="FE split"/>
      <sheetName val="Extra entrants"/>
      <sheetName val="Entrants needed"/>
      <sheetName val="6.5k test"/>
      <sheetName val="Charts no. 10 dashboard"/>
      <sheetName val="Secondary supply improvements"/>
      <sheetName val="How the workforce has grown"/>
      <sheetName val="STRB How has stock grown"/>
      <sheetName val="STRB How has stock grown PRIM"/>
      <sheetName val="Chart for mission pack"/>
      <sheetName val="Table for PS note"/>
      <sheetName val="Sheet1"/>
      <sheetName val="ITT starts data"/>
      <sheetName val="KT_Leaver Checks"/>
      <sheetName val="Retention target meeting"/>
      <sheetName val="Historical leaver rates by subj"/>
      <sheetName val="Leaver rate chart for Alice"/>
      <sheetName val="Hypothetical 6.5k"/>
      <sheetName val="STRB chart"/>
      <sheetName val="Charts for HMT teach in "/>
      <sheetName val="QA changes prim demand"/>
      <sheetName val="Figures for 6.5k trajectory"/>
      <sheetName val="demand approach for 2024 TWM"/>
      <sheetName val="6.5k experiment"/>
      <sheetName val="Supply forecasts for Julian"/>
      <sheetName val="Demand charts"/>
      <sheetName val="Estimated impacts of SF trainee"/>
      <sheetName val="Data for SR work "/>
      <sheetName val="Caroline meeting PRIM"/>
      <sheetName val="Caroline meeting SEC"/>
      <sheetName val="Last 3 models"/>
      <sheetName val="funding example diagram"/>
      <sheetName val="Why are targets lower"/>
      <sheetName val="Data for Ellis in DU"/>
      <sheetName val="Additional drivers figures"/>
      <sheetName val="What is the target for"/>
      <sheetName val="What is target made of"/>
      <sheetName val="Comparison v5 VS v6"/>
      <sheetName val="target explanations"/>
      <sheetName val="Target chart for STRB meeting"/>
      <sheetName val="Adding in functionality on HP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6">
          <cell r="L26">
            <v>-91.13510647743017</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A checks"/>
      <sheetName val="Pivot table"/>
      <sheetName val="Sheet4"/>
      <sheetName val="Dashboard_flows_2025 (2)"/>
      <sheetName val="QA checklist"/>
      <sheetName val="data used in QA checks"/>
      <sheetName val="Contents"/>
      <sheetName val="Overview"/>
      <sheetName val="Input Data"/>
      <sheetName val="PGITT &amp; HPITT trainee need"/>
      <sheetName val="Primary"/>
      <sheetName val="Mathematics"/>
      <sheetName val="Biology"/>
      <sheetName val="Chemistry"/>
      <sheetName val="Physics"/>
      <sheetName val="Computing"/>
      <sheetName val="English"/>
      <sheetName val="Classics"/>
      <sheetName val="Modern Foreign Languages"/>
      <sheetName val="Geography"/>
      <sheetName val="History "/>
      <sheetName val="Art and Design"/>
      <sheetName val="Business Studies"/>
      <sheetName val="Design and Technology"/>
      <sheetName val="Drama"/>
      <sheetName val="Music"/>
      <sheetName val="Others"/>
      <sheetName val="Physical Education"/>
      <sheetName val="Religious Education"/>
      <sheetName val="Dashboard Datasets &gt;"/>
      <sheetName val="Dashboard_pupils_teachers"/>
      <sheetName val="Dashboard_flows"/>
      <sheetName val="Dashboard_flows_2025"/>
    </sheetNames>
    <sheetDataSet>
      <sheetData sheetId="0"/>
      <sheetData sheetId="1"/>
      <sheetData sheetId="2"/>
      <sheetData sheetId="3"/>
      <sheetData sheetId="4"/>
      <sheetData sheetId="5"/>
      <sheetData sheetId="6"/>
      <sheetData sheetId="7"/>
      <sheetData sheetId="8">
        <row r="429">
          <cell r="B429" t="str">
            <v>2011/12</v>
          </cell>
          <cell r="C429" t="str">
            <v>2012/13</v>
          </cell>
          <cell r="D429" t="str">
            <v>2013/14</v>
          </cell>
          <cell r="E429" t="str">
            <v>2014/15</v>
          </cell>
          <cell r="F429" t="str">
            <v>2015/16</v>
          </cell>
          <cell r="G429" t="str">
            <v>2016/17</v>
          </cell>
          <cell r="H429" t="str">
            <v>2017/18</v>
          </cell>
          <cell r="I429" t="str">
            <v>2018/19</v>
          </cell>
          <cell r="J429" t="str">
            <v>2019/20</v>
          </cell>
          <cell r="K429" t="str">
            <v>2020/21</v>
          </cell>
          <cell r="L429" t="str">
            <v>2021/22</v>
          </cell>
          <cell r="M429" t="str">
            <v>2022/23</v>
          </cell>
          <cell r="N429" t="str">
            <v>2023/24</v>
          </cell>
          <cell r="O429" t="str">
            <v>2024/25</v>
          </cell>
          <cell r="P429" t="str">
            <v>2025/26</v>
          </cell>
          <cell r="Q429" t="str">
            <v>2026/27</v>
          </cell>
        </row>
        <row r="430">
          <cell r="A430" t="str">
            <v>Primary</v>
          </cell>
          <cell r="U430">
            <v>9341.3991444187359</v>
          </cell>
          <cell r="V430">
            <v>11955.190386772912</v>
          </cell>
          <cell r="W430">
            <v>13143.095906457784</v>
          </cell>
          <cell r="X430">
            <v>14329.998963330365</v>
          </cell>
          <cell r="Y430">
            <v>15027.223308489638</v>
          </cell>
          <cell r="Z430">
            <v>13297.686662420332</v>
          </cell>
          <cell r="AA430">
            <v>11886.245511104875</v>
          </cell>
          <cell r="AB430">
            <v>11947.200027058345</v>
          </cell>
          <cell r="AC430">
            <v>10898.463960929932</v>
          </cell>
          <cell r="AD430">
            <v>8673.5591256312327</v>
          </cell>
          <cell r="AE430">
            <v>9337.2600268088954</v>
          </cell>
          <cell r="AF430">
            <v>9977.7813797492981</v>
          </cell>
          <cell r="AG430">
            <v>8072.0665804663367</v>
          </cell>
          <cell r="AH430">
            <v>9113.292097105521</v>
          </cell>
          <cell r="AI430">
            <v>8928.7972632122073</v>
          </cell>
        </row>
        <row r="431">
          <cell r="A431" t="str">
            <v>Mathematics</v>
          </cell>
          <cell r="U431">
            <v>1743.810055993114</v>
          </cell>
          <cell r="V431">
            <v>1882.6805296187001</v>
          </cell>
          <cell r="W431">
            <v>1794.4398445453348</v>
          </cell>
          <cell r="X431">
            <v>1936.277417331883</v>
          </cell>
          <cell r="Y431">
            <v>1923.177332461489</v>
          </cell>
          <cell r="Z431">
            <v>1846.4989652863067</v>
          </cell>
          <cell r="AA431">
            <v>1873.6041210341621</v>
          </cell>
          <cell r="AB431">
            <v>1816.9777616789634</v>
          </cell>
          <cell r="AC431">
            <v>1715.6055382358638</v>
          </cell>
          <cell r="AD431">
            <v>1633.3212320342991</v>
          </cell>
          <cell r="AE431">
            <v>1783.1375501060747</v>
          </cell>
          <cell r="AF431">
            <v>1760.011751293024</v>
          </cell>
          <cell r="AG431">
            <v>1293.6331746981248</v>
          </cell>
          <cell r="AH431">
            <v>1317.5952715585402</v>
          </cell>
          <cell r="AI431">
            <v>1574.0553214926965</v>
          </cell>
        </row>
        <row r="432">
          <cell r="A432" t="str">
            <v>Biology</v>
          </cell>
          <cell r="U432">
            <v>605.87076092360746</v>
          </cell>
          <cell r="V432">
            <v>635.18558958237622</v>
          </cell>
          <cell r="W432">
            <v>612.31544477379452</v>
          </cell>
          <cell r="X432">
            <v>593.44842315327639</v>
          </cell>
          <cell r="Y432">
            <v>569.34464028397497</v>
          </cell>
          <cell r="Z432">
            <v>655.02378778642583</v>
          </cell>
          <cell r="AA432">
            <v>787.18723282994461</v>
          </cell>
          <cell r="AB432">
            <v>627.71615557441703</v>
          </cell>
          <cell r="AC432">
            <v>822.8025388711377</v>
          </cell>
          <cell r="AD432">
            <v>873.32260691903605</v>
          </cell>
          <cell r="AE432">
            <v>802.03834654481591</v>
          </cell>
          <cell r="AF432">
            <v>517.6136092246719</v>
          </cell>
          <cell r="AG432">
            <v>424.08570386476748</v>
          </cell>
          <cell r="AH432">
            <v>661.00528742163772</v>
          </cell>
          <cell r="AI432">
            <v>915.15158244391409</v>
          </cell>
        </row>
        <row r="433">
          <cell r="A433" t="str">
            <v>Chemistry</v>
          </cell>
          <cell r="U433">
            <v>665.36211349230052</v>
          </cell>
          <cell r="V433">
            <v>678.54774247000023</v>
          </cell>
          <cell r="W433">
            <v>595.15395504586286</v>
          </cell>
          <cell r="X433">
            <v>696.73849814310199</v>
          </cell>
          <cell r="Y433">
            <v>605.9838137117091</v>
          </cell>
          <cell r="Z433">
            <v>642.51635561314936</v>
          </cell>
          <cell r="AA433">
            <v>655.84736197901213</v>
          </cell>
          <cell r="AB433">
            <v>634.53716181780749</v>
          </cell>
          <cell r="AC433">
            <v>578.70442413785088</v>
          </cell>
          <cell r="AD433">
            <v>589.4021285822306</v>
          </cell>
          <cell r="AE433">
            <v>662.78993990400602</v>
          </cell>
          <cell r="AF433">
            <v>633.72319766962062</v>
          </cell>
          <cell r="AG433">
            <v>411.21441822187757</v>
          </cell>
          <cell r="AH433">
            <v>491.76090132352869</v>
          </cell>
          <cell r="AI433">
            <v>491.83869783952417</v>
          </cell>
        </row>
        <row r="434">
          <cell r="A434" t="str">
            <v>Physics</v>
          </cell>
          <cell r="U434">
            <v>630.32454101552059</v>
          </cell>
          <cell r="V434">
            <v>715.5411994866987</v>
          </cell>
          <cell r="W434">
            <v>642.58846013227014</v>
          </cell>
          <cell r="X434">
            <v>568.67155119197946</v>
          </cell>
          <cell r="Y434">
            <v>668.46404868726108</v>
          </cell>
          <cell r="Z434">
            <v>704.07044866347394</v>
          </cell>
          <cell r="AA434">
            <v>698.90326091963288</v>
          </cell>
          <cell r="AB434">
            <v>655.04157724433344</v>
          </cell>
          <cell r="AC434">
            <v>702.30853933543347</v>
          </cell>
          <cell r="AD434">
            <v>596.08144941796877</v>
          </cell>
          <cell r="AE434">
            <v>638.67760600124655</v>
          </cell>
          <cell r="AF434">
            <v>573.69389222722725</v>
          </cell>
          <cell r="AG434">
            <v>458.70755953451351</v>
          </cell>
          <cell r="AH434">
            <v>330.43780205405596</v>
          </cell>
          <cell r="AI434">
            <v>464.63224066179566</v>
          </cell>
        </row>
        <row r="435">
          <cell r="A435" t="str">
            <v>Computing</v>
          </cell>
          <cell r="U435">
            <v>464.3854762178031</v>
          </cell>
          <cell r="V435">
            <v>423.72076187090698</v>
          </cell>
          <cell r="W435">
            <v>280.68147827610636</v>
          </cell>
          <cell r="X435">
            <v>274.57393954245401</v>
          </cell>
          <cell r="Y435">
            <v>369.57189007948023</v>
          </cell>
          <cell r="Z435">
            <v>280.9239833579237</v>
          </cell>
          <cell r="AA435">
            <v>289.67227202744459</v>
          </cell>
          <cell r="AB435">
            <v>262.3357856644252</v>
          </cell>
          <cell r="AC435">
            <v>246.84796841993239</v>
          </cell>
          <cell r="AD435">
            <v>237.61724633204935</v>
          </cell>
          <cell r="AE435">
            <v>300.68583951437893</v>
          </cell>
          <cell r="AF435">
            <v>292.42475941371612</v>
          </cell>
          <cell r="AG435">
            <v>224.40953090444566</v>
          </cell>
          <cell r="AH435">
            <v>245.17786926735312</v>
          </cell>
          <cell r="AI435">
            <v>287.28166339516525</v>
          </cell>
        </row>
        <row r="436">
          <cell r="A436" t="str">
            <v>English</v>
          </cell>
          <cell r="U436">
            <v>1650.4224325360015</v>
          </cell>
          <cell r="V436">
            <v>1779.6098317476767</v>
          </cell>
          <cell r="W436">
            <v>1770.0251152468379</v>
          </cell>
          <cell r="X436">
            <v>1881.4387835956227</v>
          </cell>
          <cell r="Y436">
            <v>1771.6437492975565</v>
          </cell>
          <cell r="Z436">
            <v>2040.8750288753067</v>
          </cell>
          <cell r="AA436">
            <v>1919.1557818457709</v>
          </cell>
          <cell r="AB436">
            <v>1766.6035022964827</v>
          </cell>
          <cell r="AC436">
            <v>2103.950497186464</v>
          </cell>
          <cell r="AD436">
            <v>2025.7348518971407</v>
          </cell>
          <cell r="AE436">
            <v>1988.8276165543259</v>
          </cell>
          <cell r="AF436">
            <v>1651.5581124435942</v>
          </cell>
          <cell r="AG436">
            <v>1363.7479580882248</v>
          </cell>
          <cell r="AH436">
            <v>1629.2487601450546</v>
          </cell>
          <cell r="AI436">
            <v>1705.1332159718343</v>
          </cell>
        </row>
        <row r="437">
          <cell r="A437" t="str">
            <v>Classics</v>
          </cell>
          <cell r="U437">
            <v>13.791378481926316</v>
          </cell>
          <cell r="V437">
            <v>14.173765706864691</v>
          </cell>
          <cell r="W437">
            <v>12.947841269347069</v>
          </cell>
          <cell r="X437">
            <v>14.575375131262129</v>
          </cell>
          <cell r="Y437">
            <v>23.7629877619787</v>
          </cell>
          <cell r="Z437">
            <v>16.839450100501324</v>
          </cell>
          <cell r="AA437">
            <v>12.2007303368456</v>
          </cell>
          <cell r="AB437">
            <v>15.076151697772822</v>
          </cell>
          <cell r="AC437">
            <v>14.828877914001485</v>
          </cell>
          <cell r="AD437">
            <v>11.250353704352271</v>
          </cell>
          <cell r="AE437">
            <v>15.338900817904728</v>
          </cell>
          <cell r="AF437">
            <v>12.482189054305394</v>
          </cell>
          <cell r="AG437">
            <v>18.717480022883173</v>
          </cell>
          <cell r="AH437">
            <v>25.932358917163057</v>
          </cell>
          <cell r="AI437">
            <v>21.734413438063132</v>
          </cell>
        </row>
        <row r="438">
          <cell r="A438" t="str">
            <v>Modern Foreign Languages</v>
          </cell>
          <cell r="U438">
            <v>754.74999244812682</v>
          </cell>
          <cell r="V438">
            <v>827.69490014987434</v>
          </cell>
          <cell r="W438">
            <v>906.73029334435375</v>
          </cell>
          <cell r="X438">
            <v>839.39077963738987</v>
          </cell>
          <cell r="Y438">
            <v>769.12769580061854</v>
          </cell>
          <cell r="Z438">
            <v>881.96531274876838</v>
          </cell>
          <cell r="AA438">
            <v>811.50228833536289</v>
          </cell>
          <cell r="AB438">
            <v>877.82730298185095</v>
          </cell>
          <cell r="AC438">
            <v>825.52310947859814</v>
          </cell>
          <cell r="AD438">
            <v>809.38617169985514</v>
          </cell>
          <cell r="AE438">
            <v>879.85596477259605</v>
          </cell>
          <cell r="AF438">
            <v>719.85526385348692</v>
          </cell>
          <cell r="AG438">
            <v>496.57702490744396</v>
          </cell>
          <cell r="AH438">
            <v>654.06279474511496</v>
          </cell>
          <cell r="AI438">
            <v>754.76254577902876</v>
          </cell>
        </row>
        <row r="439">
          <cell r="A439" t="str">
            <v>Geography</v>
          </cell>
          <cell r="U439">
            <v>477.56058458785458</v>
          </cell>
          <cell r="V439">
            <v>525.66584264747996</v>
          </cell>
          <cell r="W439">
            <v>502.04458250514205</v>
          </cell>
          <cell r="X439">
            <v>578.89651630676701</v>
          </cell>
          <cell r="Y439">
            <v>572.1144276597488</v>
          </cell>
          <cell r="Z439">
            <v>567.14610934142354</v>
          </cell>
          <cell r="AA439">
            <v>645.14963535360084</v>
          </cell>
          <cell r="AB439">
            <v>816.85007846563406</v>
          </cell>
          <cell r="AC439">
            <v>822.03033210978037</v>
          </cell>
          <cell r="AD439">
            <v>775.70896215851678</v>
          </cell>
          <cell r="AE439">
            <v>725.27535877178479</v>
          </cell>
          <cell r="AF439">
            <v>536.09125385752372</v>
          </cell>
          <cell r="AG439">
            <v>483.55660981102972</v>
          </cell>
          <cell r="AH439">
            <v>567.25370695294941</v>
          </cell>
          <cell r="AI439">
            <v>597.76233299007083</v>
          </cell>
        </row>
        <row r="440">
          <cell r="A440" t="str">
            <v>History</v>
          </cell>
          <cell r="U440">
            <v>461.00247385192097</v>
          </cell>
          <cell r="V440">
            <v>548.53592102254652</v>
          </cell>
          <cell r="W440">
            <v>558.80926844059945</v>
          </cell>
          <cell r="X440">
            <v>677.08484135925414</v>
          </cell>
          <cell r="Y440">
            <v>726.06748158173184</v>
          </cell>
          <cell r="Z440">
            <v>732.99498733100017</v>
          </cell>
          <cell r="AA440">
            <v>690.69535740721005</v>
          </cell>
          <cell r="AB440">
            <v>809.11457853981096</v>
          </cell>
          <cell r="AC440">
            <v>752.73785590678631</v>
          </cell>
          <cell r="AD440">
            <v>745.12375291013632</v>
          </cell>
          <cell r="AE440">
            <v>771.60375762985882</v>
          </cell>
          <cell r="AF440">
            <v>809.63335348726423</v>
          </cell>
          <cell r="AG440">
            <v>730.52497831993594</v>
          </cell>
          <cell r="AH440">
            <v>678.96575470411096</v>
          </cell>
          <cell r="AI440">
            <v>636.82123959877606</v>
          </cell>
        </row>
        <row r="441">
          <cell r="A441" t="str">
            <v>Art and Design</v>
          </cell>
          <cell r="U441">
            <v>292.63562322256735</v>
          </cell>
          <cell r="V441">
            <v>302.33014540015137</v>
          </cell>
          <cell r="W441">
            <v>276.86916421562688</v>
          </cell>
          <cell r="X441">
            <v>257.57501708282405</v>
          </cell>
          <cell r="Y441">
            <v>299.4565962863428</v>
          </cell>
          <cell r="Z441">
            <v>305.88222208428533</v>
          </cell>
          <cell r="AA441">
            <v>264.53521090419599</v>
          </cell>
          <cell r="AB441">
            <v>281.54944623373837</v>
          </cell>
          <cell r="AC441">
            <v>301.80726524666096</v>
          </cell>
          <cell r="AD441">
            <v>264.79500657466878</v>
          </cell>
          <cell r="AE441">
            <v>428.99523796048197</v>
          </cell>
          <cell r="AF441">
            <v>414.52111027246264</v>
          </cell>
          <cell r="AG441">
            <v>276.40256716915337</v>
          </cell>
          <cell r="AH441">
            <v>266.95895802749749</v>
          </cell>
          <cell r="AI441">
            <v>473.50708061187606</v>
          </cell>
        </row>
        <row r="442">
          <cell r="A442" t="str">
            <v>Business Studies</v>
          </cell>
          <cell r="U442">
            <v>279.05721582049705</v>
          </cell>
          <cell r="V442">
            <v>219.69876900092828</v>
          </cell>
          <cell r="W442">
            <v>167.60626952310403</v>
          </cell>
          <cell r="X442">
            <v>177.96011753287348</v>
          </cell>
          <cell r="Y442">
            <v>172.84045928672495</v>
          </cell>
          <cell r="Z442">
            <v>180.06191382807623</v>
          </cell>
          <cell r="AA442">
            <v>168.96438454986196</v>
          </cell>
          <cell r="AB442">
            <v>135.59916203847493</v>
          </cell>
          <cell r="AC442">
            <v>152.54831326067651</v>
          </cell>
          <cell r="AD442">
            <v>149.94036468157353</v>
          </cell>
          <cell r="AE442">
            <v>266.26016025568538</v>
          </cell>
          <cell r="AF442">
            <v>232.49360652974622</v>
          </cell>
          <cell r="AG442">
            <v>158.0588647494676</v>
          </cell>
          <cell r="AH442">
            <v>149.51640219137857</v>
          </cell>
          <cell r="AI442">
            <v>145.90913510462769</v>
          </cell>
        </row>
        <row r="443">
          <cell r="A443" t="str">
            <v>Design and Technology</v>
          </cell>
          <cell r="U443">
            <v>577.9388161344425</v>
          </cell>
          <cell r="V443">
            <v>536.30737763445563</v>
          </cell>
          <cell r="W443">
            <v>403.39466223563386</v>
          </cell>
          <cell r="X443">
            <v>354.49839004961285</v>
          </cell>
          <cell r="Y443">
            <v>406.43447612322598</v>
          </cell>
          <cell r="Z443">
            <v>404.08773437077593</v>
          </cell>
          <cell r="AA443">
            <v>337.40585214166316</v>
          </cell>
          <cell r="AB443">
            <v>293.07417340321246</v>
          </cell>
          <cell r="AC443">
            <v>278.69368739290167</v>
          </cell>
          <cell r="AD443">
            <v>314.9645593149537</v>
          </cell>
          <cell r="AE443">
            <v>505.81634120802096</v>
          </cell>
          <cell r="AF443">
            <v>368.41000412701067</v>
          </cell>
          <cell r="AG443">
            <v>336.9556183369067</v>
          </cell>
          <cell r="AH443">
            <v>447.34048215144259</v>
          </cell>
          <cell r="AI443">
            <v>475.16190767466179</v>
          </cell>
        </row>
        <row r="444">
          <cell r="A444" t="str">
            <v>Drama</v>
          </cell>
          <cell r="U444">
            <v>266.98009501612376</v>
          </cell>
          <cell r="V444">
            <v>262.16279812586828</v>
          </cell>
          <cell r="W444">
            <v>230.26380425350055</v>
          </cell>
          <cell r="X444">
            <v>185.85903710329055</v>
          </cell>
          <cell r="Y444">
            <v>205.59277534279417</v>
          </cell>
          <cell r="Z444">
            <v>267.18627288974267</v>
          </cell>
          <cell r="AA444">
            <v>211.73695542992584</v>
          </cell>
          <cell r="AB444">
            <v>177.33849104723606</v>
          </cell>
          <cell r="AC444">
            <v>237.93101013894062</v>
          </cell>
          <cell r="AD444">
            <v>190.57816945597045</v>
          </cell>
          <cell r="AE444">
            <v>261.53881332561525</v>
          </cell>
          <cell r="AF444">
            <v>293.51147020507966</v>
          </cell>
          <cell r="AG444">
            <v>196.07518799493596</v>
          </cell>
          <cell r="AH444">
            <v>171.00560636069304</v>
          </cell>
          <cell r="AI444">
            <v>163.80246005687948</v>
          </cell>
        </row>
        <row r="445">
          <cell r="A445" t="str">
            <v>Music</v>
          </cell>
          <cell r="U445">
            <v>233.98614953079235</v>
          </cell>
          <cell r="V445">
            <v>226.37685242524665</v>
          </cell>
          <cell r="W445">
            <v>207.31458568920652</v>
          </cell>
          <cell r="X445">
            <v>257.65670161130498</v>
          </cell>
          <cell r="Y445">
            <v>220.43685196145762</v>
          </cell>
          <cell r="Z445">
            <v>203.54781431532714</v>
          </cell>
          <cell r="AA445">
            <v>189.24146773235026</v>
          </cell>
          <cell r="AB445">
            <v>165.17520500415782</v>
          </cell>
          <cell r="AC445">
            <v>181.4635606164926</v>
          </cell>
          <cell r="AD445">
            <v>189.12111398280783</v>
          </cell>
          <cell r="AE445">
            <v>285.9092666292662</v>
          </cell>
          <cell r="AF445">
            <v>280.98713274560686</v>
          </cell>
          <cell r="AG445">
            <v>206.48486030147563</v>
          </cell>
          <cell r="AH445">
            <v>175.88886703037073</v>
          </cell>
          <cell r="AI445">
            <v>249.27393287206786</v>
          </cell>
        </row>
        <row r="446">
          <cell r="A446" t="str">
            <v>Others</v>
          </cell>
          <cell r="U446">
            <v>594.17769344125418</v>
          </cell>
          <cell r="V446">
            <v>555.75018041186877</v>
          </cell>
          <cell r="W446">
            <v>502.52506419710863</v>
          </cell>
          <cell r="X446">
            <v>454.59615241869523</v>
          </cell>
          <cell r="Y446">
            <v>453.9085067916119</v>
          </cell>
          <cell r="Z446">
            <v>447.85959137852211</v>
          </cell>
          <cell r="AA446">
            <v>408.96803578903098</v>
          </cell>
          <cell r="AB446">
            <v>400.70377890276166</v>
          </cell>
          <cell r="AC446">
            <v>431.84909341090537</v>
          </cell>
          <cell r="AD446">
            <v>440.2905185466978</v>
          </cell>
          <cell r="AE446">
            <v>569.72416194118045</v>
          </cell>
          <cell r="AF446">
            <v>572.78251491519984</v>
          </cell>
          <cell r="AG446">
            <v>442.25238114898923</v>
          </cell>
          <cell r="AH446">
            <v>237.1850254175751</v>
          </cell>
          <cell r="AI446">
            <v>246.64268096173896</v>
          </cell>
        </row>
        <row r="447">
          <cell r="A447" t="str">
            <v>Physical Education</v>
          </cell>
          <cell r="U447">
            <v>626.41996585441757</v>
          </cell>
          <cell r="V447">
            <v>646.89614027709388</v>
          </cell>
          <cell r="W447">
            <v>717.03770959399981</v>
          </cell>
          <cell r="X447">
            <v>743.94721854347438</v>
          </cell>
          <cell r="Y447">
            <v>752.92730358123731</v>
          </cell>
          <cell r="Z447">
            <v>798.41996964213502</v>
          </cell>
          <cell r="AA447">
            <v>649.87841352974704</v>
          </cell>
          <cell r="AB447">
            <v>806.00689052727319</v>
          </cell>
          <cell r="AC447">
            <v>842.79605195099907</v>
          </cell>
          <cell r="AD447">
            <v>619.35799263327328</v>
          </cell>
          <cell r="AE447">
            <v>677.33343842470924</v>
          </cell>
          <cell r="AF447">
            <v>850.15390631348021</v>
          </cell>
          <cell r="AG447">
            <v>831.31110617318313</v>
          </cell>
          <cell r="AH447">
            <v>1001.4193325673469</v>
          </cell>
          <cell r="AI447">
            <v>983.47135317318975</v>
          </cell>
        </row>
        <row r="448">
          <cell r="A448" t="str">
            <v>Religious Education</v>
          </cell>
          <cell r="U448">
            <v>363.7252391187327</v>
          </cell>
          <cell r="V448">
            <v>323.8397367752126</v>
          </cell>
          <cell r="W448">
            <v>343.66502383996954</v>
          </cell>
          <cell r="X448">
            <v>328.51783148690129</v>
          </cell>
          <cell r="Y448">
            <v>366.37183909280452</v>
          </cell>
          <cell r="Z448">
            <v>358.77015869897366</v>
          </cell>
          <cell r="AA448">
            <v>340.33263608248899</v>
          </cell>
          <cell r="AB448">
            <v>354.3634441913714</v>
          </cell>
          <cell r="AC448">
            <v>321.85623569158287</v>
          </cell>
          <cell r="AD448">
            <v>388.87539106782509</v>
          </cell>
          <cell r="AE448">
            <v>429.47968242343393</v>
          </cell>
          <cell r="AF448">
            <v>389.41367167822051</v>
          </cell>
          <cell r="AG448">
            <v>316.10921677236882</v>
          </cell>
          <cell r="AH448">
            <v>218.53948106757045</v>
          </cell>
          <cell r="AI448">
            <v>337.33641915681187</v>
          </cell>
        </row>
        <row r="449">
          <cell r="A449" t="str">
            <v>Secondary total</v>
          </cell>
          <cell r="U449">
            <v>10702.200607687002</v>
          </cell>
          <cell r="V449">
            <v>11104.71808435395</v>
          </cell>
          <cell r="W449">
            <v>10524.412567127798</v>
          </cell>
          <cell r="X449">
            <v>10821.706591221968</v>
          </cell>
          <cell r="Y449">
            <v>10877.226875791746</v>
          </cell>
          <cell r="Z449">
            <v>11334.670106312118</v>
          </cell>
          <cell r="AA449">
            <v>10954.98099822825</v>
          </cell>
          <cell r="AB449">
            <v>10895.890647309725</v>
          </cell>
          <cell r="AC449">
            <v>11334.284899305008</v>
          </cell>
          <cell r="AD449">
            <v>10854.871871913354</v>
          </cell>
          <cell r="AE449">
            <v>11993.287982785385</v>
          </cell>
          <cell r="AF449">
            <v>10909.360799311242</v>
          </cell>
          <cell r="AG449">
            <v>8668.8242410197272</v>
          </cell>
          <cell r="AH449">
            <v>9269.2946619033846</v>
          </cell>
          <cell r="AI449">
            <v>10524.278223222724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D874-115B-46DD-824C-BB3498350017}">
  <dimension ref="A1:B28"/>
  <sheetViews>
    <sheetView tabSelected="1" zoomScale="80" zoomScaleNormal="80" workbookViewId="0"/>
  </sheetViews>
  <sheetFormatPr defaultColWidth="8.7265625" defaultRowHeight="14.5" x14ac:dyDescent="0.35"/>
  <cols>
    <col min="1" max="1" width="31.26953125" style="61" customWidth="1"/>
    <col min="2" max="2" width="131.26953125" style="61" customWidth="1"/>
    <col min="3" max="16384" width="8.7265625" style="61"/>
  </cols>
  <sheetData>
    <row r="1" spans="1:2" ht="25" x14ac:dyDescent="0.5">
      <c r="A1" s="60" t="s">
        <v>1</v>
      </c>
    </row>
    <row r="3" spans="1:2" ht="15.5" x14ac:dyDescent="0.35">
      <c r="A3" s="87" t="s">
        <v>28</v>
      </c>
      <c r="B3" s="87" t="s">
        <v>29</v>
      </c>
    </row>
    <row r="4" spans="1:2" ht="15.5" x14ac:dyDescent="0.35">
      <c r="A4" s="85" t="s">
        <v>5</v>
      </c>
      <c r="B4" s="88" t="s">
        <v>30</v>
      </c>
    </row>
    <row r="5" spans="1:2" ht="15.5" x14ac:dyDescent="0.35">
      <c r="A5" s="85" t="s">
        <v>6</v>
      </c>
      <c r="B5" s="89" t="s">
        <v>31</v>
      </c>
    </row>
    <row r="6" spans="1:2" ht="46.5" x14ac:dyDescent="0.35">
      <c r="A6" s="85" t="s">
        <v>9</v>
      </c>
      <c r="B6" s="86" t="s">
        <v>32</v>
      </c>
    </row>
    <row r="7" spans="1:2" ht="15.5" x14ac:dyDescent="0.35">
      <c r="A7" s="85" t="s">
        <v>3</v>
      </c>
      <c r="B7" s="86" t="s">
        <v>33</v>
      </c>
    </row>
    <row r="8" spans="1:2" ht="15.5" x14ac:dyDescent="0.35">
      <c r="A8" s="85" t="s">
        <v>10</v>
      </c>
      <c r="B8" s="86" t="s">
        <v>34</v>
      </c>
    </row>
    <row r="9" spans="1:2" ht="15.5" x14ac:dyDescent="0.35">
      <c r="A9" s="85" t="s">
        <v>11</v>
      </c>
      <c r="B9" s="86" t="s">
        <v>35</v>
      </c>
    </row>
    <row r="10" spans="1:2" ht="15.5" x14ac:dyDescent="0.35">
      <c r="A10" s="85" t="s">
        <v>12</v>
      </c>
      <c r="B10" s="86" t="s">
        <v>36</v>
      </c>
    </row>
    <row r="11" spans="1:2" ht="15.5" x14ac:dyDescent="0.35">
      <c r="A11" s="85" t="s">
        <v>13</v>
      </c>
      <c r="B11" s="86" t="s">
        <v>37</v>
      </c>
    </row>
    <row r="12" spans="1:2" ht="15.5" x14ac:dyDescent="0.35">
      <c r="A12" s="85" t="s">
        <v>14</v>
      </c>
      <c r="B12" s="86" t="s">
        <v>38</v>
      </c>
    </row>
    <row r="13" spans="1:2" ht="15.5" x14ac:dyDescent="0.35">
      <c r="A13" s="85" t="s">
        <v>15</v>
      </c>
      <c r="B13" s="86" t="s">
        <v>39</v>
      </c>
    </row>
    <row r="14" spans="1:2" ht="15.5" x14ac:dyDescent="0.35">
      <c r="A14" s="85" t="s">
        <v>16</v>
      </c>
      <c r="B14" s="86" t="s">
        <v>40</v>
      </c>
    </row>
    <row r="15" spans="1:2" ht="15.5" x14ac:dyDescent="0.35">
      <c r="A15" s="85" t="s">
        <v>17</v>
      </c>
      <c r="B15" s="86" t="s">
        <v>41</v>
      </c>
    </row>
    <row r="16" spans="1:2" ht="15.5" x14ac:dyDescent="0.35">
      <c r="A16" s="85" t="s">
        <v>18</v>
      </c>
      <c r="B16" s="86" t="s">
        <v>42</v>
      </c>
    </row>
    <row r="17" spans="1:2" ht="15.5" x14ac:dyDescent="0.35">
      <c r="A17" s="85" t="s">
        <v>19</v>
      </c>
      <c r="B17" s="86" t="s">
        <v>43</v>
      </c>
    </row>
    <row r="18" spans="1:2" ht="15.5" x14ac:dyDescent="0.35">
      <c r="A18" s="85" t="s">
        <v>20</v>
      </c>
      <c r="B18" s="86" t="s">
        <v>44</v>
      </c>
    </row>
    <row r="19" spans="1:2" ht="15.5" x14ac:dyDescent="0.35">
      <c r="A19" s="85" t="s">
        <v>21</v>
      </c>
      <c r="B19" s="86" t="s">
        <v>45</v>
      </c>
    </row>
    <row r="20" spans="1:2" ht="15.5" x14ac:dyDescent="0.35">
      <c r="A20" s="85" t="s">
        <v>22</v>
      </c>
      <c r="B20" s="86" t="s">
        <v>46</v>
      </c>
    </row>
    <row r="21" spans="1:2" ht="15.5" x14ac:dyDescent="0.35">
      <c r="A21" s="85" t="s">
        <v>23</v>
      </c>
      <c r="B21" s="86" t="s">
        <v>47</v>
      </c>
    </row>
    <row r="22" spans="1:2" ht="15.5" x14ac:dyDescent="0.35">
      <c r="A22" s="85" t="s">
        <v>24</v>
      </c>
      <c r="B22" s="86" t="s">
        <v>48</v>
      </c>
    </row>
    <row r="23" spans="1:2" ht="15.5" x14ac:dyDescent="0.35">
      <c r="A23" s="85" t="s">
        <v>25</v>
      </c>
      <c r="B23" s="86" t="s">
        <v>49</v>
      </c>
    </row>
    <row r="24" spans="1:2" ht="15.5" x14ac:dyDescent="0.35">
      <c r="A24" s="85" t="s">
        <v>26</v>
      </c>
      <c r="B24" s="86" t="s">
        <v>50</v>
      </c>
    </row>
    <row r="25" spans="1:2" ht="15.5" x14ac:dyDescent="0.35">
      <c r="A25" s="85" t="s">
        <v>27</v>
      </c>
      <c r="B25" s="86" t="s">
        <v>51</v>
      </c>
    </row>
    <row r="26" spans="1:2" ht="15.5" x14ac:dyDescent="0.35">
      <c r="A26" s="85" t="s">
        <v>7</v>
      </c>
      <c r="B26" s="90" t="s">
        <v>52</v>
      </c>
    </row>
    <row r="27" spans="1:2" ht="31" x14ac:dyDescent="0.35">
      <c r="A27" s="85" t="s">
        <v>53</v>
      </c>
      <c r="B27" s="86" t="s">
        <v>54</v>
      </c>
    </row>
    <row r="28" spans="1:2" ht="31" x14ac:dyDescent="0.35">
      <c r="A28" s="85" t="s">
        <v>55</v>
      </c>
      <c r="B28" s="86" t="s">
        <v>56</v>
      </c>
    </row>
  </sheetData>
  <hyperlinks>
    <hyperlink ref="A4" location="Overview!A1" display="Overview" xr:uid="{D2ABA78E-25C8-45CF-A533-8966EC7D4D9B}"/>
    <hyperlink ref="A5" location="'Input Data'!A1" display="Input data" xr:uid="{67C00541-2236-4816-97DC-926352D81E0A}"/>
    <hyperlink ref="A6" location="'PGITT &amp; HPITT trainee need'!A1" display="PGITT &amp; HPITT trainee need" xr:uid="{77B73638-45F5-4D4E-893D-087E7D864F2F}"/>
    <hyperlink ref="A7" location="Primary!A1" display="Primary" xr:uid="{C9E322BE-82FE-4702-99C8-4932FE85704C}"/>
    <hyperlink ref="A8" location="Mathematics!A1" display="Mathematics" xr:uid="{D7F3256A-34CD-48DB-AE82-B76B1D024079}"/>
    <hyperlink ref="A9" location="Biology!A1" display="Biology" xr:uid="{302C9CE4-5F68-4397-BB87-0D63A0DB378A}"/>
    <hyperlink ref="A10" location="Chemistry!A1" display="Chemistry" xr:uid="{D8D388B2-56DC-4054-ABDD-9D5183E5639A}"/>
    <hyperlink ref="A11" location="Physics!A1" display="Physics" xr:uid="{BDD7B6BE-8D0B-4C22-845F-0BC13921F388}"/>
    <hyperlink ref="A12" location="Computing!A1" display="Computing" xr:uid="{11220544-9F73-4C2F-8B2A-E4908D10041A}"/>
    <hyperlink ref="A13" location="English!A1" display="English" xr:uid="{22A96FD2-3C7D-4EAC-AF95-DD94C5519677}"/>
    <hyperlink ref="A14" location="Classics!A1" display="Classics" xr:uid="{5E6A5C7D-A364-4ACA-B3BA-0B9003B70EF7}"/>
    <hyperlink ref="A15" location="'Modern Foreign Languages'!A1" display="Modern Foreign Languages" xr:uid="{65ED8A6F-69A4-4F71-B917-0670D0C5219D}"/>
    <hyperlink ref="A16" location="Geography!A1" display="Geography" xr:uid="{52415BFD-9A97-430F-8936-23C4218D5ADE}"/>
    <hyperlink ref="A17" location="'History '!A1" display="History" xr:uid="{4257C6FA-C62F-4330-840E-B870DEFA1D80}"/>
    <hyperlink ref="A18" location="'Art and Design'!A1" display="Art and Design" xr:uid="{B08D066D-0C5D-453C-8AD1-4A3D47843746}"/>
    <hyperlink ref="A19" location="'Business Studies'!A1" display="Business Studies" xr:uid="{D7A215D6-3086-4127-9212-E903AC6DFC21}"/>
    <hyperlink ref="A20" location="'Design and Technology'!A1" display="Design and Technology" xr:uid="{FD8849FE-E210-4217-94DA-9624D09FB599}"/>
    <hyperlink ref="A21" location="Drama!A1" display="Drama" xr:uid="{BF46E147-3080-412B-8A3A-CE0332A9834B}"/>
    <hyperlink ref="A22" location="Music!A1" display="Music" xr:uid="{A151A8E9-DAA4-42D4-A59B-458274EBBC03}"/>
    <hyperlink ref="A23" location="Others!A1" display="Others" xr:uid="{60229707-6D07-4A91-B89D-4BCC3B887970}"/>
    <hyperlink ref="A24" location="'Physical Education'!A1" display="Physical Education" xr:uid="{05C5813C-A24E-4C34-8FFF-23A1796E9BF0}"/>
    <hyperlink ref="A25" location="'Religious Education'!A1" display="Religious Education" xr:uid="{1200E70D-B8DA-4C36-8E39-6656F14CFA19}"/>
    <hyperlink ref="A26" location="Dashboard_pupils_teachers!A1" display="Dashboard pupils teachers" xr:uid="{15C02824-1C71-4F90-A8A5-6342D7D76382}"/>
    <hyperlink ref="A27" location="Dashboard_flows!A1" display="Dashboard Flows" xr:uid="{E2A1B345-EF05-4812-9EFA-AAFCAB037E8C}"/>
    <hyperlink ref="A28" location="Dashboard_flows_2025!A1" display="Dashboard Flows 2025" xr:uid="{9A148649-EC08-4E09-8807-42A7C5DF24D6}"/>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E913-2E84-4DA0-9FCD-C678DE16230C}">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1796875"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Data'!B14</f>
        <v>10647.510431203056</v>
      </c>
      <c r="E9" s="27">
        <f>'Input Data'!C14</f>
        <v>10148.373885511202</v>
      </c>
      <c r="F9" s="27">
        <f>'Input Data'!D14</f>
        <v>9598.5741083655048</v>
      </c>
      <c r="G9" s="27">
        <f>'Input Data'!E14</f>
        <v>9016.0483408436376</v>
      </c>
      <c r="H9" s="27">
        <f>'Input Data'!F14</f>
        <v>8308.0073190174808</v>
      </c>
      <c r="I9" s="27">
        <f>'Input Data'!G14</f>
        <v>7767.0344780965188</v>
      </c>
      <c r="J9" s="27">
        <f>'Input Data'!H14</f>
        <v>7218.7584900015299</v>
      </c>
      <c r="K9" s="27">
        <f>'Input Data'!I14</f>
        <v>6607.3480984818934</v>
      </c>
      <c r="L9" s="27">
        <f>'Input Data'!J14</f>
        <v>6276.6633332431693</v>
      </c>
      <c r="M9" s="27">
        <f>'Input Data'!K14</f>
        <v>6079.5692519500781</v>
      </c>
      <c r="N9" s="27">
        <f>'Input Data'!L14</f>
        <v>6144.16690858931</v>
      </c>
      <c r="O9" s="27">
        <f>'Input Data'!M14</f>
        <v>6264.4118627115731</v>
      </c>
      <c r="P9" s="27">
        <f>'Input Data'!N14</f>
        <v>6312.995436512063</v>
      </c>
      <c r="Q9" s="27">
        <f>'Input Data'!O14</f>
        <v>6204.661309473262</v>
      </c>
      <c r="R9" s="27">
        <f>'Input Data'!P14</f>
        <v>6174.3957763502922</v>
      </c>
      <c r="S9" s="29">
        <f>'Input Data'!Q14</f>
        <v>6173.9039164092583</v>
      </c>
      <c r="T9" s="29">
        <f>'Input Data'!R14</f>
        <v>6173.2993488163193</v>
      </c>
      <c r="U9" s="29">
        <f>'Input Data'!S14</f>
        <v>6172.4430628764349</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10647.510431203056</v>
      </c>
      <c r="E10" s="27">
        <f t="shared" ref="E10:Q10" si="0">E9</f>
        <v>10148.373885511202</v>
      </c>
      <c r="F10" s="27">
        <f t="shared" si="0"/>
        <v>9598.5741083655048</v>
      </c>
      <c r="G10" s="27">
        <f t="shared" si="0"/>
        <v>9016.0483408436376</v>
      </c>
      <c r="H10" s="27">
        <f t="shared" si="0"/>
        <v>8308.0073190174808</v>
      </c>
      <c r="I10" s="27">
        <f t="shared" si="0"/>
        <v>7767.0344780965188</v>
      </c>
      <c r="J10" s="27">
        <f t="shared" si="0"/>
        <v>7218.7584900015299</v>
      </c>
      <c r="K10" s="27">
        <f t="shared" si="0"/>
        <v>6607.3480984818934</v>
      </c>
      <c r="L10" s="27">
        <f t="shared" si="0"/>
        <v>6276.6633332431693</v>
      </c>
      <c r="M10" s="27">
        <f t="shared" si="0"/>
        <v>6079.5692519500781</v>
      </c>
      <c r="N10" s="27">
        <f t="shared" si="0"/>
        <v>6144.16690858931</v>
      </c>
      <c r="O10" s="27">
        <f t="shared" si="0"/>
        <v>6264.4118627115731</v>
      </c>
      <c r="P10" s="27">
        <f t="shared" si="0"/>
        <v>6312.995436512063</v>
      </c>
      <c r="Q10" s="27">
        <f t="shared" si="0"/>
        <v>6204.661309473262</v>
      </c>
      <c r="R10" s="27">
        <f t="shared" ref="R10" si="1">R9</f>
        <v>6174.3957763502922</v>
      </c>
      <c r="S10" s="29">
        <f>'Input Data'!B337</f>
        <v>6127.2596838540958</v>
      </c>
      <c r="T10" s="29">
        <f>'Input Data'!C337</f>
        <v>6196.1079046470595</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-46.644232555162489</v>
      </c>
      <c r="T11" s="29">
        <f>T10-T9</f>
        <v>22.808555830740261</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D14" s="31"/>
      <c r="E14" s="32"/>
      <c r="F14" s="32"/>
      <c r="G14" s="32"/>
      <c r="H14" s="32"/>
      <c r="I14" s="32"/>
      <c r="J14" s="32"/>
      <c r="K14" s="32"/>
      <c r="L14" s="32"/>
      <c r="M14" s="32"/>
      <c r="N14" s="32"/>
      <c r="O14" s="32"/>
      <c r="P14" s="32"/>
      <c r="Q14" s="33"/>
      <c r="R14" s="33"/>
      <c r="S14" s="33"/>
      <c r="T14" s="33"/>
    </row>
    <row r="15" spans="1:41" x14ac:dyDescent="0.3">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1131.9029460946949</v>
      </c>
      <c r="F17" s="28">
        <f t="shared" ref="F17:U17" si="4">F21+F24</f>
        <v>1013.3883478192304</v>
      </c>
      <c r="G17" s="28">
        <f t="shared" si="4"/>
        <v>1041.3890879005937</v>
      </c>
      <c r="H17" s="28">
        <f t="shared" si="4"/>
        <v>1092.6829487829064</v>
      </c>
      <c r="I17" s="28">
        <f t="shared" si="4"/>
        <v>1040.4817607184689</v>
      </c>
      <c r="J17" s="28">
        <f t="shared" si="4"/>
        <v>935.21397308331802</v>
      </c>
      <c r="K17" s="28">
        <f t="shared" si="4"/>
        <v>930.20255013393864</v>
      </c>
      <c r="L17" s="28">
        <f t="shared" si="4"/>
        <v>716.28997999613171</v>
      </c>
      <c r="M17" s="28">
        <f t="shared" si="4"/>
        <v>677.69837341279685</v>
      </c>
      <c r="N17" s="28">
        <f t="shared" si="4"/>
        <v>506.68439543832909</v>
      </c>
      <c r="O17" s="28">
        <f t="shared" si="4"/>
        <v>504.27772497287748</v>
      </c>
      <c r="P17" s="28">
        <f t="shared" si="4"/>
        <v>717.83563972435968</v>
      </c>
      <c r="Q17" s="28">
        <f t="shared" si="4"/>
        <v>693.21305403924032</v>
      </c>
      <c r="R17" s="28">
        <f t="shared" ref="R17" si="5">R21+R24</f>
        <v>683.83325433479752</v>
      </c>
      <c r="S17" s="29">
        <f t="shared" si="4"/>
        <v>684.38989928136402</v>
      </c>
      <c r="T17" s="29">
        <f t="shared" si="4"/>
        <v>681.91004664422769</v>
      </c>
      <c r="U17" s="29">
        <f t="shared" si="4"/>
        <v>681.84327192257956</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1131.9029460946949</v>
      </c>
      <c r="F18" s="28">
        <f t="shared" ref="F18:U18" si="6">F22+F25</f>
        <v>1013.3883478192304</v>
      </c>
      <c r="G18" s="28">
        <f t="shared" si="6"/>
        <v>1041.3890879005937</v>
      </c>
      <c r="H18" s="28">
        <f t="shared" si="6"/>
        <v>1092.6829487829064</v>
      </c>
      <c r="I18" s="28">
        <f t="shared" si="6"/>
        <v>1040.4817607184689</v>
      </c>
      <c r="J18" s="28">
        <f t="shared" si="6"/>
        <v>935.21397308331802</v>
      </c>
      <c r="K18" s="28">
        <f t="shared" si="6"/>
        <v>930.20255013393864</v>
      </c>
      <c r="L18" s="28">
        <f t="shared" si="6"/>
        <v>716.28997999613171</v>
      </c>
      <c r="M18" s="28">
        <f t="shared" si="6"/>
        <v>677.69837341279685</v>
      </c>
      <c r="N18" s="28">
        <f t="shared" si="6"/>
        <v>506.68439543832909</v>
      </c>
      <c r="O18" s="28">
        <f t="shared" si="6"/>
        <v>504.27772497287748</v>
      </c>
      <c r="P18" s="28">
        <f t="shared" si="6"/>
        <v>717.83563972435968</v>
      </c>
      <c r="Q18" s="28">
        <f t="shared" si="6"/>
        <v>693.21305403924032</v>
      </c>
      <c r="R18" s="28">
        <f t="shared" ref="R18" si="7">R22+R25</f>
        <v>683.83325433479752</v>
      </c>
      <c r="S18" s="29">
        <f t="shared" si="6"/>
        <v>684.38989928136402</v>
      </c>
      <c r="T18" s="29">
        <f t="shared" si="6"/>
        <v>676.75817333553618</v>
      </c>
      <c r="U18" s="29">
        <f t="shared" si="6"/>
        <v>684.36248562933793</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 t="shared" ref="T19:U19" si="9">T18-T17</f>
        <v>-5.1518733086915063</v>
      </c>
      <c r="U19" s="29">
        <f t="shared" si="9"/>
        <v>2.5192137067583644</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Data'!B76</f>
        <v>8.0493232590039487E-2</v>
      </c>
      <c r="F20" s="43">
        <f>'Input Data'!C76</f>
        <v>7.6914476762834097E-2</v>
      </c>
      <c r="G20" s="43">
        <f>'Input Data'!D76</f>
        <v>8.6719189765087953E-2</v>
      </c>
      <c r="H20" s="43">
        <f>'Input Data'!E76</f>
        <v>9.7432486225959181E-2</v>
      </c>
      <c r="I20" s="43">
        <f>'Input Data'!F76</f>
        <v>0.10099654539489249</v>
      </c>
      <c r="J20" s="43">
        <f>'Input Data'!G76</f>
        <v>9.910074320094292E-2</v>
      </c>
      <c r="K20" s="43">
        <f>'Input Data'!H76</f>
        <v>0.10643090953859342</v>
      </c>
      <c r="L20" s="43">
        <f>'Input Data'!I76</f>
        <v>9.299961492348241E-2</v>
      </c>
      <c r="M20" s="43">
        <f>'Input Data'!J76</f>
        <v>9.1342675705947327E-2</v>
      </c>
      <c r="N20" s="43">
        <f>'Input Data'!K76</f>
        <v>6.7718279685679117E-2</v>
      </c>
      <c r="O20" s="43">
        <f>'Input Data'!L76</f>
        <v>6.2531424697942525E-2</v>
      </c>
      <c r="P20" s="43">
        <f>'Input Data'!M76</f>
        <v>9.4428606576177632E-2</v>
      </c>
      <c r="Q20" s="43">
        <f>'Input Data'!N76</f>
        <v>8.9368519051647277E-2</v>
      </c>
      <c r="R20" s="43">
        <f>'Input Data'!O76</f>
        <v>8.7468069923993613E-2</v>
      </c>
      <c r="S20" s="44">
        <f>'Input Data'!P76</f>
        <v>8.7548136144438349E-2</v>
      </c>
      <c r="T20" s="44">
        <f>'Input Data'!Q76</f>
        <v>8.723785931816623E-2</v>
      </c>
      <c r="U20" s="44">
        <f>'Input Data'!R76</f>
        <v>8.7237859318166217E-2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857.05253364369923</v>
      </c>
      <c r="F21" s="28">
        <f t="shared" ref="F21:S21" si="10">F$20*E9</f>
        <v>780.55686739770374</v>
      </c>
      <c r="G21" s="28">
        <f t="shared" si="10"/>
        <v>832.38056957760807</v>
      </c>
      <c r="H21" s="28">
        <f t="shared" si="10"/>
        <v>878.45600578182984</v>
      </c>
      <c r="I21" s="28">
        <f t="shared" si="10"/>
        <v>839.08003833624798</v>
      </c>
      <c r="J21" s="28">
        <f t="shared" si="10"/>
        <v>769.71888924671282</v>
      </c>
      <c r="K21" s="28">
        <f t="shared" si="10"/>
        <v>768.29903183030615</v>
      </c>
      <c r="L21" s="28">
        <f t="shared" si="10"/>
        <v>614.48082882421977</v>
      </c>
      <c r="M21" s="28">
        <f t="shared" si="10"/>
        <v>573.3272233638412</v>
      </c>
      <c r="N21" s="28">
        <f t="shared" si="10"/>
        <v>411.69797097201035</v>
      </c>
      <c r="O21" s="28">
        <f t="shared" si="10"/>
        <v>384.20351037604274</v>
      </c>
      <c r="P21" s="28">
        <f t="shared" si="10"/>
        <v>591.53968321513128</v>
      </c>
      <c r="Q21" s="28">
        <f t="shared" si="10"/>
        <v>564.18305294089066</v>
      </c>
      <c r="R21" s="28">
        <f t="shared" si="10"/>
        <v>542.70974927170505</v>
      </c>
      <c r="S21" s="29">
        <f t="shared" si="10"/>
        <v>540.5568420375605</v>
      </c>
      <c r="T21" s="29">
        <f t="shared" ref="T21:T22" si="11">T$20*S9</f>
        <v>538.59816130358638</v>
      </c>
      <c r="U21" s="29">
        <f t="shared" ref="U21:U22" si="12">U$20*T9</f>
        <v>538.54542012096522</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857.05253364369923</v>
      </c>
      <c r="F22" s="28">
        <f t="shared" ref="F22:S22" si="13">F$20*E10</f>
        <v>780.55686739770374</v>
      </c>
      <c r="G22" s="28">
        <f t="shared" si="13"/>
        <v>832.38056957760807</v>
      </c>
      <c r="H22" s="28">
        <f t="shared" si="13"/>
        <v>878.45600578182984</v>
      </c>
      <c r="I22" s="28">
        <f t="shared" si="13"/>
        <v>839.08003833624798</v>
      </c>
      <c r="J22" s="28">
        <f t="shared" si="13"/>
        <v>769.71888924671282</v>
      </c>
      <c r="K22" s="28">
        <f t="shared" si="13"/>
        <v>768.29903183030615</v>
      </c>
      <c r="L22" s="28">
        <f t="shared" si="13"/>
        <v>614.48082882421977</v>
      </c>
      <c r="M22" s="28">
        <f t="shared" si="13"/>
        <v>573.3272233638412</v>
      </c>
      <c r="N22" s="28">
        <f t="shared" si="13"/>
        <v>411.69797097201035</v>
      </c>
      <c r="O22" s="28">
        <f t="shared" si="13"/>
        <v>384.20351037604274</v>
      </c>
      <c r="P22" s="28">
        <f t="shared" si="13"/>
        <v>591.53968321513128</v>
      </c>
      <c r="Q22" s="28">
        <f t="shared" si="13"/>
        <v>564.18305294089066</v>
      </c>
      <c r="R22" s="28">
        <f t="shared" si="13"/>
        <v>542.70974927170505</v>
      </c>
      <c r="S22" s="29">
        <f t="shared" si="13"/>
        <v>540.5568420375605</v>
      </c>
      <c r="T22" s="29">
        <f t="shared" si="11"/>
        <v>534.52901830593532</v>
      </c>
      <c r="U22" s="29">
        <f t="shared" si="12"/>
        <v>540.53518970577784</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Data'!B102</f>
        <v>2.5813584708546802E-2</v>
      </c>
      <c r="F23" s="43">
        <f>'Input Data'!C102</f>
        <v>2.2942737728055058E-2</v>
      </c>
      <c r="G23" s="43">
        <f>'Input Data'!D102</f>
        <v>2.1774954900939624E-2</v>
      </c>
      <c r="H23" s="43">
        <f>'Input Data'!E102</f>
        <v>2.3760624932611114E-2</v>
      </c>
      <c r="I23" s="43">
        <f>'Input Data'!F102</f>
        <v>2.4241880712021203E-2</v>
      </c>
      <c r="J23" s="43">
        <f>'Input Data'!G102</f>
        <v>2.130737082515995E-2</v>
      </c>
      <c r="K23" s="43">
        <f>'Input Data'!H102</f>
        <v>2.2428166633899696E-2</v>
      </c>
      <c r="L23" s="43">
        <f>'Input Data'!I102</f>
        <v>1.5408473967839472E-2</v>
      </c>
      <c r="M23" s="43">
        <f>'Input Data'!J102</f>
        <v>1.6628444845237022E-2</v>
      </c>
      <c r="N23" s="43">
        <f>'Input Data'!K102</f>
        <v>1.5623874082173004E-2</v>
      </c>
      <c r="O23" s="43">
        <f>'Input Data'!L102</f>
        <v>1.954279829686521E-2</v>
      </c>
      <c r="P23" s="43">
        <f>'Input Data'!M102</f>
        <v>2.0160864144485032E-2</v>
      </c>
      <c r="Q23" s="43">
        <f>'Input Data'!N102</f>
        <v>2.0438792075167231E-2</v>
      </c>
      <c r="R23" s="43">
        <f>'Input Data'!O102</f>
        <v>2.2744755599733615E-2</v>
      </c>
      <c r="S23" s="44">
        <f>'Input Data'!P102</f>
        <v>2.3295082215935257E-2</v>
      </c>
      <c r="T23" s="44">
        <f>'Input Data'!Q102</f>
        <v>2.3212522786391451E-2</v>
      </c>
      <c r="U23" s="44">
        <f>'Input Data'!R102</f>
        <v>2.3212522786391448E-2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274.85041245099575</v>
      </c>
      <c r="F24" s="28">
        <f t="shared" ref="F24:U24" si="14">F$23*E9</f>
        <v>232.83148042152658</v>
      </c>
      <c r="G24" s="28">
        <f t="shared" si="14"/>
        <v>209.00851832298562</v>
      </c>
      <c r="H24" s="28">
        <f t="shared" si="14"/>
        <v>214.22694300107639</v>
      </c>
      <c r="I24" s="28">
        <f t="shared" si="14"/>
        <v>201.40172238222084</v>
      </c>
      <c r="J24" s="28">
        <f t="shared" si="14"/>
        <v>165.4950838366052</v>
      </c>
      <c r="K24" s="28">
        <f t="shared" si="14"/>
        <v>161.90351830363247</v>
      </c>
      <c r="L24" s="28">
        <f t="shared" si="14"/>
        <v>101.80915117191189</v>
      </c>
      <c r="M24" s="28">
        <f t="shared" si="14"/>
        <v>104.3711500489556</v>
      </c>
      <c r="N24" s="28">
        <f t="shared" si="14"/>
        <v>94.986424466318738</v>
      </c>
      <c r="O24" s="28">
        <f t="shared" si="14"/>
        <v>120.07421459683475</v>
      </c>
      <c r="P24" s="28">
        <f t="shared" si="14"/>
        <v>126.29595650922845</v>
      </c>
      <c r="Q24" s="28">
        <f t="shared" si="14"/>
        <v>129.03000109834966</v>
      </c>
      <c r="R24" s="28">
        <f t="shared" si="14"/>
        <v>141.12350506309249</v>
      </c>
      <c r="S24" s="29">
        <f t="shared" si="14"/>
        <v>143.83305724380347</v>
      </c>
      <c r="T24" s="29">
        <f t="shared" si="14"/>
        <v>143.31188534064134</v>
      </c>
      <c r="U24" s="29">
        <f t="shared" si="14"/>
        <v>143.29785180161429</v>
      </c>
      <c r="W24" s="65"/>
    </row>
    <row r="25" spans="2:41" x14ac:dyDescent="0.3">
      <c r="C25" s="3" t="s">
        <v>207</v>
      </c>
      <c r="D25" s="35"/>
      <c r="E25" s="28">
        <f>E$23*D10</f>
        <v>274.85041245099575</v>
      </c>
      <c r="F25" s="28">
        <f t="shared" ref="F25:U25" si="15">F$23*E10</f>
        <v>232.83148042152658</v>
      </c>
      <c r="G25" s="28">
        <f t="shared" si="15"/>
        <v>209.00851832298562</v>
      </c>
      <c r="H25" s="28">
        <f t="shared" si="15"/>
        <v>214.22694300107639</v>
      </c>
      <c r="I25" s="28">
        <f t="shared" si="15"/>
        <v>201.40172238222084</v>
      </c>
      <c r="J25" s="28">
        <f t="shared" si="15"/>
        <v>165.4950838366052</v>
      </c>
      <c r="K25" s="28">
        <f t="shared" si="15"/>
        <v>161.90351830363247</v>
      </c>
      <c r="L25" s="28">
        <f t="shared" si="15"/>
        <v>101.80915117191189</v>
      </c>
      <c r="M25" s="28">
        <f t="shared" si="15"/>
        <v>104.3711500489556</v>
      </c>
      <c r="N25" s="28">
        <f t="shared" si="15"/>
        <v>94.986424466318738</v>
      </c>
      <c r="O25" s="28">
        <f t="shared" si="15"/>
        <v>120.07421459683475</v>
      </c>
      <c r="P25" s="28">
        <f t="shared" si="15"/>
        <v>126.29595650922845</v>
      </c>
      <c r="Q25" s="28">
        <f t="shared" si="15"/>
        <v>129.03000109834966</v>
      </c>
      <c r="R25" s="28">
        <f t="shared" si="15"/>
        <v>141.12350506309249</v>
      </c>
      <c r="S25" s="29">
        <f t="shared" si="15"/>
        <v>143.83305724380347</v>
      </c>
      <c r="T25" s="29">
        <f t="shared" si="15"/>
        <v>142.22915502960089</v>
      </c>
      <c r="U25" s="29">
        <f t="shared" si="15"/>
        <v>143.82729592356003</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6">E16</f>
        <v>2011/12</v>
      </c>
      <c r="F29" s="26" t="str">
        <f t="shared" si="16"/>
        <v>2012/13</v>
      </c>
      <c r="G29" s="26" t="str">
        <f t="shared" si="16"/>
        <v>2013/14</v>
      </c>
      <c r="H29" s="26" t="str">
        <f t="shared" si="16"/>
        <v>2014/15</v>
      </c>
      <c r="I29" s="26" t="str">
        <f t="shared" si="16"/>
        <v>2015/16</v>
      </c>
      <c r="J29" s="26" t="str">
        <f t="shared" si="16"/>
        <v>2016/17</v>
      </c>
      <c r="K29" s="26" t="str">
        <f t="shared" si="16"/>
        <v>2017/18</v>
      </c>
      <c r="L29" s="26" t="str">
        <f t="shared" si="16"/>
        <v>2018/19</v>
      </c>
      <c r="M29" s="26" t="str">
        <f t="shared" si="16"/>
        <v>2019/20</v>
      </c>
      <c r="N29" s="26" t="str">
        <f t="shared" si="16"/>
        <v>2020/21</v>
      </c>
      <c r="O29" s="26" t="str">
        <f t="shared" si="16"/>
        <v>2021/22</v>
      </c>
      <c r="P29" s="26" t="str">
        <f t="shared" si="16"/>
        <v>2022/23</v>
      </c>
      <c r="Q29" s="26" t="str">
        <f t="shared" si="16"/>
        <v>2023/24</v>
      </c>
      <c r="R29" s="26" t="str">
        <f t="shared" ref="R29" si="17">R16</f>
        <v>2024/25</v>
      </c>
      <c r="S29" s="26" t="str">
        <f t="shared" si="16"/>
        <v>2025/26</v>
      </c>
      <c r="T29" s="26" t="str">
        <f t="shared" si="16"/>
        <v>2026/27</v>
      </c>
      <c r="U29" s="26" t="str">
        <f t="shared" si="16"/>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Data'!B361</f>
        <v>781.88821420478553</v>
      </c>
      <c r="F30" s="28">
        <f>'Input Data'!C361</f>
        <v>872.1521273696228</v>
      </c>
      <c r="G30" s="28">
        <f>'Input Data'!D361</f>
        <v>737.62708221905496</v>
      </c>
      <c r="H30" s="28">
        <f>'Input Data'!E361</f>
        <v>817.04218966121653</v>
      </c>
      <c r="I30" s="28">
        <f>'Input Data'!F361</f>
        <v>774.27754112081925</v>
      </c>
      <c r="J30" s="28">
        <f>'Input Data'!G361</f>
        <v>703.82716233612314</v>
      </c>
      <c r="K30" s="28">
        <f>'Input Data'!H361</f>
        <v>617.64025685960428</v>
      </c>
      <c r="L30" s="28">
        <f>'Input Data'!I361</f>
        <v>622.72151489425187</v>
      </c>
      <c r="M30" s="28">
        <f>'Input Data'!J361</f>
        <v>589.13774894900803</v>
      </c>
      <c r="N30" s="28">
        <f>'Input Data'!K361</f>
        <v>567.42306212242397</v>
      </c>
      <c r="O30" s="28">
        <f>'Input Data'!L361</f>
        <v>598.80688363910781</v>
      </c>
      <c r="P30" s="28">
        <f>'Input Data'!M361</f>
        <v>689.97936122285819</v>
      </c>
      <c r="Q30" s="28">
        <f>'Input Data'!N361</f>
        <v>636.894472952348</v>
      </c>
      <c r="R30" s="28">
        <f>'Input Data'!O361</f>
        <v>640.44292762378177</v>
      </c>
      <c r="S30" s="29">
        <f>S9*($D$6+1)-Q9+S17</f>
        <v>679.77111126440764</v>
      </c>
      <c r="T30" s="29">
        <f t="shared" ref="T30" si="18">T9*($D$6+1)-S9+T17</f>
        <v>707.44152452602236</v>
      </c>
      <c r="U30" s="29">
        <f>U9*($D$6+1)-T9+U17</f>
        <v>707.11940617911318</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781.88821420478553</v>
      </c>
      <c r="F31" s="28">
        <f t="shared" ref="F31:Q31" si="19">F30</f>
        <v>872.1521273696228</v>
      </c>
      <c r="G31" s="28">
        <f t="shared" si="19"/>
        <v>737.62708221905496</v>
      </c>
      <c r="H31" s="28">
        <f t="shared" si="19"/>
        <v>817.04218966121653</v>
      </c>
      <c r="I31" s="28">
        <f t="shared" si="19"/>
        <v>774.27754112081925</v>
      </c>
      <c r="J31" s="28">
        <f t="shared" si="19"/>
        <v>703.82716233612314</v>
      </c>
      <c r="K31" s="28">
        <f t="shared" si="19"/>
        <v>617.64025685960428</v>
      </c>
      <c r="L31" s="28">
        <f t="shared" si="19"/>
        <v>622.72151489425187</v>
      </c>
      <c r="M31" s="28">
        <f t="shared" si="19"/>
        <v>589.13774894900803</v>
      </c>
      <c r="N31" s="28">
        <f t="shared" si="19"/>
        <v>567.42306212242397</v>
      </c>
      <c r="O31" s="28">
        <f t="shared" si="19"/>
        <v>598.80688363910781</v>
      </c>
      <c r="P31" s="28">
        <f t="shared" si="19"/>
        <v>689.97936122285819</v>
      </c>
      <c r="Q31" s="28">
        <f t="shared" si="19"/>
        <v>636.894472952348</v>
      </c>
      <c r="R31" s="28">
        <f t="shared" ref="R31" si="20">R30</f>
        <v>640.44292762378177</v>
      </c>
      <c r="S31" s="29">
        <f>S9*($D$6+1)-Q10+S18</f>
        <v>679.77111126440764</v>
      </c>
      <c r="T31" s="29">
        <f t="shared" ref="T31" si="21">T9*($D$6+1)-S10+T18</f>
        <v>748.93388377249335</v>
      </c>
      <c r="U31" s="29">
        <f>U9*($D$6+1)-T10+U18</f>
        <v>686.83006405513129</v>
      </c>
      <c r="V31" s="31"/>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2">E29</f>
        <v>2011/12</v>
      </c>
      <c r="F35" s="27" t="str">
        <f t="shared" si="22"/>
        <v>2012/13</v>
      </c>
      <c r="G35" s="27" t="str">
        <f t="shared" si="22"/>
        <v>2013/14</v>
      </c>
      <c r="H35" s="27" t="str">
        <f t="shared" si="22"/>
        <v>2014/15</v>
      </c>
      <c r="I35" s="27" t="str">
        <f t="shared" si="22"/>
        <v>2015/16</v>
      </c>
      <c r="J35" s="27" t="str">
        <f t="shared" si="22"/>
        <v>2016/17</v>
      </c>
      <c r="K35" s="27" t="str">
        <f t="shared" si="22"/>
        <v>2017/18</v>
      </c>
      <c r="L35" s="27" t="str">
        <f t="shared" si="22"/>
        <v>2018/19</v>
      </c>
      <c r="M35" s="27" t="str">
        <f t="shared" si="22"/>
        <v>2019/20</v>
      </c>
      <c r="N35" s="27" t="str">
        <f t="shared" si="22"/>
        <v>2020/21</v>
      </c>
      <c r="O35" s="27" t="str">
        <f t="shared" si="22"/>
        <v>2021/22</v>
      </c>
      <c r="P35" s="27" t="str">
        <f t="shared" si="22"/>
        <v>2022/23</v>
      </c>
      <c r="Q35" s="27" t="str">
        <f t="shared" si="22"/>
        <v>2023/24</v>
      </c>
      <c r="R35" s="27" t="str">
        <f t="shared" ref="R35" si="23">R29</f>
        <v>2024/25</v>
      </c>
      <c r="S35" s="27" t="str">
        <f t="shared" si="22"/>
        <v>2025/26</v>
      </c>
      <c r="T35" s="27" t="str">
        <f t="shared" si="22"/>
        <v>2026/27</v>
      </c>
      <c r="U35" s="27" t="str">
        <f t="shared" si="22"/>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4">E30</f>
        <v>781.88821420478553</v>
      </c>
      <c r="F36" s="28">
        <f t="shared" si="24"/>
        <v>872.1521273696228</v>
      </c>
      <c r="G36" s="28">
        <f t="shared" si="24"/>
        <v>737.62708221905496</v>
      </c>
      <c r="H36" s="28">
        <f t="shared" si="24"/>
        <v>817.04218966121653</v>
      </c>
      <c r="I36" s="28">
        <f t="shared" si="24"/>
        <v>774.27754112081925</v>
      </c>
      <c r="J36" s="28">
        <f t="shared" si="24"/>
        <v>703.82716233612314</v>
      </c>
      <c r="K36" s="28">
        <f t="shared" si="24"/>
        <v>617.64025685960428</v>
      </c>
      <c r="L36" s="28">
        <f t="shared" si="24"/>
        <v>622.72151489425187</v>
      </c>
      <c r="M36" s="28">
        <f t="shared" si="24"/>
        <v>589.13774894900803</v>
      </c>
      <c r="N36" s="28">
        <f t="shared" si="24"/>
        <v>567.42306212242397</v>
      </c>
      <c r="O36" s="28">
        <f t="shared" si="24"/>
        <v>598.80688363910781</v>
      </c>
      <c r="P36" s="28">
        <f t="shared" si="24"/>
        <v>689.97936122285819</v>
      </c>
      <c r="Q36" s="28">
        <f t="shared" si="24"/>
        <v>636.894472952348</v>
      </c>
      <c r="R36" s="28">
        <f t="shared" ref="R36" si="25">R30</f>
        <v>640.44292762378177</v>
      </c>
      <c r="S36" s="29">
        <f t="shared" si="24"/>
        <v>679.77111126440764</v>
      </c>
      <c r="T36" s="29">
        <f t="shared" si="24"/>
        <v>707.44152452602236</v>
      </c>
      <c r="U36" s="29">
        <f t="shared" si="24"/>
        <v>707.11940617911318</v>
      </c>
      <c r="V36" s="31"/>
      <c r="X36" s="65"/>
    </row>
    <row r="37" spans="2:41" x14ac:dyDescent="0.3">
      <c r="C37" s="3" t="s">
        <v>210</v>
      </c>
      <c r="D37" s="36"/>
      <c r="E37" s="28">
        <f>E31</f>
        <v>781.88821420478553</v>
      </c>
      <c r="F37" s="28">
        <f t="shared" ref="F37:U37" si="26">F31</f>
        <v>872.1521273696228</v>
      </c>
      <c r="G37" s="28">
        <f t="shared" si="26"/>
        <v>737.62708221905496</v>
      </c>
      <c r="H37" s="28">
        <f t="shared" si="26"/>
        <v>817.04218966121653</v>
      </c>
      <c r="I37" s="28">
        <f t="shared" si="26"/>
        <v>774.27754112081925</v>
      </c>
      <c r="J37" s="28">
        <f t="shared" si="26"/>
        <v>703.82716233612314</v>
      </c>
      <c r="K37" s="28">
        <f t="shared" si="26"/>
        <v>617.64025685960428</v>
      </c>
      <c r="L37" s="28">
        <f t="shared" si="26"/>
        <v>622.72151489425187</v>
      </c>
      <c r="M37" s="28">
        <f t="shared" si="26"/>
        <v>589.13774894900803</v>
      </c>
      <c r="N37" s="28">
        <f t="shared" si="26"/>
        <v>567.42306212242397</v>
      </c>
      <c r="O37" s="28">
        <f t="shared" si="26"/>
        <v>598.80688363910781</v>
      </c>
      <c r="P37" s="28">
        <f t="shared" si="26"/>
        <v>689.97936122285819</v>
      </c>
      <c r="Q37" s="28">
        <f t="shared" si="26"/>
        <v>636.894472952348</v>
      </c>
      <c r="R37" s="28">
        <f t="shared" ref="R37" si="27">R31</f>
        <v>640.44292762378177</v>
      </c>
      <c r="S37" s="29">
        <f t="shared" si="26"/>
        <v>679.77111126440764</v>
      </c>
      <c r="T37" s="29">
        <f t="shared" si="26"/>
        <v>748.93388377249335</v>
      </c>
      <c r="U37" s="29">
        <f t="shared" si="26"/>
        <v>686.83006405513129</v>
      </c>
      <c r="V37" s="31"/>
      <c r="X37" s="65"/>
    </row>
    <row r="38" spans="2:41" x14ac:dyDescent="0.3">
      <c r="C38" s="3" t="s">
        <v>212</v>
      </c>
      <c r="D38" s="35"/>
      <c r="E38" s="28">
        <f>'Input Data'!B159</f>
        <v>186.65390217811878</v>
      </c>
      <c r="F38" s="28">
        <f>'Input Data'!C159</f>
        <v>250.05606225395093</v>
      </c>
      <c r="G38" s="28">
        <f>'Input Data'!D159</f>
        <v>288.52197571823865</v>
      </c>
      <c r="H38" s="28">
        <f>'Input Data'!E159</f>
        <v>369.13429532928296</v>
      </c>
      <c r="I38" s="28">
        <f>'Input Data'!F159</f>
        <v>290.74863108314787</v>
      </c>
      <c r="J38" s="28">
        <f>'Input Data'!G159</f>
        <v>308.16876003098986</v>
      </c>
      <c r="K38" s="28">
        <f>'Input Data'!H159</f>
        <v>253.65398383379852</v>
      </c>
      <c r="L38" s="28">
        <f>'Input Data'!I159</f>
        <v>265.91421290821648</v>
      </c>
      <c r="M38" s="28">
        <f>'Input Data'!J159</f>
        <v>234.24743702580898</v>
      </c>
      <c r="N38" s="28">
        <f>'Input Data'!K159</f>
        <v>248.37646260645494</v>
      </c>
      <c r="O38" s="28">
        <f>'Input Data'!L159</f>
        <v>207.04982231333406</v>
      </c>
      <c r="P38" s="28">
        <f>'Input Data'!M159</f>
        <v>255.1733044368894</v>
      </c>
      <c r="Q38" s="28">
        <f>'Input Data'!N159</f>
        <v>270.07618760347452</v>
      </c>
      <c r="R38" s="28">
        <f>'Input Data'!O159</f>
        <v>272.10600267223339</v>
      </c>
      <c r="S38" s="29">
        <f>'Input Data'!P159</f>
        <v>248.13455682843559</v>
      </c>
      <c r="T38" s="29">
        <f>'Input Data'!Q159</f>
        <v>232.03810191531051</v>
      </c>
      <c r="U38" s="29">
        <f>'Input Data'!R159</f>
        <v>242.18176700836406</v>
      </c>
      <c r="V38" s="31"/>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Data'!B185</f>
        <v>131.83807638833466</v>
      </c>
      <c r="F39" s="28">
        <f>'Input Data'!C185</f>
        <v>196.70774381228492</v>
      </c>
      <c r="G39" s="28">
        <f>'Input Data'!D185</f>
        <v>168.38156166972078</v>
      </c>
      <c r="H39" s="28">
        <f>'Input Data'!E185</f>
        <v>173.24203741187245</v>
      </c>
      <c r="I39" s="28">
        <f>'Input Data'!F185</f>
        <v>113.85908393231472</v>
      </c>
      <c r="J39" s="28">
        <f>'Input Data'!G185</f>
        <v>115.27234537583456</v>
      </c>
      <c r="K39" s="28">
        <f>'Input Data'!H185</f>
        <v>74.007361116267759</v>
      </c>
      <c r="L39" s="28">
        <f>'Input Data'!I185</f>
        <v>94.219445761795882</v>
      </c>
      <c r="M39" s="28">
        <f>'Input Data'!J185</f>
        <v>107.54919074442421</v>
      </c>
      <c r="N39" s="28">
        <f>'Input Data'!K185</f>
        <v>80.791825899913249</v>
      </c>
      <c r="O39" s="28">
        <f>'Input Data'!L185</f>
        <v>90.250323318095539</v>
      </c>
      <c r="P39" s="28">
        <f>'Input Data'!M185</f>
        <v>140.78084844494214</v>
      </c>
      <c r="Q39" s="28">
        <f>'Input Data'!N185</f>
        <v>138.28910883652867</v>
      </c>
      <c r="R39" s="28">
        <f>'Input Data'!O185</f>
        <v>119.25985551040242</v>
      </c>
      <c r="S39" s="29">
        <f>'Input Data'!P185</f>
        <v>111.41785991168706</v>
      </c>
      <c r="T39" s="29">
        <f>'Input Data'!Q185</f>
        <v>108.5183675835454</v>
      </c>
      <c r="U39" s="29">
        <f>'Input Data'!R185</f>
        <v>119.17271231060417</v>
      </c>
      <c r="V39" s="31"/>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463.39623563833209</v>
      </c>
      <c r="F40" s="28">
        <f t="shared" ref="F40:U40" si="28">F36-F$38-F$39</f>
        <v>425.38832130338699</v>
      </c>
      <c r="G40" s="28">
        <f t="shared" si="28"/>
        <v>280.72354483109552</v>
      </c>
      <c r="H40" s="28">
        <f t="shared" si="28"/>
        <v>274.66585692006112</v>
      </c>
      <c r="I40" s="28">
        <f t="shared" si="28"/>
        <v>369.66982610535666</v>
      </c>
      <c r="J40" s="28">
        <f t="shared" si="28"/>
        <v>280.38605692929872</v>
      </c>
      <c r="K40" s="28">
        <f t="shared" si="28"/>
        <v>289.978911909538</v>
      </c>
      <c r="L40" s="28">
        <f t="shared" si="28"/>
        <v>262.58785622423949</v>
      </c>
      <c r="M40" s="28">
        <f t="shared" si="28"/>
        <v>247.34112117877487</v>
      </c>
      <c r="N40" s="28">
        <f t="shared" si="28"/>
        <v>238.25477361605579</v>
      </c>
      <c r="O40" s="28">
        <f t="shared" si="28"/>
        <v>301.50673800767822</v>
      </c>
      <c r="P40" s="28">
        <f t="shared" si="28"/>
        <v>294.02520834102666</v>
      </c>
      <c r="Q40" s="28">
        <f t="shared" si="28"/>
        <v>228.5291765123448</v>
      </c>
      <c r="R40" s="28">
        <f t="shared" ref="R40" si="29">R36-R$38-R$39</f>
        <v>249.07706944114597</v>
      </c>
      <c r="S40" s="29">
        <f t="shared" si="28"/>
        <v>320.21869452428496</v>
      </c>
      <c r="T40" s="29">
        <f t="shared" si="28"/>
        <v>366.88505502716646</v>
      </c>
      <c r="U40" s="29">
        <f t="shared" si="28"/>
        <v>345.7649268601449</v>
      </c>
      <c r="V40" s="31"/>
    </row>
    <row r="41" spans="2:41" x14ac:dyDescent="0.3">
      <c r="C41" s="3" t="s">
        <v>215</v>
      </c>
      <c r="D41" s="35"/>
      <c r="E41" s="28">
        <f>E37-E$38-E$39</f>
        <v>463.39623563833209</v>
      </c>
      <c r="F41" s="28">
        <f t="shared" ref="F41:U41" si="30">F37-F$38-F$39</f>
        <v>425.38832130338699</v>
      </c>
      <c r="G41" s="28">
        <f t="shared" si="30"/>
        <v>280.72354483109552</v>
      </c>
      <c r="H41" s="28">
        <f t="shared" si="30"/>
        <v>274.66585692006112</v>
      </c>
      <c r="I41" s="28">
        <f t="shared" si="30"/>
        <v>369.66982610535666</v>
      </c>
      <c r="J41" s="28">
        <f t="shared" si="30"/>
        <v>280.38605692929872</v>
      </c>
      <c r="K41" s="28">
        <f t="shared" si="30"/>
        <v>289.978911909538</v>
      </c>
      <c r="L41" s="28">
        <f t="shared" si="30"/>
        <v>262.58785622423949</v>
      </c>
      <c r="M41" s="28">
        <f t="shared" si="30"/>
        <v>247.34112117877487</v>
      </c>
      <c r="N41" s="28">
        <f t="shared" si="30"/>
        <v>238.25477361605579</v>
      </c>
      <c r="O41" s="28">
        <f t="shared" si="30"/>
        <v>301.50673800767822</v>
      </c>
      <c r="P41" s="28">
        <f t="shared" si="30"/>
        <v>294.02520834102666</v>
      </c>
      <c r="Q41" s="28">
        <f t="shared" si="30"/>
        <v>228.5291765123448</v>
      </c>
      <c r="R41" s="28">
        <f t="shared" ref="R41" si="31">R37-R$38-R$39</f>
        <v>249.07706944114597</v>
      </c>
      <c r="S41" s="29">
        <f t="shared" si="30"/>
        <v>320.21869452428496</v>
      </c>
      <c r="T41" s="29">
        <f t="shared" si="30"/>
        <v>408.37741427363738</v>
      </c>
      <c r="U41" s="29">
        <f t="shared" si="30"/>
        <v>325.475584736163</v>
      </c>
      <c r="V41" s="31"/>
    </row>
    <row r="42" spans="2:41" x14ac:dyDescent="0.3">
      <c r="C42" s="21"/>
      <c r="D42" s="31"/>
      <c r="E42" s="51"/>
      <c r="F42" s="51"/>
      <c r="G42" s="51"/>
      <c r="H42" s="51"/>
      <c r="I42" s="51"/>
      <c r="J42" s="51"/>
      <c r="K42" s="51"/>
      <c r="L42" s="51"/>
      <c r="M42" s="51"/>
      <c r="N42" s="51"/>
      <c r="O42" s="51"/>
      <c r="P42" s="51"/>
      <c r="Q42" s="39"/>
      <c r="R42" s="39"/>
      <c r="S42" s="39"/>
      <c r="T42" s="39"/>
      <c r="U42" s="31"/>
    </row>
    <row r="43" spans="2:41" x14ac:dyDescent="0.3">
      <c r="B43" s="21" t="s">
        <v>216</v>
      </c>
      <c r="C43" s="21"/>
      <c r="D43" s="31"/>
      <c r="E43" s="51"/>
      <c r="F43" s="51"/>
      <c r="G43" s="51"/>
      <c r="H43" s="51"/>
      <c r="I43" s="51"/>
      <c r="J43" s="51"/>
      <c r="K43" s="51"/>
      <c r="L43" s="51"/>
      <c r="M43" s="51"/>
      <c r="N43" s="51"/>
      <c r="O43" s="51"/>
      <c r="P43" s="51"/>
      <c r="Q43" s="39"/>
      <c r="R43" s="39"/>
      <c r="S43" s="39"/>
      <c r="T43" s="39"/>
      <c r="U43" s="31"/>
    </row>
    <row r="44" spans="2:41" x14ac:dyDescent="0.3">
      <c r="C44" s="21"/>
      <c r="D44" s="31"/>
      <c r="E44" s="51"/>
      <c r="F44" s="51"/>
      <c r="G44" s="51"/>
      <c r="H44" s="51"/>
      <c r="I44" s="51"/>
      <c r="J44" s="51"/>
      <c r="K44" s="51"/>
      <c r="L44" s="51"/>
      <c r="M44" s="51"/>
      <c r="N44" s="51"/>
      <c r="O44" s="51"/>
      <c r="P44" s="51"/>
      <c r="Q44" s="39"/>
      <c r="R44" s="39"/>
      <c r="S44" s="39"/>
      <c r="T44" s="39"/>
      <c r="U44" s="31"/>
    </row>
    <row r="45" spans="2:41" x14ac:dyDescent="0.3">
      <c r="C45" s="3" t="s">
        <v>217</v>
      </c>
      <c r="D45" s="26">
        <f>'Input Data'!B282</f>
        <v>5.1006512918130333</v>
      </c>
      <c r="E45" s="51"/>
      <c r="F45" s="51"/>
      <c r="G45" s="51"/>
      <c r="H45" s="51"/>
      <c r="I45" s="51"/>
      <c r="J45" s="51"/>
      <c r="K45" s="51"/>
      <c r="L45" s="51"/>
      <c r="M45" s="51"/>
      <c r="N45" s="51"/>
      <c r="O45" s="51"/>
      <c r="P45" s="51"/>
      <c r="Q45" s="39"/>
      <c r="R45" s="39"/>
      <c r="S45" s="39"/>
      <c r="T45" s="39"/>
      <c r="U45" s="31"/>
      <c r="W45" s="65"/>
      <c r="X45" s="65"/>
    </row>
    <row r="46" spans="2:41" x14ac:dyDescent="0.3">
      <c r="C46" s="21"/>
      <c r="D46" s="31"/>
      <c r="E46" s="51"/>
      <c r="F46" s="51"/>
      <c r="G46" s="51"/>
      <c r="H46" s="51"/>
      <c r="I46" s="51"/>
      <c r="J46" s="51"/>
      <c r="K46" s="51"/>
      <c r="L46" s="51"/>
      <c r="M46" s="51"/>
      <c r="N46" s="51"/>
      <c r="O46" s="51"/>
      <c r="P46" s="51"/>
      <c r="Q46" s="39"/>
      <c r="R46" s="39"/>
      <c r="S46" s="39"/>
      <c r="T46" s="39"/>
      <c r="U46" s="31"/>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1"/>
    </row>
    <row r="48" spans="2:41" x14ac:dyDescent="0.3">
      <c r="C48" s="3" t="s">
        <v>214</v>
      </c>
      <c r="D48" s="29">
        <f t="shared" ref="D48:F49" si="32">S40</f>
        <v>320.21869452428496</v>
      </c>
      <c r="E48" s="28">
        <f t="shared" si="32"/>
        <v>366.88505502716646</v>
      </c>
      <c r="F48" s="28">
        <f t="shared" si="32"/>
        <v>345.7649268601449</v>
      </c>
      <c r="G48" s="51"/>
      <c r="H48" s="51"/>
      <c r="I48" s="51"/>
      <c r="J48" s="51"/>
      <c r="K48" s="51"/>
      <c r="L48" s="51"/>
      <c r="M48" s="51"/>
      <c r="N48" s="51"/>
      <c r="O48" s="51"/>
      <c r="P48" s="51"/>
      <c r="Q48" s="39"/>
      <c r="R48" s="39"/>
      <c r="S48" s="39"/>
      <c r="T48" s="39"/>
      <c r="U48" s="31"/>
    </row>
    <row r="49" spans="2:24" x14ac:dyDescent="0.3">
      <c r="C49" s="3" t="s">
        <v>215</v>
      </c>
      <c r="D49" s="29">
        <f t="shared" si="32"/>
        <v>320.21869452428496</v>
      </c>
      <c r="E49" s="28">
        <f t="shared" si="32"/>
        <v>408.37741427363738</v>
      </c>
      <c r="F49" s="28">
        <f t="shared" si="32"/>
        <v>325.475584736163</v>
      </c>
      <c r="G49" s="51"/>
      <c r="H49" s="51"/>
      <c r="I49" s="51"/>
      <c r="J49" s="51"/>
      <c r="K49" s="51"/>
      <c r="L49" s="51"/>
      <c r="M49" s="51"/>
      <c r="N49" s="51"/>
      <c r="O49" s="51"/>
      <c r="P49" s="51"/>
      <c r="Q49" s="39"/>
      <c r="R49" s="39"/>
      <c r="S49" s="39"/>
      <c r="T49" s="39"/>
      <c r="U49" s="31"/>
    </row>
    <row r="50" spans="2:24" x14ac:dyDescent="0.3">
      <c r="C50" s="3" t="s">
        <v>218</v>
      </c>
      <c r="D50" s="29">
        <f>'Input Data'!B210</f>
        <v>35.907231704239251</v>
      </c>
      <c r="E50" s="28">
        <f>'Input Data'!C210</f>
        <v>41.770080942665849</v>
      </c>
      <c r="F50" s="28">
        <f>'Input Data'!D210</f>
        <v>45.95576289392956</v>
      </c>
      <c r="G50" s="51"/>
      <c r="H50" s="51"/>
      <c r="I50" s="51"/>
      <c r="J50" s="51"/>
      <c r="K50" s="51"/>
      <c r="L50" s="51"/>
      <c r="M50" s="51"/>
      <c r="N50" s="51"/>
      <c r="O50" s="51"/>
      <c r="P50" s="51"/>
      <c r="Q50" s="39"/>
      <c r="R50" s="39"/>
      <c r="S50" s="39"/>
      <c r="T50" s="39"/>
      <c r="U50" s="31"/>
    </row>
    <row r="51" spans="2:24" x14ac:dyDescent="0.3">
      <c r="C51" s="3" t="s">
        <v>219</v>
      </c>
      <c r="D51" s="29">
        <f>D48-D$50-$D$45</f>
        <v>279.21081152823263</v>
      </c>
      <c r="E51" s="28">
        <f t="shared" ref="E51:F52" si="33">E48-E$50-$D$45</f>
        <v>320.01432279268755</v>
      </c>
      <c r="F51" s="28">
        <f t="shared" si="33"/>
        <v>294.7085126744023</v>
      </c>
      <c r="G51" s="51"/>
      <c r="H51" s="51"/>
      <c r="I51" s="51"/>
      <c r="J51" s="51"/>
      <c r="K51" s="51"/>
      <c r="L51" s="51"/>
      <c r="M51" s="51"/>
      <c r="N51" s="51"/>
      <c r="O51" s="51"/>
      <c r="P51" s="51"/>
      <c r="Q51" s="39"/>
      <c r="R51" s="39"/>
      <c r="S51" s="39"/>
      <c r="T51" s="39"/>
      <c r="U51" s="31"/>
    </row>
    <row r="52" spans="2:24" x14ac:dyDescent="0.3">
      <c r="C52" s="3" t="s">
        <v>220</v>
      </c>
      <c r="D52" s="29">
        <f>D49-D$50-$D$45</f>
        <v>279.21081152823263</v>
      </c>
      <c r="E52" s="28">
        <f t="shared" si="33"/>
        <v>361.50668203915848</v>
      </c>
      <c r="F52" s="28">
        <f>F49-F$50-$D$45</f>
        <v>274.4191705504204</v>
      </c>
      <c r="G52" s="51"/>
      <c r="H52" s="51"/>
      <c r="I52" s="51"/>
      <c r="J52" s="51"/>
      <c r="K52" s="51"/>
      <c r="L52" s="51"/>
      <c r="M52" s="51"/>
      <c r="N52" s="51"/>
      <c r="O52" s="51"/>
      <c r="P52" s="51"/>
      <c r="Q52" s="39"/>
      <c r="R52" s="39"/>
      <c r="S52" s="39"/>
      <c r="T52" s="39"/>
      <c r="U52" s="31"/>
    </row>
    <row r="53" spans="2:24" x14ac:dyDescent="0.3">
      <c r="C53" s="21"/>
      <c r="D53" s="31"/>
      <c r="E53" s="51"/>
      <c r="F53" s="51"/>
      <c r="G53" s="51"/>
      <c r="H53" s="51"/>
      <c r="I53" s="51"/>
      <c r="J53" s="51"/>
      <c r="K53" s="51"/>
      <c r="L53" s="51"/>
      <c r="M53" s="51"/>
      <c r="N53" s="51"/>
      <c r="O53" s="51"/>
      <c r="P53" s="51"/>
      <c r="Q53" s="39"/>
      <c r="R53" s="39"/>
      <c r="S53" s="39"/>
      <c r="T53" s="39"/>
      <c r="U53" s="31"/>
    </row>
    <row r="54" spans="2:24" x14ac:dyDescent="0.3">
      <c r="B54" s="21" t="s">
        <v>221</v>
      </c>
      <c r="C54" s="21"/>
      <c r="D54" s="31"/>
      <c r="E54" s="51"/>
      <c r="F54" s="51"/>
      <c r="G54" s="51"/>
      <c r="H54" s="51"/>
      <c r="I54" s="51"/>
      <c r="J54" s="51"/>
      <c r="K54" s="51"/>
      <c r="L54" s="51"/>
      <c r="M54" s="51"/>
      <c r="N54" s="51"/>
      <c r="O54" s="51"/>
      <c r="P54" s="51"/>
      <c r="Q54" s="39"/>
      <c r="R54" s="39"/>
      <c r="S54" s="39"/>
      <c r="T54" s="39"/>
      <c r="U54" s="31"/>
    </row>
    <row r="55" spans="2:24" x14ac:dyDescent="0.3">
      <c r="C55" s="21"/>
      <c r="D55" s="31"/>
      <c r="E55" s="51"/>
      <c r="F55" s="51"/>
      <c r="G55" s="51"/>
      <c r="H55" s="51"/>
      <c r="I55" s="51"/>
      <c r="J55" s="51"/>
      <c r="K55" s="51"/>
      <c r="L55" s="51"/>
      <c r="M55" s="51"/>
      <c r="N55" s="51"/>
      <c r="O55" s="51"/>
      <c r="P55" s="51"/>
      <c r="Q55" s="39"/>
      <c r="R55" s="39"/>
      <c r="S55" s="39"/>
      <c r="T55" s="39"/>
      <c r="U55" s="31"/>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1"/>
      <c r="W56" s="65"/>
      <c r="X56" s="65"/>
    </row>
    <row r="57" spans="2:24" x14ac:dyDescent="0.3">
      <c r="C57" s="3" t="s">
        <v>223</v>
      </c>
      <c r="D57" s="42">
        <f>'Input Data'!B235</f>
        <v>0.90179720271253472</v>
      </c>
      <c r="E57" s="51"/>
      <c r="F57" s="51"/>
      <c r="G57" s="51"/>
      <c r="H57" s="51"/>
      <c r="I57" s="51"/>
      <c r="J57" s="51"/>
      <c r="K57" s="51"/>
      <c r="L57" s="51"/>
      <c r="M57" s="51"/>
      <c r="N57" s="51"/>
      <c r="O57" s="51"/>
      <c r="P57" s="51"/>
      <c r="Q57" s="39"/>
      <c r="R57" s="39"/>
      <c r="S57" s="39"/>
      <c r="T57" s="39"/>
      <c r="U57" s="31"/>
      <c r="W57" s="65"/>
      <c r="X57" s="65"/>
    </row>
    <row r="58" spans="2:24" x14ac:dyDescent="0.3">
      <c r="C58" s="3" t="s">
        <v>224</v>
      </c>
      <c r="D58" s="42">
        <f>'Input Data'!B259</f>
        <v>0.63106511585309999</v>
      </c>
      <c r="E58" s="51"/>
      <c r="F58" s="51"/>
      <c r="G58" s="51"/>
      <c r="H58" s="51"/>
      <c r="I58" s="51"/>
      <c r="J58" s="51"/>
      <c r="K58" s="51"/>
      <c r="L58" s="51"/>
      <c r="M58" s="51"/>
      <c r="N58" s="51"/>
      <c r="O58" s="51"/>
      <c r="P58" s="51"/>
      <c r="Q58" s="39"/>
      <c r="R58" s="39"/>
      <c r="S58" s="39"/>
      <c r="T58" s="39"/>
      <c r="U58" s="31"/>
      <c r="W58" s="65"/>
      <c r="X58" s="65"/>
    </row>
    <row r="59" spans="2:24" x14ac:dyDescent="0.3">
      <c r="C59" s="21"/>
      <c r="D59" s="31"/>
      <c r="E59" s="51"/>
      <c r="F59" s="51"/>
      <c r="G59" s="51"/>
      <c r="H59" s="51"/>
      <c r="I59" s="51"/>
      <c r="J59" s="51"/>
      <c r="K59" s="51"/>
      <c r="L59" s="51"/>
      <c r="M59" s="51"/>
      <c r="N59" s="51"/>
      <c r="O59" s="51"/>
      <c r="P59" s="51"/>
      <c r="Q59" s="39"/>
      <c r="R59" s="39"/>
      <c r="S59" s="39"/>
      <c r="T59" s="39"/>
      <c r="U59" s="31"/>
    </row>
    <row r="60" spans="2:24" x14ac:dyDescent="0.3">
      <c r="C60" s="3" t="s">
        <v>225</v>
      </c>
      <c r="D60" s="28" t="str">
        <f>F47</f>
        <v>2027/28</v>
      </c>
      <c r="E60" s="51"/>
      <c r="F60" s="51"/>
      <c r="G60" s="51"/>
      <c r="H60" s="51"/>
      <c r="I60" s="51"/>
      <c r="J60" s="51"/>
      <c r="K60" s="51"/>
      <c r="L60" s="51"/>
      <c r="M60" s="51"/>
      <c r="N60" s="51"/>
      <c r="O60" s="51"/>
      <c r="P60" s="51"/>
      <c r="Q60" s="39"/>
      <c r="R60" s="39"/>
      <c r="S60" s="39"/>
      <c r="T60" s="39"/>
      <c r="U60" s="31"/>
    </row>
    <row r="61" spans="2:24" x14ac:dyDescent="0.3">
      <c r="C61" s="3" t="s">
        <v>226</v>
      </c>
      <c r="D61" s="28" t="str">
        <f>E47</f>
        <v>2026/27</v>
      </c>
      <c r="E61" s="51"/>
      <c r="F61" s="51"/>
      <c r="G61" s="51"/>
      <c r="H61" s="51"/>
      <c r="I61" s="51"/>
      <c r="J61" s="51"/>
      <c r="K61" s="51"/>
      <c r="L61" s="51"/>
      <c r="M61" s="51"/>
      <c r="N61" s="51"/>
      <c r="O61" s="51"/>
      <c r="P61" s="51"/>
      <c r="Q61" s="39"/>
      <c r="R61" s="39"/>
      <c r="S61" s="39"/>
      <c r="T61" s="39"/>
      <c r="U61" s="31"/>
    </row>
    <row r="62" spans="2:24" x14ac:dyDescent="0.3">
      <c r="C62" s="3" t="s">
        <v>227</v>
      </c>
      <c r="D62" s="68">
        <f>F51/D$56/D$57/D$58</f>
        <v>525.1538314034724</v>
      </c>
      <c r="E62" s="51"/>
      <c r="F62" s="51"/>
      <c r="G62" s="51"/>
      <c r="H62" s="51"/>
      <c r="I62" s="51"/>
      <c r="J62" s="51"/>
      <c r="K62" s="51"/>
      <c r="L62" s="51"/>
      <c r="M62" s="51"/>
      <c r="N62" s="51"/>
      <c r="O62" s="51"/>
      <c r="P62" s="51"/>
      <c r="Q62" s="39"/>
      <c r="R62" s="39"/>
      <c r="S62" s="39"/>
      <c r="T62" s="39"/>
      <c r="U62" s="31"/>
    </row>
    <row r="63" spans="2:24" x14ac:dyDescent="0.3">
      <c r="C63" s="3" t="s">
        <v>228</v>
      </c>
      <c r="D63" s="68">
        <f>F52/D$56/D$57/D$58</f>
        <v>488.99937608634093</v>
      </c>
      <c r="E63" s="51"/>
      <c r="F63" s="51"/>
      <c r="G63" s="51"/>
      <c r="H63" s="51"/>
      <c r="I63" s="51"/>
      <c r="J63" s="51"/>
      <c r="K63" s="51"/>
      <c r="L63" s="51"/>
      <c r="M63" s="51"/>
      <c r="N63" s="51"/>
      <c r="O63" s="51"/>
      <c r="P63" s="51"/>
      <c r="Q63" s="39"/>
      <c r="R63" s="39"/>
      <c r="S63" s="39"/>
      <c r="T63" s="39"/>
      <c r="U63" s="31"/>
    </row>
    <row r="64" spans="2:24" ht="14.5" x14ac:dyDescent="0.35">
      <c r="C64" s="3" t="s">
        <v>2</v>
      </c>
      <c r="D64" s="68">
        <f>D63-D62</f>
        <v>-36.154455317131465</v>
      </c>
      <c r="E64" s="56" t="s">
        <v>229</v>
      </c>
      <c r="F64" s="51"/>
      <c r="G64" s="51"/>
      <c r="H64" s="51"/>
      <c r="I64" s="51"/>
      <c r="J64" s="51"/>
      <c r="K64" s="51"/>
      <c r="L64" s="51"/>
      <c r="M64" s="51"/>
      <c r="N64" s="51"/>
      <c r="O64" s="51"/>
      <c r="P64" s="51"/>
      <c r="Q64" s="39"/>
      <c r="R64" s="39"/>
      <c r="S64" s="39"/>
      <c r="T64" s="39"/>
      <c r="U64" s="31"/>
    </row>
    <row r="65" spans="2:21" x14ac:dyDescent="0.3">
      <c r="C65" s="21"/>
      <c r="D65" s="31"/>
      <c r="E65" s="51"/>
      <c r="F65" s="51"/>
      <c r="G65" s="51"/>
      <c r="H65" s="51"/>
      <c r="I65" s="51"/>
      <c r="J65" s="51"/>
      <c r="K65" s="51"/>
      <c r="L65" s="51"/>
      <c r="M65" s="51"/>
      <c r="N65" s="51"/>
      <c r="O65" s="51"/>
      <c r="P65" s="51"/>
      <c r="Q65" s="39"/>
      <c r="R65" s="39"/>
      <c r="S65" s="39"/>
      <c r="T65" s="39"/>
      <c r="U65" s="31"/>
    </row>
    <row r="66" spans="2:21" x14ac:dyDescent="0.3">
      <c r="B66" s="21" t="s">
        <v>230</v>
      </c>
      <c r="C66" s="21"/>
      <c r="D66" s="31"/>
      <c r="E66" s="51"/>
      <c r="F66" s="51"/>
      <c r="G66" s="51"/>
      <c r="H66" s="51"/>
      <c r="I66" s="51"/>
      <c r="J66" s="51"/>
      <c r="K66" s="51"/>
      <c r="L66" s="51"/>
      <c r="M66" s="51"/>
      <c r="N66" s="51"/>
      <c r="O66" s="51"/>
      <c r="P66" s="51"/>
      <c r="Q66" s="39"/>
      <c r="R66" s="39"/>
      <c r="S66" s="39"/>
      <c r="T66" s="39"/>
      <c r="U66" s="31"/>
    </row>
    <row r="67" spans="2:21" x14ac:dyDescent="0.3">
      <c r="B67" s="21" t="s">
        <v>231</v>
      </c>
      <c r="C67" s="21"/>
      <c r="D67" s="31"/>
      <c r="E67" s="51"/>
      <c r="F67" s="51"/>
      <c r="G67" s="51"/>
      <c r="H67" s="51"/>
      <c r="I67" s="51"/>
      <c r="J67" s="51"/>
      <c r="K67" s="51"/>
      <c r="L67" s="51"/>
      <c r="M67" s="51"/>
      <c r="N67" s="51"/>
      <c r="O67" s="51"/>
      <c r="P67" s="51"/>
      <c r="Q67" s="39"/>
      <c r="R67" s="39"/>
      <c r="S67" s="39"/>
      <c r="T67" s="39"/>
      <c r="U67" s="31"/>
    </row>
    <row r="68" spans="2:21" x14ac:dyDescent="0.3">
      <c r="B68" s="21"/>
      <c r="C68" s="21"/>
      <c r="D68" s="31"/>
      <c r="E68" s="51"/>
      <c r="F68" s="51"/>
      <c r="G68" s="51"/>
      <c r="H68" s="51"/>
      <c r="I68" s="51"/>
      <c r="J68" s="51"/>
      <c r="K68" s="51"/>
      <c r="L68" s="51"/>
      <c r="M68" s="51"/>
      <c r="N68" s="51"/>
      <c r="O68" s="51"/>
      <c r="P68" s="51"/>
      <c r="Q68" s="39"/>
      <c r="R68" s="39"/>
      <c r="S68" s="39"/>
      <c r="T68" s="39"/>
      <c r="U68" s="31"/>
    </row>
    <row r="69" spans="2:21" x14ac:dyDescent="0.3">
      <c r="B69" s="21"/>
      <c r="C69" s="34"/>
      <c r="D69" s="27" t="str">
        <f>D61</f>
        <v>2026/27</v>
      </c>
      <c r="E69" s="51"/>
      <c r="F69" s="51"/>
      <c r="G69" s="51"/>
      <c r="H69" s="51"/>
      <c r="I69" s="51"/>
      <c r="J69" s="51"/>
      <c r="K69" s="51"/>
      <c r="L69" s="51"/>
      <c r="M69" s="51"/>
      <c r="N69" s="51"/>
      <c r="O69" s="51"/>
      <c r="P69" s="51"/>
      <c r="Q69" s="39"/>
      <c r="R69" s="39"/>
      <c r="S69" s="39"/>
      <c r="T69" s="39"/>
      <c r="U69" s="31"/>
    </row>
    <row r="70" spans="2:21" x14ac:dyDescent="0.3">
      <c r="B70" s="21"/>
      <c r="C70" s="23" t="s">
        <v>232</v>
      </c>
      <c r="D70" s="29">
        <f>MAX(D62:D63)</f>
        <v>525.1538314034724</v>
      </c>
    </row>
    <row r="72" spans="2:21" ht="14.5" x14ac:dyDescent="0.35">
      <c r="B72" s="62" t="s">
        <v>112</v>
      </c>
    </row>
  </sheetData>
  <phoneticPr fontId="13" type="noConversion"/>
  <conditionalFormatting sqref="W20:W21">
    <cfRule type="cellIs" dxfId="311" priority="23" operator="greaterThan">
      <formula>0.000001</formula>
    </cfRule>
    <cfRule type="cellIs" dxfId="310" priority="24" operator="lessThan">
      <formula>-0.000001</formula>
    </cfRule>
  </conditionalFormatting>
  <conditionalFormatting sqref="W23:W24">
    <cfRule type="cellIs" dxfId="309" priority="21" operator="greaterThan">
      <formula>0.000001</formula>
    </cfRule>
    <cfRule type="cellIs" dxfId="308" priority="22" operator="lessThan">
      <formula>-0.000001</formula>
    </cfRule>
  </conditionalFormatting>
  <conditionalFormatting sqref="W38:W39">
    <cfRule type="cellIs" dxfId="307" priority="13" operator="greaterThan">
      <formula>0.000001</formula>
    </cfRule>
    <cfRule type="cellIs" dxfId="306" priority="14" operator="lessThan">
      <formula>-0.000001</formula>
    </cfRule>
  </conditionalFormatting>
  <conditionalFormatting sqref="W1:X1">
    <cfRule type="cellIs" dxfId="305" priority="27" operator="greaterThan">
      <formula>0.000001</formula>
    </cfRule>
    <cfRule type="cellIs" dxfId="304" priority="28" operator="lessThan">
      <formula>-0.000001</formula>
    </cfRule>
  </conditionalFormatting>
  <conditionalFormatting sqref="W6:X6">
    <cfRule type="cellIs" dxfId="303" priority="1" operator="greaterThan">
      <formula>0.000001</formula>
    </cfRule>
    <cfRule type="cellIs" dxfId="302" priority="2" operator="lessThan">
      <formula>-0.000001</formula>
    </cfRule>
  </conditionalFormatting>
  <conditionalFormatting sqref="W30:X31">
    <cfRule type="cellIs" dxfId="301" priority="17" operator="greaterThan">
      <formula>0.000001</formula>
    </cfRule>
    <cfRule type="cellIs" dxfId="300" priority="18" operator="lessThan">
      <formula>-0.000001</formula>
    </cfRule>
  </conditionalFormatting>
  <conditionalFormatting sqref="W45:X45">
    <cfRule type="cellIs" dxfId="299" priority="5" operator="greaterThan">
      <formula>0.000001</formula>
    </cfRule>
    <cfRule type="cellIs" dxfId="298" priority="6" operator="lessThan">
      <formula>-0.000001</formula>
    </cfRule>
  </conditionalFormatting>
  <conditionalFormatting sqref="W56:X58">
    <cfRule type="cellIs" dxfId="297" priority="3" operator="greaterThan">
      <formula>0.000001</formula>
    </cfRule>
    <cfRule type="cellIs" dxfId="296" priority="4" operator="lessThan">
      <formula>-0.000001</formula>
    </cfRule>
  </conditionalFormatting>
  <conditionalFormatting sqref="W9:AO10">
    <cfRule type="cellIs" dxfId="295" priority="25" operator="greaterThan">
      <formula>0.000001</formula>
    </cfRule>
    <cfRule type="cellIs" dxfId="294" priority="26" operator="lessThan">
      <formula>-0.000001</formula>
    </cfRule>
  </conditionalFormatting>
  <conditionalFormatting sqref="X36:X37 Y38:AO39">
    <cfRule type="cellIs" dxfId="293" priority="35" operator="greaterThan">
      <formula>0.000001</formula>
    </cfRule>
    <cfRule type="cellIs" dxfId="292" priority="36" operator="lessThan">
      <formula>-0.000001</formula>
    </cfRule>
  </conditionalFormatting>
  <conditionalFormatting sqref="X17:AO18 Y19:AO23">
    <cfRule type="cellIs" dxfId="291" priority="31" operator="greaterThan">
      <formula>0.000001</formula>
    </cfRule>
    <cfRule type="cellIs" dxfId="290" priority="32" operator="lessThan">
      <formula>-0.000001</formula>
    </cfRule>
  </conditionalFormatting>
  <conditionalFormatting sqref="AA30:AO31 Y30:Z33">
    <cfRule type="cellIs" dxfId="289" priority="33" operator="greaterThan">
      <formula>0.000001</formula>
    </cfRule>
    <cfRule type="cellIs" dxfId="288" priority="34" operator="lessThan">
      <formula>-0.000001</formula>
    </cfRule>
  </conditionalFormatting>
  <hyperlinks>
    <hyperlink ref="B72" location="Contents!A1" display="Link to Contents page" xr:uid="{4155DBB6-F68F-4128-835A-EF001AF77EA7}"/>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D30B-F3EF-47E0-B741-7ED9FD836709}">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7265625"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Data'!B15</f>
        <v>26806.204804846428</v>
      </c>
      <c r="E9" s="27">
        <f>'Input Data'!C15</f>
        <v>26588.945577316608</v>
      </c>
      <c r="F9" s="27">
        <f>'Input Data'!D15</f>
        <v>27428.056977956978</v>
      </c>
      <c r="G9" s="27">
        <f>'Input Data'!E15</f>
        <v>27702.424116954207</v>
      </c>
      <c r="H9" s="27">
        <f>'Input Data'!F15</f>
        <v>28128.762342325514</v>
      </c>
      <c r="I9" s="27">
        <f>'Input Data'!G15</f>
        <v>28277.533097731764</v>
      </c>
      <c r="J9" s="27">
        <f>'Input Data'!H15</f>
        <v>28477.855282024615</v>
      </c>
      <c r="K9" s="27">
        <f>'Input Data'!I15</f>
        <v>28440.527447535744</v>
      </c>
      <c r="L9" s="27">
        <f>'Input Data'!J15</f>
        <v>28714.417387228052</v>
      </c>
      <c r="M9" s="27">
        <f>'Input Data'!K15</f>
        <v>29037.841740253829</v>
      </c>
      <c r="N9" s="27">
        <f>'Input Data'!L15</f>
        <v>30017.315048157809</v>
      </c>
      <c r="O9" s="27">
        <f>'Input Data'!M15</f>
        <v>30559.379916950387</v>
      </c>
      <c r="P9" s="27">
        <f>'Input Data'!N15</f>
        <v>30732.049540322303</v>
      </c>
      <c r="Q9" s="27">
        <f>'Input Data'!O15</f>
        <v>30933.242303594034</v>
      </c>
      <c r="R9" s="27">
        <f>'Input Data'!P15</f>
        <v>30650.657885347926</v>
      </c>
      <c r="S9" s="29">
        <f>'Input Data'!Q15</f>
        <v>30648.216216344801</v>
      </c>
      <c r="T9" s="29">
        <f>'Input Data'!R15</f>
        <v>30645.215049083916</v>
      </c>
      <c r="U9" s="29">
        <f>'Input Data'!S15</f>
        <v>30640.964312923468</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26806.204804846428</v>
      </c>
      <c r="E10" s="27">
        <f t="shared" ref="E10:Q10" si="0">E9</f>
        <v>26588.945577316608</v>
      </c>
      <c r="F10" s="27">
        <f t="shared" si="0"/>
        <v>27428.056977956978</v>
      </c>
      <c r="G10" s="27">
        <f t="shared" si="0"/>
        <v>27702.424116954207</v>
      </c>
      <c r="H10" s="27">
        <f t="shared" si="0"/>
        <v>28128.762342325514</v>
      </c>
      <c r="I10" s="27">
        <f t="shared" si="0"/>
        <v>28277.533097731764</v>
      </c>
      <c r="J10" s="27">
        <f t="shared" si="0"/>
        <v>28477.855282024615</v>
      </c>
      <c r="K10" s="27">
        <f t="shared" si="0"/>
        <v>28440.527447535744</v>
      </c>
      <c r="L10" s="27">
        <f t="shared" si="0"/>
        <v>28714.417387228052</v>
      </c>
      <c r="M10" s="27">
        <f t="shared" si="0"/>
        <v>29037.841740253829</v>
      </c>
      <c r="N10" s="27">
        <f t="shared" si="0"/>
        <v>30017.315048157809</v>
      </c>
      <c r="O10" s="27">
        <f t="shared" si="0"/>
        <v>30559.379916950387</v>
      </c>
      <c r="P10" s="27">
        <f t="shared" si="0"/>
        <v>30732.049540322303</v>
      </c>
      <c r="Q10" s="27">
        <f t="shared" si="0"/>
        <v>30933.242303594034</v>
      </c>
      <c r="R10" s="27">
        <f t="shared" ref="R10" si="1">R9</f>
        <v>30650.657885347926</v>
      </c>
      <c r="S10" s="29">
        <f>'Input Data'!B338</f>
        <v>30849.519160678959</v>
      </c>
      <c r="T10" s="29">
        <f>'Input Data'!C338</f>
        <v>30806.321306306152</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201.30294433415838</v>
      </c>
      <c r="T11" s="29">
        <f>T10-T9</f>
        <v>161.10625722223631</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2757.1090587013832</v>
      </c>
      <c r="F17" s="28">
        <f t="shared" ref="F17:U17" si="4">F21+F24</f>
        <v>2590.1851612163214</v>
      </c>
      <c r="G17" s="28">
        <f t="shared" si="4"/>
        <v>2949.5672142651269</v>
      </c>
      <c r="H17" s="28">
        <f t="shared" si="4"/>
        <v>3151.5935652294688</v>
      </c>
      <c r="I17" s="28">
        <f t="shared" si="4"/>
        <v>3237.1551254370393</v>
      </c>
      <c r="J17" s="28">
        <f t="shared" si="4"/>
        <v>3264.1838080205416</v>
      </c>
      <c r="K17" s="28">
        <f t="shared" si="4"/>
        <v>3257.6859253914986</v>
      </c>
      <c r="L17" s="28">
        <f t="shared" si="4"/>
        <v>2943.0143486252332</v>
      </c>
      <c r="M17" s="28">
        <f t="shared" si="4"/>
        <v>2888.9299847887323</v>
      </c>
      <c r="N17" s="28">
        <f t="shared" si="4"/>
        <v>2201.2237420170859</v>
      </c>
      <c r="O17" s="28">
        <f t="shared" si="4"/>
        <v>2477.8198609881138</v>
      </c>
      <c r="P17" s="28">
        <f t="shared" si="4"/>
        <v>2842.5784245149607</v>
      </c>
      <c r="Q17" s="28">
        <f t="shared" si="4"/>
        <v>2947.5312729921998</v>
      </c>
      <c r="R17" s="28">
        <f t="shared" ref="R17" si="5">R21+R24</f>
        <v>2974.9271610628616</v>
      </c>
      <c r="S17" s="29">
        <f t="shared" si="4"/>
        <v>2943.2034279861809</v>
      </c>
      <c r="T17" s="29">
        <f t="shared" si="4"/>
        <v>2932.5388772817009</v>
      </c>
      <c r="U17" s="29">
        <f t="shared" si="4"/>
        <v>2932.251714087352</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2757.1090587013832</v>
      </c>
      <c r="F18" s="28">
        <f t="shared" ref="F18:U18" si="6">F22+F25</f>
        <v>2590.1851612163214</v>
      </c>
      <c r="G18" s="28">
        <f t="shared" si="6"/>
        <v>2949.5672142651269</v>
      </c>
      <c r="H18" s="28">
        <f t="shared" si="6"/>
        <v>3151.5935652294688</v>
      </c>
      <c r="I18" s="28">
        <f t="shared" si="6"/>
        <v>3237.1551254370393</v>
      </c>
      <c r="J18" s="28">
        <f t="shared" si="6"/>
        <v>3264.1838080205416</v>
      </c>
      <c r="K18" s="28">
        <f t="shared" si="6"/>
        <v>3257.6859253914986</v>
      </c>
      <c r="L18" s="28">
        <f t="shared" si="6"/>
        <v>2943.0143486252332</v>
      </c>
      <c r="M18" s="28">
        <f t="shared" si="6"/>
        <v>2888.9299847887323</v>
      </c>
      <c r="N18" s="28">
        <f t="shared" si="6"/>
        <v>2201.2237420170859</v>
      </c>
      <c r="O18" s="28">
        <f t="shared" si="6"/>
        <v>2477.8198609881138</v>
      </c>
      <c r="P18" s="28">
        <f t="shared" si="6"/>
        <v>2842.5784245149607</v>
      </c>
      <c r="Q18" s="28">
        <f t="shared" si="6"/>
        <v>2947.5312729921998</v>
      </c>
      <c r="R18" s="28">
        <f t="shared" ref="R18" si="7">R22+R25</f>
        <v>2974.9271610628616</v>
      </c>
      <c r="S18" s="29">
        <f t="shared" si="6"/>
        <v>2943.2034279861809</v>
      </c>
      <c r="T18" s="29">
        <f t="shared" si="6"/>
        <v>2951.8003150829772</v>
      </c>
      <c r="U18" s="29">
        <f t="shared" si="6"/>
        <v>2947.6669786933744</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19.261437801276315</v>
      </c>
      <c r="U19" s="29">
        <f>U18-U17</f>
        <v>15.415264606022447</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Data'!B77</f>
        <v>7.3573002751338629E-2</v>
      </c>
      <c r="F20" s="43">
        <f>'Input Data'!C77</f>
        <v>6.9073707791286701E-2</v>
      </c>
      <c r="G20" s="43">
        <f>'Input Data'!D77</f>
        <v>7.9564227485943509E-2</v>
      </c>
      <c r="H20" s="43">
        <f>'Input Data'!E77</f>
        <v>8.7504361595501942E-2</v>
      </c>
      <c r="I20" s="43">
        <f>'Input Data'!F77</f>
        <v>9.0556994650771494E-2</v>
      </c>
      <c r="J20" s="43">
        <f>'Input Data'!G77</f>
        <v>9.4785372173494253E-2</v>
      </c>
      <c r="K20" s="43">
        <f>'Input Data'!H77</f>
        <v>9.295541362499124E-2</v>
      </c>
      <c r="L20" s="43">
        <f>'Input Data'!I77</f>
        <v>8.6633921508205161E-2</v>
      </c>
      <c r="M20" s="43">
        <f>'Input Data'!J77</f>
        <v>8.4930128259700782E-2</v>
      </c>
      <c r="N20" s="43">
        <f>'Input Data'!K77</f>
        <v>6.2341352522952462E-2</v>
      </c>
      <c r="O20" s="43">
        <f>'Input Data'!L77</f>
        <v>6.8891136877645268E-2</v>
      </c>
      <c r="P20" s="43">
        <f>'Input Data'!M77</f>
        <v>8.04395351570657E-2</v>
      </c>
      <c r="Q20" s="43">
        <f>'Input Data'!N77</f>
        <v>8.3089273098306063E-2</v>
      </c>
      <c r="R20" s="43">
        <f>'Input Data'!O77</f>
        <v>8.1935882857495257E-2</v>
      </c>
      <c r="S20" s="44">
        <f>'Input Data'!P77</f>
        <v>8.1517884700522986E-2</v>
      </c>
      <c r="T20" s="44">
        <f>'Input Data'!Q77</f>
        <v>8.1228979514608279E-2</v>
      </c>
      <c r="U20" s="44">
        <f>'Input Data'!R77</f>
        <v>8.1228979514608265E-2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1972.212979859913</v>
      </c>
      <c r="F21" s="28">
        <f t="shared" ref="F21:S21" si="9">F$20*E9</f>
        <v>1836.5970572859924</v>
      </c>
      <c r="G21" s="28">
        <f t="shared" si="9"/>
        <v>2182.2921648915894</v>
      </c>
      <c r="H21" s="28">
        <f t="shared" si="9"/>
        <v>2424.0829370019146</v>
      </c>
      <c r="I21" s="28">
        <f t="shared" si="9"/>
        <v>2547.2561809667941</v>
      </c>
      <c r="J21" s="28">
        <f t="shared" si="9"/>
        <v>2680.2964988168073</v>
      </c>
      <c r="K21" s="28">
        <f t="shared" si="9"/>
        <v>2647.1708168932396</v>
      </c>
      <c r="L21" s="28">
        <f t="shared" si="9"/>
        <v>2463.9144225417663</v>
      </c>
      <c r="M21" s="28">
        <f t="shared" si="9"/>
        <v>2438.7191515998607</v>
      </c>
      <c r="N21" s="28">
        <f t="shared" si="9"/>
        <v>1810.2583284348673</v>
      </c>
      <c r="O21" s="28">
        <f t="shared" si="9"/>
        <v>2067.9269596820404</v>
      </c>
      <c r="P21" s="28">
        <f t="shared" si="9"/>
        <v>2458.1823152076581</v>
      </c>
      <c r="Q21" s="28">
        <f t="shared" si="9"/>
        <v>2553.5036571265109</v>
      </c>
      <c r="R21" s="28">
        <f t="shared" si="9"/>
        <v>2534.5425177897973</v>
      </c>
      <c r="S21" s="29">
        <f t="shared" si="9"/>
        <v>2498.5767954929679</v>
      </c>
      <c r="T21" s="29">
        <f t="shared" ref="T21:T22" si="10">T$20*S9</f>
        <v>2489.5233271967572</v>
      </c>
      <c r="U21" s="29">
        <f t="shared" ref="U21:U22" si="11">U$20*T9</f>
        <v>2489.2795454428024</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1972.212979859913</v>
      </c>
      <c r="F22" s="28">
        <f t="shared" ref="F22:S22" si="12">F$20*E10</f>
        <v>1836.5970572859924</v>
      </c>
      <c r="G22" s="28">
        <f t="shared" si="12"/>
        <v>2182.2921648915894</v>
      </c>
      <c r="H22" s="28">
        <f t="shared" si="12"/>
        <v>2424.0829370019146</v>
      </c>
      <c r="I22" s="28">
        <f t="shared" si="12"/>
        <v>2547.2561809667941</v>
      </c>
      <c r="J22" s="28">
        <f t="shared" si="12"/>
        <v>2680.2964988168073</v>
      </c>
      <c r="K22" s="28">
        <f t="shared" si="12"/>
        <v>2647.1708168932396</v>
      </c>
      <c r="L22" s="28">
        <f t="shared" si="12"/>
        <v>2463.9144225417663</v>
      </c>
      <c r="M22" s="28">
        <f t="shared" si="12"/>
        <v>2438.7191515998607</v>
      </c>
      <c r="N22" s="28">
        <f t="shared" si="12"/>
        <v>1810.2583284348673</v>
      </c>
      <c r="O22" s="28">
        <f t="shared" si="12"/>
        <v>2067.9269596820404</v>
      </c>
      <c r="P22" s="28">
        <f t="shared" si="12"/>
        <v>2458.1823152076581</v>
      </c>
      <c r="Q22" s="28">
        <f t="shared" si="12"/>
        <v>2553.5036571265109</v>
      </c>
      <c r="R22" s="28">
        <f t="shared" si="12"/>
        <v>2534.5425177897973</v>
      </c>
      <c r="S22" s="29">
        <f t="shared" si="12"/>
        <v>2498.5767954929679</v>
      </c>
      <c r="T22" s="29">
        <f t="shared" si="10"/>
        <v>2505.8749599383068</v>
      </c>
      <c r="U22" s="29">
        <f t="shared" si="11"/>
        <v>2502.3660423103825</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Data'!B103</f>
        <v>2.9280388050290686E-2</v>
      </c>
      <c r="F23" s="43">
        <f>'Input Data'!C103</f>
        <v>2.8342158275476152E-2</v>
      </c>
      <c r="G23" s="43">
        <f>'Input Data'!D103</f>
        <v>2.7974094190856141E-2</v>
      </c>
      <c r="H23" s="43">
        <f>'Input Data'!E103</f>
        <v>2.6261623356719502E-2</v>
      </c>
      <c r="I23" s="43">
        <f>'Input Data'!F103</f>
        <v>2.4526459290110679E-2</v>
      </c>
      <c r="J23" s="43">
        <f>'Input Data'!G103</f>
        <v>2.0648452861348424E-2</v>
      </c>
      <c r="K23" s="43">
        <f>'Input Data'!H103</f>
        <v>2.1438240431105062E-2</v>
      </c>
      <c r="L23" s="43">
        <f>'Input Data'!I103</f>
        <v>1.6845676542647212E-2</v>
      </c>
      <c r="M23" s="43">
        <f>'Input Data'!J103</f>
        <v>1.5678912342798289E-2</v>
      </c>
      <c r="N23" s="43">
        <f>'Input Data'!K103</f>
        <v>1.3463996982952125E-2</v>
      </c>
      <c r="O23" s="43">
        <f>'Input Data'!L103</f>
        <v>1.3655215353154272E-2</v>
      </c>
      <c r="P23" s="43">
        <f>'Input Data'!M103</f>
        <v>1.2578661947721316E-2</v>
      </c>
      <c r="Q23" s="43">
        <f>'Input Data'!N103</f>
        <v>1.282139075523423E-2</v>
      </c>
      <c r="R23" s="43">
        <f>'Input Data'!O103</f>
        <v>1.4236614414710009E-2</v>
      </c>
      <c r="S23" s="44">
        <f>'Input Data'!P103</f>
        <v>1.450626717887709E-2</v>
      </c>
      <c r="T23" s="44">
        <f>'Input Data'!Q103</f>
        <v>1.4454855935422499E-2</v>
      </c>
      <c r="U23" s="44">
        <f>'Input Data'!R103</f>
        <v>1.4454855935422497E-2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784.89607884147006</v>
      </c>
      <c r="F24" s="28">
        <f t="shared" ref="F24:U24" si="13">F$23*E9</f>
        <v>753.58810393032888</v>
      </c>
      <c r="G24" s="28">
        <f t="shared" si="13"/>
        <v>767.27504937353751</v>
      </c>
      <c r="H24" s="28">
        <f t="shared" si="13"/>
        <v>727.51062822755421</v>
      </c>
      <c r="I24" s="28">
        <f t="shared" si="13"/>
        <v>689.89894447024506</v>
      </c>
      <c r="J24" s="28">
        <f t="shared" si="13"/>
        <v>583.88730920373428</v>
      </c>
      <c r="K24" s="28">
        <f t="shared" si="13"/>
        <v>610.515108498259</v>
      </c>
      <c r="L24" s="28">
        <f t="shared" si="13"/>
        <v>479.0999260834671</v>
      </c>
      <c r="M24" s="28">
        <f t="shared" si="13"/>
        <v>450.21083318887173</v>
      </c>
      <c r="N24" s="28">
        <f t="shared" si="13"/>
        <v>390.96541358221884</v>
      </c>
      <c r="O24" s="28">
        <f t="shared" si="13"/>
        <v>409.89290130607327</v>
      </c>
      <c r="P24" s="28">
        <f t="shared" si="13"/>
        <v>384.39610930730282</v>
      </c>
      <c r="Q24" s="28">
        <f t="shared" si="13"/>
        <v>394.02761586568874</v>
      </c>
      <c r="R24" s="28">
        <f t="shared" si="13"/>
        <v>440.38464327306428</v>
      </c>
      <c r="S24" s="29">
        <f t="shared" si="13"/>
        <v>444.62663249321287</v>
      </c>
      <c r="T24" s="29">
        <f t="shared" si="13"/>
        <v>443.01555008494375</v>
      </c>
      <c r="U24" s="29">
        <f t="shared" si="13"/>
        <v>442.97216864454947</v>
      </c>
      <c r="W24" s="65"/>
    </row>
    <row r="25" spans="2:41" x14ac:dyDescent="0.3">
      <c r="C25" s="3" t="s">
        <v>207</v>
      </c>
      <c r="D25" s="35"/>
      <c r="E25" s="28">
        <f>E$23*D10</f>
        <v>784.89607884147006</v>
      </c>
      <c r="F25" s="28">
        <f t="shared" ref="F25:U25" si="14">F$23*E10</f>
        <v>753.58810393032888</v>
      </c>
      <c r="G25" s="28">
        <f t="shared" si="14"/>
        <v>767.27504937353751</v>
      </c>
      <c r="H25" s="28">
        <f t="shared" si="14"/>
        <v>727.51062822755421</v>
      </c>
      <c r="I25" s="28">
        <f t="shared" si="14"/>
        <v>689.89894447024506</v>
      </c>
      <c r="J25" s="28">
        <f t="shared" si="14"/>
        <v>583.88730920373428</v>
      </c>
      <c r="K25" s="28">
        <f t="shared" si="14"/>
        <v>610.515108498259</v>
      </c>
      <c r="L25" s="28">
        <f t="shared" si="14"/>
        <v>479.0999260834671</v>
      </c>
      <c r="M25" s="28">
        <f t="shared" si="14"/>
        <v>450.21083318887173</v>
      </c>
      <c r="N25" s="28">
        <f t="shared" si="14"/>
        <v>390.96541358221884</v>
      </c>
      <c r="O25" s="28">
        <f t="shared" si="14"/>
        <v>409.89290130607327</v>
      </c>
      <c r="P25" s="28">
        <f t="shared" si="14"/>
        <v>384.39610930730282</v>
      </c>
      <c r="Q25" s="28">
        <f t="shared" si="14"/>
        <v>394.02761586568874</v>
      </c>
      <c r="R25" s="28">
        <f t="shared" si="14"/>
        <v>440.38464327306428</v>
      </c>
      <c r="S25" s="29">
        <f t="shared" si="14"/>
        <v>444.62663249321287</v>
      </c>
      <c r="T25" s="29">
        <f t="shared" si="14"/>
        <v>445.92535514467039</v>
      </c>
      <c r="U25" s="29">
        <f t="shared" si="14"/>
        <v>445.30093638299201</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Data'!B362</f>
        <v>2963.7100303310135</v>
      </c>
      <c r="F30" s="28">
        <f>'Input Data'!C362</f>
        <v>3323.766356753692</v>
      </c>
      <c r="G30" s="28">
        <f>'Input Data'!D362</f>
        <v>3346.6708243999974</v>
      </c>
      <c r="H30" s="28">
        <f>'Input Data'!E362</f>
        <v>3706.1471938811574</v>
      </c>
      <c r="I30" s="28">
        <f>'Input Data'!F362</f>
        <v>3471.3724016548367</v>
      </c>
      <c r="J30" s="28">
        <f>'Input Data'!G362</f>
        <v>3660.3817904092011</v>
      </c>
      <c r="K30" s="28">
        <f>'Input Data'!H362</f>
        <v>3617.3543182460853</v>
      </c>
      <c r="L30" s="28">
        <f>'Input Data'!I362</f>
        <v>3427.4588249434973</v>
      </c>
      <c r="M30" s="28">
        <f>'Input Data'!J362</f>
        <v>3718.0982500871105</v>
      </c>
      <c r="N30" s="28">
        <f>'Input Data'!K362</f>
        <v>3569.1521753887373</v>
      </c>
      <c r="O30" s="28">
        <f>'Input Data'!L362</f>
        <v>3369.7312995749999</v>
      </c>
      <c r="P30" s="28">
        <f>'Input Data'!M362</f>
        <v>3423.854176212069</v>
      </c>
      <c r="Q30" s="28">
        <f>'Input Data'!N362</f>
        <v>3256.6195183564841</v>
      </c>
      <c r="R30" s="28">
        <f>'Input Data'!O362</f>
        <v>3226.7327616452521</v>
      </c>
      <c r="S30" s="29">
        <f>S9*($D$6+1)-Q9+S17</f>
        <v>2787.9334286064668</v>
      </c>
      <c r="T30" s="29">
        <f t="shared" ref="T30" si="17">T9*($D$6+1)-S9+T17</f>
        <v>3059.2810917765405</v>
      </c>
      <c r="U30" s="29">
        <f>U9*($D$6+1)-T9+U17</f>
        <v>3057.7263632390227</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2963.7100303310135</v>
      </c>
      <c r="F31" s="28">
        <f t="shared" ref="F31:Q31" si="18">F30</f>
        <v>3323.766356753692</v>
      </c>
      <c r="G31" s="28">
        <f t="shared" si="18"/>
        <v>3346.6708243999974</v>
      </c>
      <c r="H31" s="28">
        <f t="shared" si="18"/>
        <v>3706.1471938811574</v>
      </c>
      <c r="I31" s="28">
        <f t="shared" si="18"/>
        <v>3471.3724016548367</v>
      </c>
      <c r="J31" s="28">
        <f t="shared" si="18"/>
        <v>3660.3817904092011</v>
      </c>
      <c r="K31" s="28">
        <f t="shared" si="18"/>
        <v>3617.3543182460853</v>
      </c>
      <c r="L31" s="28">
        <f t="shared" si="18"/>
        <v>3427.4588249434973</v>
      </c>
      <c r="M31" s="28">
        <f t="shared" si="18"/>
        <v>3718.0982500871105</v>
      </c>
      <c r="N31" s="28">
        <f t="shared" si="18"/>
        <v>3569.1521753887373</v>
      </c>
      <c r="O31" s="28">
        <f t="shared" si="18"/>
        <v>3369.7312995749999</v>
      </c>
      <c r="P31" s="28">
        <f t="shared" si="18"/>
        <v>3423.854176212069</v>
      </c>
      <c r="Q31" s="28">
        <f t="shared" si="18"/>
        <v>3256.6195183564841</v>
      </c>
      <c r="R31" s="28">
        <f t="shared" ref="R31" si="19">R30</f>
        <v>3226.7327616452521</v>
      </c>
      <c r="S31" s="29">
        <f>S9*($D$6+1)-Q10+S18</f>
        <v>2787.9334286064668</v>
      </c>
      <c r="T31" s="29">
        <f t="shared" ref="T31" si="20">T9*($D$6+1)-S10+T18</f>
        <v>2877.2395852436584</v>
      </c>
      <c r="U31" s="29">
        <f>U9*($D$6+1)-T10+U18</f>
        <v>2912.0353706228088</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1">E29</f>
        <v>2011/12</v>
      </c>
      <c r="F35" s="27" t="str">
        <f t="shared" si="21"/>
        <v>2012/13</v>
      </c>
      <c r="G35" s="27" t="str">
        <f t="shared" si="21"/>
        <v>2013/14</v>
      </c>
      <c r="H35" s="27" t="str">
        <f t="shared" si="21"/>
        <v>2014/15</v>
      </c>
      <c r="I35" s="27" t="str">
        <f t="shared" si="21"/>
        <v>2015/16</v>
      </c>
      <c r="J35" s="27" t="str">
        <f t="shared" si="21"/>
        <v>2016/17</v>
      </c>
      <c r="K35" s="27" t="str">
        <f t="shared" si="21"/>
        <v>2017/18</v>
      </c>
      <c r="L35" s="27" t="str">
        <f t="shared" si="21"/>
        <v>2018/19</v>
      </c>
      <c r="M35" s="27" t="str">
        <f t="shared" si="21"/>
        <v>2019/20</v>
      </c>
      <c r="N35" s="27" t="str">
        <f t="shared" si="21"/>
        <v>2020/21</v>
      </c>
      <c r="O35" s="27" t="str">
        <f t="shared" si="21"/>
        <v>2021/22</v>
      </c>
      <c r="P35" s="27" t="str">
        <f t="shared" si="21"/>
        <v>2022/23</v>
      </c>
      <c r="Q35" s="27" t="str">
        <f t="shared" si="21"/>
        <v>2023/24</v>
      </c>
      <c r="R35" s="27" t="str">
        <f t="shared" ref="R35" si="22">R29</f>
        <v>2024/25</v>
      </c>
      <c r="S35" s="27" t="str">
        <f t="shared" si="21"/>
        <v>2025/26</v>
      </c>
      <c r="T35" s="27" t="str">
        <f t="shared" si="21"/>
        <v>2026/27</v>
      </c>
      <c r="U35" s="27" t="str">
        <f t="shared" si="21"/>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3">E30</f>
        <v>2963.7100303310135</v>
      </c>
      <c r="F36" s="28">
        <f t="shared" si="23"/>
        <v>3323.766356753692</v>
      </c>
      <c r="G36" s="28">
        <f t="shared" si="23"/>
        <v>3346.6708243999974</v>
      </c>
      <c r="H36" s="28">
        <f t="shared" si="23"/>
        <v>3706.1471938811574</v>
      </c>
      <c r="I36" s="28">
        <f t="shared" si="23"/>
        <v>3471.3724016548367</v>
      </c>
      <c r="J36" s="28">
        <f t="shared" si="23"/>
        <v>3660.3817904092011</v>
      </c>
      <c r="K36" s="28">
        <f t="shared" si="23"/>
        <v>3617.3543182460853</v>
      </c>
      <c r="L36" s="28">
        <f t="shared" si="23"/>
        <v>3427.4588249434973</v>
      </c>
      <c r="M36" s="28">
        <f t="shared" si="23"/>
        <v>3718.0982500871105</v>
      </c>
      <c r="N36" s="28">
        <f t="shared" si="23"/>
        <v>3569.1521753887373</v>
      </c>
      <c r="O36" s="28">
        <f t="shared" si="23"/>
        <v>3369.7312995749999</v>
      </c>
      <c r="P36" s="28">
        <f t="shared" si="23"/>
        <v>3423.854176212069</v>
      </c>
      <c r="Q36" s="28">
        <f t="shared" si="23"/>
        <v>3256.6195183564841</v>
      </c>
      <c r="R36" s="28">
        <f t="shared" ref="R36" si="24">R30</f>
        <v>3226.7327616452521</v>
      </c>
      <c r="S36" s="29">
        <f t="shared" si="23"/>
        <v>2787.9334286064668</v>
      </c>
      <c r="T36" s="29">
        <f t="shared" si="23"/>
        <v>3059.2810917765405</v>
      </c>
      <c r="U36" s="29">
        <f t="shared" si="23"/>
        <v>3057.7263632390227</v>
      </c>
      <c r="V36" s="32"/>
      <c r="X36" s="65"/>
    </row>
    <row r="37" spans="2:41" x14ac:dyDescent="0.3">
      <c r="C37" s="3" t="s">
        <v>210</v>
      </c>
      <c r="D37" s="36"/>
      <c r="E37" s="28">
        <f>E31</f>
        <v>2963.7100303310135</v>
      </c>
      <c r="F37" s="28">
        <f t="shared" ref="F37:U37" si="25">F31</f>
        <v>3323.766356753692</v>
      </c>
      <c r="G37" s="28">
        <f t="shared" si="25"/>
        <v>3346.6708243999974</v>
      </c>
      <c r="H37" s="28">
        <f t="shared" si="25"/>
        <v>3706.1471938811574</v>
      </c>
      <c r="I37" s="28">
        <f t="shared" si="25"/>
        <v>3471.3724016548367</v>
      </c>
      <c r="J37" s="28">
        <f t="shared" si="25"/>
        <v>3660.3817904092011</v>
      </c>
      <c r="K37" s="28">
        <f t="shared" si="25"/>
        <v>3617.3543182460853</v>
      </c>
      <c r="L37" s="28">
        <f t="shared" si="25"/>
        <v>3427.4588249434973</v>
      </c>
      <c r="M37" s="28">
        <f t="shared" si="25"/>
        <v>3718.0982500871105</v>
      </c>
      <c r="N37" s="28">
        <f t="shared" si="25"/>
        <v>3569.1521753887373</v>
      </c>
      <c r="O37" s="28">
        <f t="shared" si="25"/>
        <v>3369.7312995749999</v>
      </c>
      <c r="P37" s="28">
        <f t="shared" si="25"/>
        <v>3423.854176212069</v>
      </c>
      <c r="Q37" s="28">
        <f t="shared" si="25"/>
        <v>3256.6195183564841</v>
      </c>
      <c r="R37" s="28">
        <f t="shared" ref="R37" si="26">R31</f>
        <v>3226.7327616452521</v>
      </c>
      <c r="S37" s="29">
        <f t="shared" si="25"/>
        <v>2787.9334286064668</v>
      </c>
      <c r="T37" s="29">
        <f t="shared" si="25"/>
        <v>2877.2395852436584</v>
      </c>
      <c r="U37" s="29">
        <f t="shared" si="25"/>
        <v>2912.0353706228088</v>
      </c>
      <c r="V37" s="32"/>
      <c r="X37" s="65"/>
    </row>
    <row r="38" spans="2:41" x14ac:dyDescent="0.3">
      <c r="C38" s="3" t="s">
        <v>212</v>
      </c>
      <c r="D38" s="35"/>
      <c r="E38" s="28">
        <f>'Input Data'!B160</f>
        <v>902.39529760336347</v>
      </c>
      <c r="F38" s="28">
        <f>'Input Data'!C160</f>
        <v>1063.4651159532978</v>
      </c>
      <c r="G38" s="28">
        <f>'Input Data'!D160</f>
        <v>1042.4039597794761</v>
      </c>
      <c r="H38" s="28">
        <f>'Input Data'!E160</f>
        <v>1219.0533480945749</v>
      </c>
      <c r="I38" s="28">
        <f>'Input Data'!F160</f>
        <v>1093.3153075821351</v>
      </c>
      <c r="J38" s="28">
        <f>'Input Data'!G160</f>
        <v>1057.0045764460772</v>
      </c>
      <c r="K38" s="28">
        <f>'Input Data'!H160</f>
        <v>1154.822837416247</v>
      </c>
      <c r="L38" s="28">
        <f>'Input Data'!I160</f>
        <v>1161.8027077108677</v>
      </c>
      <c r="M38" s="28">
        <f>'Input Data'!J160</f>
        <v>1157.0413737623187</v>
      </c>
      <c r="N38" s="28">
        <f>'Input Data'!K160</f>
        <v>1107.0598512503336</v>
      </c>
      <c r="O38" s="28">
        <f>'Input Data'!L160</f>
        <v>938.80820661553503</v>
      </c>
      <c r="P38" s="28">
        <f>'Input Data'!M160</f>
        <v>1120.1819808607138</v>
      </c>
      <c r="Q38" s="28">
        <f>'Input Data'!N160</f>
        <v>1330.838342017533</v>
      </c>
      <c r="R38" s="28">
        <f>'Input Data'!O160</f>
        <v>1215.039593826494</v>
      </c>
      <c r="S38" s="29">
        <f>'Input Data'!P160</f>
        <v>1140.8664752049037</v>
      </c>
      <c r="T38" s="29">
        <f>'Input Data'!Q160</f>
        <v>1066.8586223094733</v>
      </c>
      <c r="U38" s="29">
        <f>'Input Data'!R160</f>
        <v>1113.4968962697283</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Data'!B186</f>
        <v>412.4904679452269</v>
      </c>
      <c r="F39" s="28">
        <f>'Input Data'!C186</f>
        <v>483.48192502279232</v>
      </c>
      <c r="G39" s="28">
        <f>'Input Data'!D186</f>
        <v>531.53008331922263</v>
      </c>
      <c r="H39" s="28">
        <f>'Input Data'!E186</f>
        <v>605.51435106541385</v>
      </c>
      <c r="I39" s="28">
        <f>'Input Data'!F186</f>
        <v>610.98468074401035</v>
      </c>
      <c r="J39" s="28">
        <f>'Input Data'!G186</f>
        <v>563.26150739902869</v>
      </c>
      <c r="K39" s="28">
        <f>'Input Data'!H186</f>
        <v>541.34412827643905</v>
      </c>
      <c r="L39" s="28">
        <f>'Input Data'!I186</f>
        <v>499.44562430683129</v>
      </c>
      <c r="M39" s="28">
        <f>'Input Data'!J186</f>
        <v>461.48441884646672</v>
      </c>
      <c r="N39" s="28">
        <f>'Input Data'!K186</f>
        <v>436.2498570690617</v>
      </c>
      <c r="O39" s="28">
        <f>'Input Data'!L186</f>
        <v>446.63204605960527</v>
      </c>
      <c r="P39" s="28">
        <f>'Input Data'!M186</f>
        <v>654.40837112050519</v>
      </c>
      <c r="Q39" s="28">
        <f>'Input Data'!N186</f>
        <v>547.09605592712478</v>
      </c>
      <c r="R39" s="28">
        <f>'Input Data'!O186</f>
        <v>478.44278147826708</v>
      </c>
      <c r="S39" s="29">
        <f>'Input Data'!P186</f>
        <v>467.55469061726251</v>
      </c>
      <c r="T39" s="29">
        <f>'Input Data'!Q186</f>
        <v>463.49281417943268</v>
      </c>
      <c r="U39" s="29">
        <f>'Input Data'!R186</f>
        <v>509.66720621006885</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1648.8242647824231</v>
      </c>
      <c r="F40" s="28">
        <f t="shared" ref="F40:U40" si="27">F36-F$38-F$39</f>
        <v>1776.8193157776018</v>
      </c>
      <c r="G40" s="28">
        <f t="shared" si="27"/>
        <v>1772.7367813012984</v>
      </c>
      <c r="H40" s="28">
        <f t="shared" si="27"/>
        <v>1881.5794947211684</v>
      </c>
      <c r="I40" s="28">
        <f t="shared" si="27"/>
        <v>1767.0724133286913</v>
      </c>
      <c r="J40" s="28">
        <f t="shared" si="27"/>
        <v>2040.115706564095</v>
      </c>
      <c r="K40" s="28">
        <f t="shared" si="27"/>
        <v>1921.187352553399</v>
      </c>
      <c r="L40" s="28">
        <f t="shared" si="27"/>
        <v>1766.2104929257985</v>
      </c>
      <c r="M40" s="28">
        <f t="shared" si="27"/>
        <v>2099.5724574783253</v>
      </c>
      <c r="N40" s="28">
        <f t="shared" si="27"/>
        <v>2025.8424670693416</v>
      </c>
      <c r="O40" s="28">
        <f t="shared" si="27"/>
        <v>1984.2910468998598</v>
      </c>
      <c r="P40" s="28">
        <f t="shared" si="27"/>
        <v>1649.2638242308499</v>
      </c>
      <c r="Q40" s="28">
        <f t="shared" si="27"/>
        <v>1378.6851204118263</v>
      </c>
      <c r="R40" s="28">
        <f t="shared" ref="R40" si="28">R36-R$38-R$39</f>
        <v>1533.2503863404911</v>
      </c>
      <c r="S40" s="29">
        <f t="shared" si="27"/>
        <v>1179.5122627843007</v>
      </c>
      <c r="T40" s="29">
        <f t="shared" si="27"/>
        <v>1528.9296552876344</v>
      </c>
      <c r="U40" s="29">
        <f t="shared" si="27"/>
        <v>1434.5622607592256</v>
      </c>
      <c r="V40" s="32"/>
    </row>
    <row r="41" spans="2:41" x14ac:dyDescent="0.3">
      <c r="C41" s="3" t="s">
        <v>215</v>
      </c>
      <c r="D41" s="35"/>
      <c r="E41" s="28">
        <f>E37-E$38-E$39</f>
        <v>1648.8242647824231</v>
      </c>
      <c r="F41" s="28">
        <f t="shared" ref="F41:U41" si="29">F37-F$38-F$39</f>
        <v>1776.8193157776018</v>
      </c>
      <c r="G41" s="28">
        <f t="shared" si="29"/>
        <v>1772.7367813012984</v>
      </c>
      <c r="H41" s="28">
        <f t="shared" si="29"/>
        <v>1881.5794947211684</v>
      </c>
      <c r="I41" s="28">
        <f t="shared" si="29"/>
        <v>1767.0724133286913</v>
      </c>
      <c r="J41" s="28">
        <f t="shared" si="29"/>
        <v>2040.115706564095</v>
      </c>
      <c r="K41" s="28">
        <f t="shared" si="29"/>
        <v>1921.187352553399</v>
      </c>
      <c r="L41" s="28">
        <f t="shared" si="29"/>
        <v>1766.2104929257985</v>
      </c>
      <c r="M41" s="28">
        <f t="shared" si="29"/>
        <v>2099.5724574783253</v>
      </c>
      <c r="N41" s="28">
        <f t="shared" si="29"/>
        <v>2025.8424670693416</v>
      </c>
      <c r="O41" s="28">
        <f t="shared" si="29"/>
        <v>1984.2910468998598</v>
      </c>
      <c r="P41" s="28">
        <f t="shared" si="29"/>
        <v>1649.2638242308499</v>
      </c>
      <c r="Q41" s="28">
        <f t="shared" si="29"/>
        <v>1378.6851204118263</v>
      </c>
      <c r="R41" s="28">
        <f t="shared" ref="R41" si="30">R37-R$38-R$39</f>
        <v>1533.2503863404911</v>
      </c>
      <c r="S41" s="29">
        <f t="shared" si="29"/>
        <v>1179.5122627843007</v>
      </c>
      <c r="T41" s="29">
        <f t="shared" si="29"/>
        <v>1346.8881487547524</v>
      </c>
      <c r="U41" s="29">
        <f t="shared" si="29"/>
        <v>1288.8712681430118</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Data'!B283</f>
        <v>31.398215746264714</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1">S40</f>
        <v>1179.5122627843007</v>
      </c>
      <c r="E48" s="28">
        <f t="shared" si="31"/>
        <v>1528.9296552876344</v>
      </c>
      <c r="F48" s="28">
        <f t="shared" si="31"/>
        <v>1434.5622607592256</v>
      </c>
      <c r="G48" s="51"/>
      <c r="H48" s="51"/>
      <c r="I48" s="51"/>
      <c r="J48" s="51"/>
      <c r="K48" s="51"/>
      <c r="L48" s="51"/>
      <c r="M48" s="51"/>
      <c r="N48" s="51"/>
      <c r="O48" s="51"/>
      <c r="P48" s="51"/>
      <c r="Q48" s="39"/>
      <c r="R48" s="39"/>
      <c r="S48" s="39"/>
      <c r="T48" s="39"/>
      <c r="U48" s="32"/>
    </row>
    <row r="49" spans="2:24" x14ac:dyDescent="0.3">
      <c r="C49" s="3" t="s">
        <v>215</v>
      </c>
      <c r="D49" s="29">
        <f t="shared" si="31"/>
        <v>1179.5122627843007</v>
      </c>
      <c r="E49" s="28">
        <f t="shared" si="31"/>
        <v>1346.8881487547524</v>
      </c>
      <c r="F49" s="28">
        <f t="shared" si="31"/>
        <v>1288.8712681430118</v>
      </c>
      <c r="G49" s="51"/>
      <c r="H49" s="51"/>
      <c r="I49" s="51"/>
      <c r="J49" s="51"/>
      <c r="K49" s="51"/>
      <c r="L49" s="51"/>
      <c r="M49" s="51"/>
      <c r="N49" s="51"/>
      <c r="O49" s="51"/>
      <c r="P49" s="51"/>
      <c r="Q49" s="39"/>
      <c r="R49" s="39"/>
      <c r="S49" s="39"/>
      <c r="T49" s="39"/>
      <c r="U49" s="32"/>
    </row>
    <row r="50" spans="2:24" x14ac:dyDescent="0.3">
      <c r="C50" s="3" t="s">
        <v>218</v>
      </c>
      <c r="D50" s="29">
        <f>'Input Data'!B211</f>
        <v>344.55551134824896</v>
      </c>
      <c r="E50" s="28">
        <f>'Input Data'!C211</f>
        <v>345.45357093511882</v>
      </c>
      <c r="F50" s="28">
        <f>'Input Data'!D211</f>
        <v>296.19621736913479</v>
      </c>
      <c r="G50" s="51"/>
      <c r="H50" s="51"/>
      <c r="I50" s="51"/>
      <c r="J50" s="51"/>
      <c r="K50" s="51"/>
      <c r="L50" s="51"/>
      <c r="M50" s="51"/>
      <c r="N50" s="51"/>
      <c r="O50" s="51"/>
      <c r="P50" s="51"/>
      <c r="Q50" s="39"/>
      <c r="R50" s="39"/>
      <c r="S50" s="39"/>
      <c r="T50" s="39"/>
      <c r="U50" s="32"/>
    </row>
    <row r="51" spans="2:24" x14ac:dyDescent="0.3">
      <c r="C51" s="3" t="s">
        <v>219</v>
      </c>
      <c r="D51" s="29">
        <f>D48-D$50-$D$45</f>
        <v>803.55853568978705</v>
      </c>
      <c r="E51" s="28">
        <f t="shared" ref="E51:F52" si="32">E48-E$50-$D$45</f>
        <v>1152.0778686062508</v>
      </c>
      <c r="F51" s="28">
        <f t="shared" si="32"/>
        <v>1106.9678276438262</v>
      </c>
      <c r="G51" s="51"/>
      <c r="H51" s="51"/>
      <c r="I51" s="51"/>
      <c r="J51" s="51"/>
      <c r="K51" s="51"/>
      <c r="L51" s="51"/>
      <c r="M51" s="51"/>
      <c r="N51" s="51"/>
      <c r="O51" s="51"/>
      <c r="P51" s="51"/>
      <c r="Q51" s="39"/>
      <c r="R51" s="39"/>
      <c r="S51" s="39"/>
      <c r="T51" s="39"/>
      <c r="U51" s="32"/>
    </row>
    <row r="52" spans="2:24" x14ac:dyDescent="0.3">
      <c r="C52" s="3" t="s">
        <v>220</v>
      </c>
      <c r="D52" s="29">
        <f>D49-D$50-$D$45</f>
        <v>803.55853568978705</v>
      </c>
      <c r="E52" s="28">
        <f t="shared" si="32"/>
        <v>970.03636207336888</v>
      </c>
      <c r="F52" s="28">
        <f>F49-F$50-$D$45</f>
        <v>961.27683502761238</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Data'!B236</f>
        <v>0.93669231850555823</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Data'!B260</f>
        <v>0.70584509752752345</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1697.8743713256677</v>
      </c>
      <c r="E62" s="51"/>
      <c r="F62" s="51"/>
      <c r="G62" s="51"/>
      <c r="H62" s="51"/>
      <c r="I62" s="51"/>
      <c r="J62" s="51"/>
      <c r="K62" s="51"/>
      <c r="L62" s="51"/>
      <c r="M62" s="51"/>
      <c r="N62" s="51"/>
      <c r="O62" s="51"/>
      <c r="P62" s="51"/>
      <c r="Q62" s="39"/>
      <c r="R62" s="39"/>
      <c r="S62" s="39"/>
      <c r="T62" s="39"/>
      <c r="U62" s="32"/>
    </row>
    <row r="63" spans="2:24" x14ac:dyDescent="0.3">
      <c r="C63" s="3" t="s">
        <v>228</v>
      </c>
      <c r="D63" s="68">
        <f>F52/D$56/D$57/D$58</f>
        <v>1474.4125901259545</v>
      </c>
      <c r="E63" s="51"/>
      <c r="F63" s="51"/>
      <c r="G63" s="51"/>
      <c r="H63" s="51"/>
      <c r="I63" s="51"/>
      <c r="J63" s="51"/>
      <c r="K63" s="51"/>
      <c r="L63" s="51"/>
      <c r="M63" s="51"/>
      <c r="N63" s="51"/>
      <c r="O63" s="51"/>
      <c r="P63" s="51"/>
      <c r="Q63" s="39"/>
      <c r="R63" s="39"/>
      <c r="S63" s="39"/>
      <c r="T63" s="39"/>
      <c r="U63" s="32"/>
    </row>
    <row r="64" spans="2:24" ht="14.5" x14ac:dyDescent="0.35">
      <c r="C64" s="3" t="s">
        <v>2</v>
      </c>
      <c r="D64" s="68">
        <f>D63-D62</f>
        <v>-223.46178119971319</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1697.8743713256677</v>
      </c>
    </row>
    <row r="72" spans="2:21" ht="14.5" x14ac:dyDescent="0.35">
      <c r="B72" s="62" t="s">
        <v>112</v>
      </c>
    </row>
  </sheetData>
  <phoneticPr fontId="13" type="noConversion"/>
  <conditionalFormatting sqref="W20:W21">
    <cfRule type="cellIs" dxfId="287" priority="23" operator="greaterThan">
      <formula>0.000001</formula>
    </cfRule>
    <cfRule type="cellIs" dxfId="286" priority="24" operator="lessThan">
      <formula>-0.000001</formula>
    </cfRule>
  </conditionalFormatting>
  <conditionalFormatting sqref="W23:W24">
    <cfRule type="cellIs" dxfId="285" priority="21" operator="greaterThan">
      <formula>0.000001</formula>
    </cfRule>
    <cfRule type="cellIs" dxfId="284" priority="22" operator="lessThan">
      <formula>-0.000001</formula>
    </cfRule>
  </conditionalFormatting>
  <conditionalFormatting sqref="W38:W39">
    <cfRule type="cellIs" dxfId="283" priority="13" operator="greaterThan">
      <formula>0.000001</formula>
    </cfRule>
    <cfRule type="cellIs" dxfId="282" priority="14" operator="lessThan">
      <formula>-0.000001</formula>
    </cfRule>
  </conditionalFormatting>
  <conditionalFormatting sqref="W1:X1">
    <cfRule type="cellIs" dxfId="281" priority="27" operator="greaterThan">
      <formula>0.000001</formula>
    </cfRule>
    <cfRule type="cellIs" dxfId="280" priority="28" operator="lessThan">
      <formula>-0.000001</formula>
    </cfRule>
  </conditionalFormatting>
  <conditionalFormatting sqref="W6:X6">
    <cfRule type="cellIs" dxfId="279" priority="1" operator="greaterThan">
      <formula>0.000001</formula>
    </cfRule>
    <cfRule type="cellIs" dxfId="278" priority="2" operator="lessThan">
      <formula>-0.000001</formula>
    </cfRule>
  </conditionalFormatting>
  <conditionalFormatting sqref="W30:X31">
    <cfRule type="cellIs" dxfId="277" priority="17" operator="greaterThan">
      <formula>0.000001</formula>
    </cfRule>
    <cfRule type="cellIs" dxfId="276" priority="18" operator="lessThan">
      <formula>-0.000001</formula>
    </cfRule>
  </conditionalFormatting>
  <conditionalFormatting sqref="W45:X45">
    <cfRule type="cellIs" dxfId="275" priority="5" operator="greaterThan">
      <formula>0.000001</formula>
    </cfRule>
    <cfRule type="cellIs" dxfId="274" priority="6" operator="lessThan">
      <formula>-0.000001</formula>
    </cfRule>
  </conditionalFormatting>
  <conditionalFormatting sqref="W56:X58">
    <cfRule type="cellIs" dxfId="273" priority="3" operator="greaterThan">
      <formula>0.000001</formula>
    </cfRule>
    <cfRule type="cellIs" dxfId="272" priority="4" operator="lessThan">
      <formula>-0.000001</formula>
    </cfRule>
  </conditionalFormatting>
  <conditionalFormatting sqref="W9:AO10">
    <cfRule type="cellIs" dxfId="271" priority="25" operator="greaterThan">
      <formula>0.000001</formula>
    </cfRule>
    <cfRule type="cellIs" dxfId="270" priority="26" operator="lessThan">
      <formula>-0.000001</formula>
    </cfRule>
  </conditionalFormatting>
  <conditionalFormatting sqref="X36:X37 Y38:AO39">
    <cfRule type="cellIs" dxfId="269" priority="35" operator="greaterThan">
      <formula>0.000001</formula>
    </cfRule>
    <cfRule type="cellIs" dxfId="268" priority="36" operator="lessThan">
      <formula>-0.000001</formula>
    </cfRule>
  </conditionalFormatting>
  <conditionalFormatting sqref="X17:AO18 Y19:AO23">
    <cfRule type="cellIs" dxfId="267" priority="31" operator="greaterThan">
      <formula>0.000001</formula>
    </cfRule>
    <cfRule type="cellIs" dxfId="266" priority="32" operator="lessThan">
      <formula>-0.000001</formula>
    </cfRule>
  </conditionalFormatting>
  <conditionalFormatting sqref="AA30:AO31 Y30:Z33">
    <cfRule type="cellIs" dxfId="265" priority="33" operator="greaterThan">
      <formula>0.000001</formula>
    </cfRule>
    <cfRule type="cellIs" dxfId="264" priority="34" operator="lessThan">
      <formula>-0.000001</formula>
    </cfRule>
  </conditionalFormatting>
  <hyperlinks>
    <hyperlink ref="B72" location="Contents!A1" display="Link to Contents page" xr:uid="{B7C1747C-CF05-466B-8FC3-3A0E9CDF4374}"/>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2F7AE-BAC2-479C-B2E3-ABC9969A5C61}">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7265625"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Data'!B16</f>
        <v>266.40968017243267</v>
      </c>
      <c r="E9" s="27">
        <f>'Input Data'!C16</f>
        <v>280.52568542091183</v>
      </c>
      <c r="F9" s="27">
        <f>'Input Data'!D16</f>
        <v>299.97012087259941</v>
      </c>
      <c r="G9" s="27">
        <f>'Input Data'!E16</f>
        <v>312.46862782268806</v>
      </c>
      <c r="H9" s="27">
        <f>'Input Data'!F16</f>
        <v>306.05873127360184</v>
      </c>
      <c r="I9" s="27">
        <f>'Input Data'!G16</f>
        <v>325.88683633090193</v>
      </c>
      <c r="J9" s="27">
        <f>'Input Data'!H16</f>
        <v>295.00490185201897</v>
      </c>
      <c r="K9" s="27">
        <f>'Input Data'!I16</f>
        <v>267.97817572946622</v>
      </c>
      <c r="L9" s="27">
        <f>'Input Data'!J16</f>
        <v>265.56598214596966</v>
      </c>
      <c r="M9" s="27">
        <f>'Input Data'!K16</f>
        <v>258.83960716409126</v>
      </c>
      <c r="N9" s="27">
        <f>'Input Data'!L16</f>
        <v>259.98922591774317</v>
      </c>
      <c r="O9" s="27">
        <f>'Input Data'!M16</f>
        <v>279.5209908828736</v>
      </c>
      <c r="P9" s="27">
        <f>'Input Data'!N16</f>
        <v>301.33198340432182</v>
      </c>
      <c r="Q9" s="27">
        <f>'Input Data'!O16</f>
        <v>313.78673023504905</v>
      </c>
      <c r="R9" s="27">
        <f>'Input Data'!P16</f>
        <v>327.18083562150883</v>
      </c>
      <c r="S9" s="29">
        <f>'Input Data'!Q16</f>
        <v>327.1547719948245</v>
      </c>
      <c r="T9" s="29">
        <f>'Input Data'!R16</f>
        <v>327.12273599690474</v>
      </c>
      <c r="U9" s="29">
        <f>'Input Data'!S16</f>
        <v>327.07736145994744</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266.40968017243267</v>
      </c>
      <c r="E10" s="27">
        <f t="shared" ref="E10:Q10" si="0">E9</f>
        <v>280.52568542091183</v>
      </c>
      <c r="F10" s="27">
        <f t="shared" si="0"/>
        <v>299.97012087259941</v>
      </c>
      <c r="G10" s="27">
        <f t="shared" si="0"/>
        <v>312.46862782268806</v>
      </c>
      <c r="H10" s="27">
        <f t="shared" si="0"/>
        <v>306.05873127360184</v>
      </c>
      <c r="I10" s="27">
        <f t="shared" si="0"/>
        <v>325.88683633090193</v>
      </c>
      <c r="J10" s="27">
        <f t="shared" si="0"/>
        <v>295.00490185201897</v>
      </c>
      <c r="K10" s="27">
        <f t="shared" si="0"/>
        <v>267.97817572946622</v>
      </c>
      <c r="L10" s="27">
        <f t="shared" si="0"/>
        <v>265.56598214596966</v>
      </c>
      <c r="M10" s="27">
        <f t="shared" si="0"/>
        <v>258.83960716409126</v>
      </c>
      <c r="N10" s="27">
        <f t="shared" si="0"/>
        <v>259.98922591774317</v>
      </c>
      <c r="O10" s="27">
        <f t="shared" si="0"/>
        <v>279.5209908828736</v>
      </c>
      <c r="P10" s="27">
        <f t="shared" si="0"/>
        <v>301.33198340432182</v>
      </c>
      <c r="Q10" s="27">
        <f t="shared" si="0"/>
        <v>313.78673023504905</v>
      </c>
      <c r="R10" s="27">
        <f t="shared" ref="R10" si="1">R9</f>
        <v>327.18083562150883</v>
      </c>
      <c r="S10" s="29">
        <f>'Input Data'!B339</f>
        <v>326.12775496437393</v>
      </c>
      <c r="T10" s="29">
        <f>'Input Data'!C339</f>
        <v>321.15335773877399</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-1.0270170304505655</v>
      </c>
      <c r="T11" s="29">
        <f>T10-T9</f>
        <v>-5.969378258130746</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22.403462427717436</v>
      </c>
      <c r="F17" s="28">
        <f t="shared" ref="F17:U17" si="4">F21+F24</f>
        <v>32.359073102822606</v>
      </c>
      <c r="G17" s="28">
        <f t="shared" si="4"/>
        <v>43.666314230001113</v>
      </c>
      <c r="H17" s="28">
        <f t="shared" si="4"/>
        <v>39.964368662167097</v>
      </c>
      <c r="I17" s="28">
        <f t="shared" si="4"/>
        <v>36.093052127019519</v>
      </c>
      <c r="J17" s="28">
        <f t="shared" si="4"/>
        <v>40.056414496785948</v>
      </c>
      <c r="K17" s="28">
        <f t="shared" si="4"/>
        <v>36.253377661762315</v>
      </c>
      <c r="L17" s="28">
        <f t="shared" si="4"/>
        <v>31.958389573929576</v>
      </c>
      <c r="M17" s="28">
        <f t="shared" si="4"/>
        <v>28.785931778334266</v>
      </c>
      <c r="N17" s="28">
        <f t="shared" si="4"/>
        <v>15.342764373134518</v>
      </c>
      <c r="O17" s="28">
        <f t="shared" si="4"/>
        <v>25.73078993355599</v>
      </c>
      <c r="P17" s="28">
        <f t="shared" si="4"/>
        <v>24.23377742086781</v>
      </c>
      <c r="Q17" s="28">
        <f t="shared" si="4"/>
        <v>27.800871808578286</v>
      </c>
      <c r="R17" s="28">
        <f t="shared" ref="R17" si="5">R21+R24</f>
        <v>44.753600878828486</v>
      </c>
      <c r="S17" s="29">
        <f t="shared" si="4"/>
        <v>31.349714351939348</v>
      </c>
      <c r="T17" s="29">
        <f t="shared" si="4"/>
        <v>31.330622423305897</v>
      </c>
      <c r="U17" s="29">
        <f t="shared" si="4"/>
        <v>31.327554432737831</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22.403462427717436</v>
      </c>
      <c r="F18" s="28">
        <f t="shared" ref="F18:U18" si="6">F22+F25</f>
        <v>32.359073102822606</v>
      </c>
      <c r="G18" s="28">
        <f t="shared" si="6"/>
        <v>43.666314230001113</v>
      </c>
      <c r="H18" s="28">
        <f t="shared" si="6"/>
        <v>39.964368662167097</v>
      </c>
      <c r="I18" s="28">
        <f t="shared" si="6"/>
        <v>36.093052127019519</v>
      </c>
      <c r="J18" s="28">
        <f t="shared" si="6"/>
        <v>40.056414496785948</v>
      </c>
      <c r="K18" s="28">
        <f t="shared" si="6"/>
        <v>36.253377661762315</v>
      </c>
      <c r="L18" s="28">
        <f t="shared" si="6"/>
        <v>31.958389573929576</v>
      </c>
      <c r="M18" s="28">
        <f t="shared" si="6"/>
        <v>28.785931778334266</v>
      </c>
      <c r="N18" s="28">
        <f t="shared" si="6"/>
        <v>15.342764373134518</v>
      </c>
      <c r="O18" s="28">
        <f t="shared" si="6"/>
        <v>25.73078993355599</v>
      </c>
      <c r="P18" s="28">
        <f t="shared" si="6"/>
        <v>24.23377742086781</v>
      </c>
      <c r="Q18" s="28">
        <f t="shared" si="6"/>
        <v>27.800871808578286</v>
      </c>
      <c r="R18" s="28">
        <f t="shared" ref="R18" si="7">R22+R25</f>
        <v>44.753600878828486</v>
      </c>
      <c r="S18" s="29">
        <f t="shared" si="6"/>
        <v>31.349714351939348</v>
      </c>
      <c r="T18" s="29">
        <f t="shared" si="6"/>
        <v>31.232268110430827</v>
      </c>
      <c r="U18" s="29">
        <f t="shared" si="6"/>
        <v>30.755885142490264</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 t="shared" ref="T19:U19" si="9">T18-T17</f>
        <v>-9.8354312875070349E-2</v>
      </c>
      <c r="U19" s="29">
        <f t="shared" si="9"/>
        <v>-0.57166929024756641</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Data'!B78</f>
        <v>3.3538302811398406E-2</v>
      </c>
      <c r="F20" s="43">
        <f>'Input Data'!C78</f>
        <v>5.2314854671528736E-2</v>
      </c>
      <c r="G20" s="43">
        <f>'Input Data'!D78</f>
        <v>8.5230378867733769E-2</v>
      </c>
      <c r="H20" s="43">
        <f>'Input Data'!E78</f>
        <v>8.3771511459114642E-2</v>
      </c>
      <c r="I20" s="43">
        <f>'Input Data'!F78</f>
        <v>6.530142256336538E-2</v>
      </c>
      <c r="J20" s="43">
        <f>'Input Data'!G78</f>
        <v>9.705656249516513E-2</v>
      </c>
      <c r="K20" s="43">
        <f>'Input Data'!H78</f>
        <v>7.4049981065162682E-2</v>
      </c>
      <c r="L20" s="43">
        <f>'Input Data'!I78</f>
        <v>8.5913171074776903E-2</v>
      </c>
      <c r="M20" s="43">
        <f>'Input Data'!J78</f>
        <v>8.5384035359494084E-2</v>
      </c>
      <c r="N20" s="43">
        <f>'Input Data'!K78</f>
        <v>5.3334825859107288E-2</v>
      </c>
      <c r="O20" s="43">
        <f>'Input Data'!L78</f>
        <v>7.3999408763358851E-2</v>
      </c>
      <c r="P20" s="43">
        <f>'Input Data'!M78</f>
        <v>6.6110302861218231E-2</v>
      </c>
      <c r="Q20" s="43">
        <f>'Input Data'!N78</f>
        <v>7.2957982910287295E-2</v>
      </c>
      <c r="R20" s="43">
        <f>'Input Data'!O78</f>
        <v>0.13283784200007251</v>
      </c>
      <c r="S20" s="44">
        <f>'Input Data'!P78</f>
        <v>8.1505366975473614E-2</v>
      </c>
      <c r="T20" s="44">
        <f>'Input Data'!Q78</f>
        <v>8.15053669754736E-2</v>
      </c>
      <c r="U20" s="44">
        <f>'Input Data'!R78</f>
        <v>8.15053669754736E-2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8.9349285255108484</v>
      </c>
      <c r="F21" s="28">
        <f t="shared" ref="F21:S21" si="10">F$20*E9</f>
        <v>14.67566046442599</v>
      </c>
      <c r="G21" s="28">
        <f t="shared" si="10"/>
        <v>25.566567050971543</v>
      </c>
      <c r="H21" s="28">
        <f t="shared" si="10"/>
        <v>26.175969236262141</v>
      </c>
      <c r="I21" s="28">
        <f t="shared" si="10"/>
        <v>19.986070540104965</v>
      </c>
      <c r="J21" s="28">
        <f t="shared" si="10"/>
        <v>31.629456096701833</v>
      </c>
      <c r="K21" s="28">
        <f t="shared" si="10"/>
        <v>21.84510739627218</v>
      </c>
      <c r="L21" s="28">
        <f t="shared" si="10"/>
        <v>23.022854855752257</v>
      </c>
      <c r="M21" s="28">
        <f t="shared" si="10"/>
        <v>22.675095209830246</v>
      </c>
      <c r="N21" s="28">
        <f t="shared" si="10"/>
        <v>13.805165373536546</v>
      </c>
      <c r="O21" s="28">
        <f t="shared" si="10"/>
        <v>19.239049002756328</v>
      </c>
      <c r="P21" s="28">
        <f t="shared" si="10"/>
        <v>18.479217363334595</v>
      </c>
      <c r="Q21" s="28">
        <f t="shared" si="10"/>
        <v>21.984573695535484</v>
      </c>
      <c r="R21" s="28">
        <f t="shared" si="10"/>
        <v>41.682752092682819</v>
      </c>
      <c r="S21" s="29">
        <f t="shared" si="10"/>
        <v>26.666994074673187</v>
      </c>
      <c r="T21" s="29">
        <f t="shared" ref="T21:T22" si="11">T$20*S9</f>
        <v>26.664869749215566</v>
      </c>
      <c r="U21" s="29">
        <f t="shared" ref="U21:U22" si="12">U$20*T9</f>
        <v>26.662258643448688</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8.9349285255108484</v>
      </c>
      <c r="F22" s="28">
        <f t="shared" ref="F22:S22" si="13">F$20*E10</f>
        <v>14.67566046442599</v>
      </c>
      <c r="G22" s="28">
        <f t="shared" si="13"/>
        <v>25.566567050971543</v>
      </c>
      <c r="H22" s="28">
        <f t="shared" si="13"/>
        <v>26.175969236262141</v>
      </c>
      <c r="I22" s="28">
        <f t="shared" si="13"/>
        <v>19.986070540104965</v>
      </c>
      <c r="J22" s="28">
        <f t="shared" si="13"/>
        <v>31.629456096701833</v>
      </c>
      <c r="K22" s="28">
        <f t="shared" si="13"/>
        <v>21.84510739627218</v>
      </c>
      <c r="L22" s="28">
        <f t="shared" si="13"/>
        <v>23.022854855752257</v>
      </c>
      <c r="M22" s="28">
        <f t="shared" si="13"/>
        <v>22.675095209830246</v>
      </c>
      <c r="N22" s="28">
        <f t="shared" si="13"/>
        <v>13.805165373536546</v>
      </c>
      <c r="O22" s="28">
        <f t="shared" si="13"/>
        <v>19.239049002756328</v>
      </c>
      <c r="P22" s="28">
        <f t="shared" si="13"/>
        <v>18.479217363334595</v>
      </c>
      <c r="Q22" s="28">
        <f t="shared" si="13"/>
        <v>21.984573695535484</v>
      </c>
      <c r="R22" s="28">
        <f t="shared" si="13"/>
        <v>41.682752092682819</v>
      </c>
      <c r="S22" s="29">
        <f t="shared" si="13"/>
        <v>26.666994074673187</v>
      </c>
      <c r="T22" s="29">
        <f t="shared" si="11"/>
        <v>26.58116234925863</v>
      </c>
      <c r="U22" s="29">
        <f t="shared" si="12"/>
        <v>26.175722277904327</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Data'!B104</f>
        <v>5.0555722650502517E-2</v>
      </c>
      <c r="F23" s="43">
        <f>'Input Data'!C104</f>
        <v>6.303669702068003E-2</v>
      </c>
      <c r="G23" s="43">
        <f>'Input Data'!D104</f>
        <v>6.0338500135874301E-2</v>
      </c>
      <c r="H23" s="43">
        <f>'Input Data'!E104</f>
        <v>4.4127308146049316E-2</v>
      </c>
      <c r="I23" s="43">
        <f>'Input Data'!F104</f>
        <v>5.262709389106001E-2</v>
      </c>
      <c r="J23" s="43">
        <f>'Input Data'!G104</f>
        <v>2.5858541863677715E-2</v>
      </c>
      <c r="K23" s="43">
        <f>'Input Data'!H104</f>
        <v>4.8840782560005215E-2</v>
      </c>
      <c r="L23" s="43">
        <f>'Input Data'!I104</f>
        <v>3.3344262807423801E-2</v>
      </c>
      <c r="M23" s="43">
        <f>'Input Data'!J104</f>
        <v>2.3010614985865051E-2</v>
      </c>
      <c r="N23" s="43">
        <f>'Input Data'!K104</f>
        <v>5.9403544011068267E-3</v>
      </c>
      <c r="O23" s="43">
        <f>'Input Data'!L104</f>
        <v>2.4969269045224035E-2</v>
      </c>
      <c r="P23" s="43">
        <f>'Input Data'!M104</f>
        <v>2.0587219726709256E-2</v>
      </c>
      <c r="Q23" s="43">
        <f>'Input Data'!N104</f>
        <v>1.9301960738892423E-2</v>
      </c>
      <c r="R23" s="43">
        <f>'Input Data'!O104</f>
        <v>9.7864201709402486E-3</v>
      </c>
      <c r="S23" s="44">
        <f>'Input Data'!P104</f>
        <v>1.4312330575141785E-2</v>
      </c>
      <c r="T23" s="44">
        <f>'Input Data'!Q104</f>
        <v>1.4261606656815459E-2</v>
      </c>
      <c r="U23" s="44">
        <f>'Input Data'!R104</f>
        <v>1.4261606656815458E-2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13.468533902206586</v>
      </c>
      <c r="F24" s="28">
        <f t="shared" ref="F24:U24" si="14">F$23*E9</f>
        <v>17.683412638396614</v>
      </c>
      <c r="G24" s="28">
        <f t="shared" si="14"/>
        <v>18.099747179029571</v>
      </c>
      <c r="H24" s="28">
        <f t="shared" si="14"/>
        <v>13.788399425904954</v>
      </c>
      <c r="I24" s="28">
        <f t="shared" si="14"/>
        <v>16.10698158691455</v>
      </c>
      <c r="J24" s="28">
        <f t="shared" si="14"/>
        <v>8.426958400084116</v>
      </c>
      <c r="K24" s="28">
        <f t="shared" si="14"/>
        <v>14.408270265490138</v>
      </c>
      <c r="L24" s="28">
        <f t="shared" si="14"/>
        <v>8.935534718177319</v>
      </c>
      <c r="M24" s="28">
        <f t="shared" si="14"/>
        <v>6.1108365685040198</v>
      </c>
      <c r="N24" s="28">
        <f t="shared" si="14"/>
        <v>1.5375989995979717</v>
      </c>
      <c r="O24" s="28">
        <f t="shared" si="14"/>
        <v>6.4917409307996632</v>
      </c>
      <c r="P24" s="28">
        <f t="shared" si="14"/>
        <v>5.7545600575332134</v>
      </c>
      <c r="Q24" s="28">
        <f t="shared" si="14"/>
        <v>5.8162981130428033</v>
      </c>
      <c r="R24" s="28">
        <f t="shared" si="14"/>
        <v>3.0708487861456706</v>
      </c>
      <c r="S24" s="29">
        <f t="shared" si="14"/>
        <v>4.6827202772661591</v>
      </c>
      <c r="T24" s="29">
        <f t="shared" si="14"/>
        <v>4.6657526740903332</v>
      </c>
      <c r="U24" s="29">
        <f t="shared" si="14"/>
        <v>4.665295789289142</v>
      </c>
      <c r="W24" s="65"/>
    </row>
    <row r="25" spans="2:41" x14ac:dyDescent="0.3">
      <c r="C25" s="3" t="s">
        <v>207</v>
      </c>
      <c r="D25" s="35"/>
      <c r="E25" s="28">
        <f>E$23*D10</f>
        <v>13.468533902206586</v>
      </c>
      <c r="F25" s="28">
        <f t="shared" ref="F25:U25" si="15">F$23*E10</f>
        <v>17.683412638396614</v>
      </c>
      <c r="G25" s="28">
        <f t="shared" si="15"/>
        <v>18.099747179029571</v>
      </c>
      <c r="H25" s="28">
        <f t="shared" si="15"/>
        <v>13.788399425904954</v>
      </c>
      <c r="I25" s="28">
        <f t="shared" si="15"/>
        <v>16.10698158691455</v>
      </c>
      <c r="J25" s="28">
        <f t="shared" si="15"/>
        <v>8.426958400084116</v>
      </c>
      <c r="K25" s="28">
        <f t="shared" si="15"/>
        <v>14.408270265490138</v>
      </c>
      <c r="L25" s="28">
        <f t="shared" si="15"/>
        <v>8.935534718177319</v>
      </c>
      <c r="M25" s="28">
        <f t="shared" si="15"/>
        <v>6.1108365685040198</v>
      </c>
      <c r="N25" s="28">
        <f t="shared" si="15"/>
        <v>1.5375989995979717</v>
      </c>
      <c r="O25" s="28">
        <f t="shared" si="15"/>
        <v>6.4917409307996632</v>
      </c>
      <c r="P25" s="28">
        <f t="shared" si="15"/>
        <v>5.7545600575332134</v>
      </c>
      <c r="Q25" s="28">
        <f t="shared" si="15"/>
        <v>5.8162981130428033</v>
      </c>
      <c r="R25" s="28">
        <f t="shared" si="15"/>
        <v>3.0708487861456706</v>
      </c>
      <c r="S25" s="29">
        <f t="shared" si="15"/>
        <v>4.6827202772661591</v>
      </c>
      <c r="T25" s="29">
        <f t="shared" si="15"/>
        <v>4.6511057611721967</v>
      </c>
      <c r="U25" s="29">
        <f t="shared" si="15"/>
        <v>4.5801628645859349</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6">E16</f>
        <v>2011/12</v>
      </c>
      <c r="F29" s="26" t="str">
        <f t="shared" si="16"/>
        <v>2012/13</v>
      </c>
      <c r="G29" s="26" t="str">
        <f t="shared" si="16"/>
        <v>2013/14</v>
      </c>
      <c r="H29" s="26" t="str">
        <f t="shared" si="16"/>
        <v>2014/15</v>
      </c>
      <c r="I29" s="26" t="str">
        <f t="shared" si="16"/>
        <v>2015/16</v>
      </c>
      <c r="J29" s="26" t="str">
        <f t="shared" si="16"/>
        <v>2016/17</v>
      </c>
      <c r="K29" s="26" t="str">
        <f t="shared" si="16"/>
        <v>2017/18</v>
      </c>
      <c r="L29" s="26" t="str">
        <f t="shared" si="16"/>
        <v>2018/19</v>
      </c>
      <c r="M29" s="26" t="str">
        <f t="shared" si="16"/>
        <v>2019/20</v>
      </c>
      <c r="N29" s="26" t="str">
        <f t="shared" si="16"/>
        <v>2020/21</v>
      </c>
      <c r="O29" s="26" t="str">
        <f t="shared" si="16"/>
        <v>2021/22</v>
      </c>
      <c r="P29" s="26" t="str">
        <f t="shared" si="16"/>
        <v>2022/23</v>
      </c>
      <c r="Q29" s="26" t="str">
        <f t="shared" si="16"/>
        <v>2023/24</v>
      </c>
      <c r="R29" s="26" t="str">
        <f t="shared" ref="R29" si="17">R16</f>
        <v>2024/25</v>
      </c>
      <c r="S29" s="26" t="str">
        <f t="shared" si="16"/>
        <v>2025/26</v>
      </c>
      <c r="T29" s="26" t="str">
        <f t="shared" si="16"/>
        <v>2026/27</v>
      </c>
      <c r="U29" s="26" t="str">
        <f t="shared" si="16"/>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Data'!B363</f>
        <v>26.123867538231874</v>
      </c>
      <c r="F30" s="28">
        <f>'Input Data'!C363</f>
        <v>30.596621504535324</v>
      </c>
      <c r="G30" s="28">
        <f>'Input Data'!D363</f>
        <v>36.403434436612805</v>
      </c>
      <c r="H30" s="28">
        <f>'Input Data'!E363</f>
        <v>29.420352459356952</v>
      </c>
      <c r="I30" s="28">
        <f>'Input Data'!F363</f>
        <v>38.418408844045146</v>
      </c>
      <c r="J30" s="28">
        <f>'Input Data'!G363</f>
        <v>27.798819006350442</v>
      </c>
      <c r="K30" s="28">
        <f>'Input Data'!H363</f>
        <v>28.340884461109589</v>
      </c>
      <c r="L30" s="28">
        <f>'Input Data'!I363</f>
        <v>26.811668600731053</v>
      </c>
      <c r="M30" s="28">
        <f>'Input Data'!J363</f>
        <v>26.325003971710103</v>
      </c>
      <c r="N30" s="28">
        <f>'Input Data'!K363</f>
        <v>28.916867247145149</v>
      </c>
      <c r="O30" s="28">
        <f>'Input Data'!L363</f>
        <v>31.195954895858041</v>
      </c>
      <c r="P30" s="28">
        <f>'Input Data'!M363</f>
        <v>22.562275780146116</v>
      </c>
      <c r="Q30" s="28">
        <f>'Input Data'!N363</f>
        <v>34.121532279489855</v>
      </c>
      <c r="R30" s="28">
        <f>'Input Data'!O363</f>
        <v>32.757808461753626</v>
      </c>
      <c r="S30" s="29">
        <f t="shared" ref="S30" si="18">S9*($D$6+1)-Q9+S17</f>
        <v>46.102839114335119</v>
      </c>
      <c r="T30" s="29">
        <f>T9*($D$6+1)-S9+T17</f>
        <v>32.683533796433949</v>
      </c>
      <c r="U30" s="29">
        <f>U9*($D$6+1)-T9+U17</f>
        <v>32.666935163563267</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26.123867538231874</v>
      </c>
      <c r="F31" s="28">
        <f t="shared" ref="F31:Q31" si="19">F30</f>
        <v>30.596621504535324</v>
      </c>
      <c r="G31" s="28">
        <f t="shared" si="19"/>
        <v>36.403434436612805</v>
      </c>
      <c r="H31" s="28">
        <f t="shared" si="19"/>
        <v>29.420352459356952</v>
      </c>
      <c r="I31" s="28">
        <f t="shared" si="19"/>
        <v>38.418408844045146</v>
      </c>
      <c r="J31" s="28">
        <f t="shared" si="19"/>
        <v>27.798819006350442</v>
      </c>
      <c r="K31" s="28">
        <f t="shared" si="19"/>
        <v>28.340884461109589</v>
      </c>
      <c r="L31" s="28">
        <f t="shared" si="19"/>
        <v>26.811668600731053</v>
      </c>
      <c r="M31" s="28">
        <f t="shared" si="19"/>
        <v>26.325003971710103</v>
      </c>
      <c r="N31" s="28">
        <f t="shared" si="19"/>
        <v>28.916867247145149</v>
      </c>
      <c r="O31" s="28">
        <f t="shared" si="19"/>
        <v>31.195954895858041</v>
      </c>
      <c r="P31" s="28">
        <f t="shared" si="19"/>
        <v>22.562275780146116</v>
      </c>
      <c r="Q31" s="28">
        <f t="shared" si="19"/>
        <v>34.121532279489855</v>
      </c>
      <c r="R31" s="28">
        <f t="shared" ref="R31" si="20">R30</f>
        <v>32.757808461753626</v>
      </c>
      <c r="S31" s="29">
        <f>S9*($D$6+1)-Q10+S18</f>
        <v>46.102839114335119</v>
      </c>
      <c r="T31" s="29">
        <f t="shared" ref="T31" si="21">T9*($D$6+1)-S10+T18</f>
        <v>33.61219651400944</v>
      </c>
      <c r="U31" s="29">
        <f>U9*($D$6+1)-T10+U18</f>
        <v>38.06464413144645</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2">E29</f>
        <v>2011/12</v>
      </c>
      <c r="F35" s="27" t="str">
        <f t="shared" si="22"/>
        <v>2012/13</v>
      </c>
      <c r="G35" s="27" t="str">
        <f t="shared" si="22"/>
        <v>2013/14</v>
      </c>
      <c r="H35" s="27" t="str">
        <f t="shared" si="22"/>
        <v>2014/15</v>
      </c>
      <c r="I35" s="27" t="str">
        <f t="shared" si="22"/>
        <v>2015/16</v>
      </c>
      <c r="J35" s="27" t="str">
        <f t="shared" si="22"/>
        <v>2016/17</v>
      </c>
      <c r="K35" s="27" t="str">
        <f t="shared" si="22"/>
        <v>2017/18</v>
      </c>
      <c r="L35" s="27" t="str">
        <f t="shared" si="22"/>
        <v>2018/19</v>
      </c>
      <c r="M35" s="27" t="str">
        <f t="shared" si="22"/>
        <v>2019/20</v>
      </c>
      <c r="N35" s="27" t="str">
        <f t="shared" si="22"/>
        <v>2020/21</v>
      </c>
      <c r="O35" s="27" t="str">
        <f t="shared" si="22"/>
        <v>2021/22</v>
      </c>
      <c r="P35" s="27" t="str">
        <f t="shared" si="22"/>
        <v>2022/23</v>
      </c>
      <c r="Q35" s="27" t="str">
        <f t="shared" si="22"/>
        <v>2023/24</v>
      </c>
      <c r="R35" s="27" t="str">
        <f t="shared" ref="R35" si="23">R29</f>
        <v>2024/25</v>
      </c>
      <c r="S35" s="27" t="str">
        <f t="shared" si="22"/>
        <v>2025/26</v>
      </c>
      <c r="T35" s="27" t="str">
        <f t="shared" si="22"/>
        <v>2026/27</v>
      </c>
      <c r="U35" s="27" t="str">
        <f t="shared" si="22"/>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4">E30</f>
        <v>26.123867538231874</v>
      </c>
      <c r="F36" s="28">
        <f t="shared" si="24"/>
        <v>30.596621504535324</v>
      </c>
      <c r="G36" s="28">
        <f t="shared" si="24"/>
        <v>36.403434436612805</v>
      </c>
      <c r="H36" s="28">
        <f t="shared" si="24"/>
        <v>29.420352459356952</v>
      </c>
      <c r="I36" s="28">
        <f t="shared" si="24"/>
        <v>38.418408844045146</v>
      </c>
      <c r="J36" s="28">
        <f t="shared" si="24"/>
        <v>27.798819006350442</v>
      </c>
      <c r="K36" s="28">
        <f t="shared" si="24"/>
        <v>28.340884461109589</v>
      </c>
      <c r="L36" s="28">
        <f t="shared" si="24"/>
        <v>26.811668600731053</v>
      </c>
      <c r="M36" s="28">
        <f t="shared" si="24"/>
        <v>26.325003971710103</v>
      </c>
      <c r="N36" s="28">
        <f t="shared" si="24"/>
        <v>28.916867247145149</v>
      </c>
      <c r="O36" s="28">
        <f t="shared" si="24"/>
        <v>31.195954895858041</v>
      </c>
      <c r="P36" s="28">
        <f t="shared" si="24"/>
        <v>22.562275780146116</v>
      </c>
      <c r="Q36" s="28">
        <f t="shared" si="24"/>
        <v>34.121532279489855</v>
      </c>
      <c r="R36" s="28">
        <f t="shared" ref="R36" si="25">R30</f>
        <v>32.757808461753626</v>
      </c>
      <c r="S36" s="29">
        <f t="shared" si="24"/>
        <v>46.102839114335119</v>
      </c>
      <c r="T36" s="29">
        <f t="shared" si="24"/>
        <v>32.683533796433949</v>
      </c>
      <c r="U36" s="29">
        <f t="shared" si="24"/>
        <v>32.666935163563267</v>
      </c>
      <c r="V36" s="32"/>
      <c r="X36" s="65"/>
    </row>
    <row r="37" spans="2:41" x14ac:dyDescent="0.3">
      <c r="C37" s="3" t="s">
        <v>210</v>
      </c>
      <c r="D37" s="36"/>
      <c r="E37" s="28">
        <f>E31</f>
        <v>26.123867538231874</v>
      </c>
      <c r="F37" s="28">
        <f t="shared" ref="F37:U37" si="26">F31</f>
        <v>30.596621504535324</v>
      </c>
      <c r="G37" s="28">
        <f t="shared" si="26"/>
        <v>36.403434436612805</v>
      </c>
      <c r="H37" s="28">
        <f t="shared" si="26"/>
        <v>29.420352459356952</v>
      </c>
      <c r="I37" s="28">
        <f t="shared" si="26"/>
        <v>38.418408844045146</v>
      </c>
      <c r="J37" s="28">
        <f t="shared" si="26"/>
        <v>27.798819006350442</v>
      </c>
      <c r="K37" s="28">
        <f t="shared" si="26"/>
        <v>28.340884461109589</v>
      </c>
      <c r="L37" s="28">
        <f t="shared" si="26"/>
        <v>26.811668600731053</v>
      </c>
      <c r="M37" s="28">
        <f t="shared" si="26"/>
        <v>26.325003971710103</v>
      </c>
      <c r="N37" s="28">
        <f t="shared" si="26"/>
        <v>28.916867247145149</v>
      </c>
      <c r="O37" s="28">
        <f t="shared" si="26"/>
        <v>31.195954895858041</v>
      </c>
      <c r="P37" s="28">
        <f t="shared" si="26"/>
        <v>22.562275780146116</v>
      </c>
      <c r="Q37" s="28">
        <f t="shared" si="26"/>
        <v>34.121532279489855</v>
      </c>
      <c r="R37" s="28">
        <f t="shared" ref="R37" si="27">R31</f>
        <v>32.757808461753626</v>
      </c>
      <c r="S37" s="29">
        <f t="shared" si="26"/>
        <v>46.102839114335119</v>
      </c>
      <c r="T37" s="29">
        <f t="shared" si="26"/>
        <v>33.61219651400944</v>
      </c>
      <c r="U37" s="29">
        <f t="shared" si="26"/>
        <v>38.06464413144645</v>
      </c>
      <c r="V37" s="32"/>
      <c r="X37" s="65"/>
    </row>
    <row r="38" spans="2:41" x14ac:dyDescent="0.3">
      <c r="C38" s="3" t="s">
        <v>212</v>
      </c>
      <c r="D38" s="35"/>
      <c r="E38" s="28">
        <f>'Input Data'!B161</f>
        <v>5.430631425190823</v>
      </c>
      <c r="F38" s="28">
        <f>'Input Data'!C161</f>
        <v>6.6647733943737615</v>
      </c>
      <c r="G38" s="28">
        <f>'Input Data'!D161</f>
        <v>9.3385782123020533</v>
      </c>
      <c r="H38" s="28">
        <f>'Input Data'!E161</f>
        <v>8.1194637338704521</v>
      </c>
      <c r="I38" s="28">
        <f>'Input Data'!F161</f>
        <v>6.3881606259278509</v>
      </c>
      <c r="J38" s="28">
        <f>'Input Data'!G161</f>
        <v>2.6153740777974548</v>
      </c>
      <c r="K38" s="28">
        <f>'Input Data'!H161</f>
        <v>1.3828045256538755</v>
      </c>
      <c r="L38" s="28">
        <f>'Input Data'!I161</f>
        <v>2.7851943777295354</v>
      </c>
      <c r="M38" s="28">
        <f>'Input Data'!J161</f>
        <v>6.051029642471029</v>
      </c>
      <c r="N38" s="28">
        <f>'Input Data'!K161</f>
        <v>3.3172079011398869</v>
      </c>
      <c r="O38" s="28">
        <f>'Input Data'!L161</f>
        <v>3.7075021120780631</v>
      </c>
      <c r="P38" s="28">
        <f>'Input Data'!M161</f>
        <v>4.72624186788829</v>
      </c>
      <c r="Q38" s="28">
        <f>'Input Data'!N161</f>
        <v>6.961387722247232</v>
      </c>
      <c r="R38" s="28">
        <f>'Input Data'!O161</f>
        <v>7.5040407955448964</v>
      </c>
      <c r="S38" s="29">
        <f>'Input Data'!P161</f>
        <v>5.9723882979758072</v>
      </c>
      <c r="T38" s="29">
        <f>'Input Data'!Q161</f>
        <v>5.5849602823426903</v>
      </c>
      <c r="U38" s="29">
        <f>'Input Data'!R161</f>
        <v>5.8291096965745268</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Data'!B187</f>
        <v>6.8867663987707965</v>
      </c>
      <c r="F39" s="28">
        <f>'Input Data'!C187</f>
        <v>9.7431695889394518</v>
      </c>
      <c r="G39" s="28">
        <f>'Input Data'!D187</f>
        <v>14.113161967060728</v>
      </c>
      <c r="H39" s="28">
        <f>'Input Data'!E187</f>
        <v>6.7040349437653131</v>
      </c>
      <c r="I39" s="28">
        <f>'Input Data'!F187</f>
        <v>8.2609627782944806</v>
      </c>
      <c r="J39" s="28">
        <f>'Input Data'!G187</f>
        <v>8.3475034497948055</v>
      </c>
      <c r="K39" s="28">
        <f>'Input Data'!H187</f>
        <v>14.7444342081043</v>
      </c>
      <c r="L39" s="28">
        <f>'Input Data'!I187</f>
        <v>8.9357535257653975</v>
      </c>
      <c r="M39" s="28">
        <f>'Input Data'!J187</f>
        <v>5.4154712896972148</v>
      </c>
      <c r="N39" s="28">
        <f>'Input Data'!K187</f>
        <v>14.319120932622152</v>
      </c>
      <c r="O39" s="28">
        <f>'Input Data'!L187</f>
        <v>12.10084946464535</v>
      </c>
      <c r="P39" s="28">
        <f>'Input Data'!M187</f>
        <v>5.2717278609377107</v>
      </c>
      <c r="Q39" s="28">
        <f>'Input Data'!N187</f>
        <v>10.76063634986518</v>
      </c>
      <c r="R39" s="28">
        <f>'Input Data'!O187</f>
        <v>6.0120569194239355</v>
      </c>
      <c r="S39" s="29">
        <f>'Input Data'!P187</f>
        <v>6.2114047650385036</v>
      </c>
      <c r="T39" s="29">
        <f>'Input Data'!Q187</f>
        <v>5.8933495613326405</v>
      </c>
      <c r="U39" s="29">
        <f>'Input Data'!R187</f>
        <v>6.4590569912320159</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13.806469714270257</v>
      </c>
      <c r="F40" s="28">
        <f t="shared" ref="F40:U40" si="28">F36-F$38-F$39</f>
        <v>14.188678521222112</v>
      </c>
      <c r="G40" s="28">
        <f t="shared" si="28"/>
        <v>12.951694257250024</v>
      </c>
      <c r="H40" s="28">
        <f t="shared" si="28"/>
        <v>14.596853781721189</v>
      </c>
      <c r="I40" s="28">
        <f t="shared" si="28"/>
        <v>23.769285439822813</v>
      </c>
      <c r="J40" s="28">
        <f t="shared" si="28"/>
        <v>16.83594147875818</v>
      </c>
      <c r="K40" s="28">
        <f t="shared" si="28"/>
        <v>12.213645727351414</v>
      </c>
      <c r="L40" s="28">
        <f t="shared" si="28"/>
        <v>15.090720697236121</v>
      </c>
      <c r="M40" s="28">
        <f t="shared" si="28"/>
        <v>14.858503039541858</v>
      </c>
      <c r="N40" s="28">
        <f t="shared" si="28"/>
        <v>11.280538413383109</v>
      </c>
      <c r="O40" s="28">
        <f t="shared" si="28"/>
        <v>15.387603319134627</v>
      </c>
      <c r="P40" s="28">
        <f t="shared" si="28"/>
        <v>12.564306051320115</v>
      </c>
      <c r="Q40" s="28">
        <f t="shared" si="28"/>
        <v>16.399508207377444</v>
      </c>
      <c r="R40" s="28">
        <f t="shared" ref="R40" si="29">R36-R$38-R$39</f>
        <v>19.241710746784797</v>
      </c>
      <c r="S40" s="29">
        <f t="shared" si="28"/>
        <v>33.919046051320812</v>
      </c>
      <c r="T40" s="29">
        <f t="shared" si="28"/>
        <v>21.205223952758615</v>
      </c>
      <c r="U40" s="29">
        <f t="shared" si="28"/>
        <v>20.378768475756722</v>
      </c>
      <c r="V40" s="32"/>
    </row>
    <row r="41" spans="2:41" x14ac:dyDescent="0.3">
      <c r="C41" s="3" t="s">
        <v>215</v>
      </c>
      <c r="D41" s="35"/>
      <c r="E41" s="28">
        <f>E37-E$38-E$39</f>
        <v>13.806469714270257</v>
      </c>
      <c r="F41" s="28">
        <f t="shared" ref="F41:U41" si="30">F37-F$38-F$39</f>
        <v>14.188678521222112</v>
      </c>
      <c r="G41" s="28">
        <f t="shared" si="30"/>
        <v>12.951694257250024</v>
      </c>
      <c r="H41" s="28">
        <f t="shared" si="30"/>
        <v>14.596853781721189</v>
      </c>
      <c r="I41" s="28">
        <f t="shared" si="30"/>
        <v>23.769285439822813</v>
      </c>
      <c r="J41" s="28">
        <f t="shared" si="30"/>
        <v>16.83594147875818</v>
      </c>
      <c r="K41" s="28">
        <f t="shared" si="30"/>
        <v>12.213645727351414</v>
      </c>
      <c r="L41" s="28">
        <f t="shared" si="30"/>
        <v>15.090720697236121</v>
      </c>
      <c r="M41" s="28">
        <f t="shared" si="30"/>
        <v>14.858503039541858</v>
      </c>
      <c r="N41" s="28">
        <f t="shared" si="30"/>
        <v>11.280538413383109</v>
      </c>
      <c r="O41" s="28">
        <f t="shared" si="30"/>
        <v>15.387603319134627</v>
      </c>
      <c r="P41" s="28">
        <f t="shared" si="30"/>
        <v>12.564306051320115</v>
      </c>
      <c r="Q41" s="28">
        <f t="shared" si="30"/>
        <v>16.399508207377444</v>
      </c>
      <c r="R41" s="28">
        <f t="shared" ref="R41" si="31">R37-R$38-R$39</f>
        <v>19.241710746784797</v>
      </c>
      <c r="S41" s="29">
        <f t="shared" si="30"/>
        <v>33.919046051320812</v>
      </c>
      <c r="T41" s="29">
        <f t="shared" si="30"/>
        <v>22.133886670334107</v>
      </c>
      <c r="U41" s="29">
        <f t="shared" si="30"/>
        <v>25.776477443639905</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Data'!B284</f>
        <v>0.39403569745496442</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2">S40</f>
        <v>33.919046051320812</v>
      </c>
      <c r="E48" s="28">
        <f t="shared" si="32"/>
        <v>21.205223952758615</v>
      </c>
      <c r="F48" s="28">
        <f t="shared" si="32"/>
        <v>20.378768475756722</v>
      </c>
      <c r="G48" s="51"/>
      <c r="H48" s="51"/>
      <c r="I48" s="51"/>
      <c r="J48" s="51"/>
      <c r="K48" s="51"/>
      <c r="L48" s="51"/>
      <c r="M48" s="51"/>
      <c r="N48" s="51"/>
      <c r="O48" s="51"/>
      <c r="P48" s="51"/>
      <c r="Q48" s="39"/>
      <c r="R48" s="39"/>
      <c r="S48" s="39"/>
      <c r="T48" s="39"/>
      <c r="U48" s="32"/>
    </row>
    <row r="49" spans="2:24" x14ac:dyDescent="0.3">
      <c r="C49" s="3" t="s">
        <v>215</v>
      </c>
      <c r="D49" s="29">
        <f t="shared" si="32"/>
        <v>33.919046051320812</v>
      </c>
      <c r="E49" s="28">
        <f t="shared" si="32"/>
        <v>22.133886670334107</v>
      </c>
      <c r="F49" s="28">
        <f t="shared" si="32"/>
        <v>25.776477443639905</v>
      </c>
      <c r="G49" s="51"/>
      <c r="H49" s="51"/>
      <c r="I49" s="51"/>
      <c r="J49" s="51"/>
      <c r="K49" s="51"/>
      <c r="L49" s="51"/>
      <c r="M49" s="51"/>
      <c r="N49" s="51"/>
      <c r="O49" s="51"/>
      <c r="P49" s="51"/>
      <c r="Q49" s="39"/>
      <c r="R49" s="39"/>
      <c r="S49" s="39"/>
      <c r="T49" s="39"/>
      <c r="U49" s="32"/>
    </row>
    <row r="50" spans="2:24" x14ac:dyDescent="0.3">
      <c r="C50" s="3" t="s">
        <v>218</v>
      </c>
      <c r="D50" s="29">
        <f>'Input Data'!B212</f>
        <v>0.98610482693459767</v>
      </c>
      <c r="E50" s="28">
        <f>'Input Data'!C212</f>
        <v>0.98610482693459767</v>
      </c>
      <c r="F50" s="28">
        <f>'Input Data'!D212</f>
        <v>0.98610482693459767</v>
      </c>
      <c r="G50" s="51"/>
      <c r="H50" s="51"/>
      <c r="I50" s="51"/>
      <c r="J50" s="51"/>
      <c r="K50" s="51"/>
      <c r="L50" s="51"/>
      <c r="M50" s="51"/>
      <c r="N50" s="51"/>
      <c r="O50" s="51"/>
      <c r="P50" s="51"/>
      <c r="Q50" s="39"/>
      <c r="R50" s="39"/>
      <c r="S50" s="39"/>
      <c r="T50" s="39"/>
      <c r="U50" s="32"/>
    </row>
    <row r="51" spans="2:24" x14ac:dyDescent="0.3">
      <c r="C51" s="3" t="s">
        <v>219</v>
      </c>
      <c r="D51" s="29">
        <f>D48-D$50-$D$45</f>
        <v>32.538905526931245</v>
      </c>
      <c r="E51" s="28">
        <f t="shared" ref="E51:F52" si="33">E48-E$50-$D$45</f>
        <v>19.825083428369055</v>
      </c>
      <c r="F51" s="28">
        <f t="shared" si="33"/>
        <v>18.998627951367162</v>
      </c>
      <c r="G51" s="51"/>
      <c r="H51" s="51"/>
      <c r="I51" s="51"/>
      <c r="J51" s="51"/>
      <c r="K51" s="51"/>
      <c r="L51" s="51"/>
      <c r="M51" s="51"/>
      <c r="N51" s="51"/>
      <c r="O51" s="51"/>
      <c r="P51" s="51"/>
      <c r="Q51" s="39"/>
      <c r="R51" s="39"/>
      <c r="S51" s="39"/>
      <c r="T51" s="39"/>
      <c r="U51" s="32"/>
    </row>
    <row r="52" spans="2:24" x14ac:dyDescent="0.3">
      <c r="C52" s="3" t="s">
        <v>220</v>
      </c>
      <c r="D52" s="29">
        <f>D49-D$50-$D$45</f>
        <v>32.538905526931245</v>
      </c>
      <c r="E52" s="28">
        <f t="shared" si="33"/>
        <v>20.753746145944547</v>
      </c>
      <c r="F52" s="28">
        <f>F49-F$50-$D$45</f>
        <v>24.396336919250345</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Data'!B237</f>
        <v>0.96628587666950827</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Data'!B261</f>
        <v>0.35202891791044799</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56.638948337607999</v>
      </c>
      <c r="E62" s="51"/>
      <c r="F62" s="51"/>
      <c r="G62" s="51"/>
      <c r="H62" s="51"/>
      <c r="I62" s="51"/>
      <c r="J62" s="51"/>
      <c r="K62" s="51"/>
      <c r="L62" s="51"/>
      <c r="M62" s="51"/>
      <c r="N62" s="51"/>
      <c r="O62" s="51"/>
      <c r="P62" s="51"/>
      <c r="Q62" s="39"/>
      <c r="R62" s="39"/>
      <c r="S62" s="39"/>
      <c r="T62" s="39"/>
      <c r="U62" s="32"/>
    </row>
    <row r="63" spans="2:24" x14ac:dyDescent="0.3">
      <c r="C63" s="3" t="s">
        <v>228</v>
      </c>
      <c r="D63" s="68">
        <f>F52/D$56/D$57/D$58</f>
        <v>72.730666126701237</v>
      </c>
      <c r="E63" s="51"/>
      <c r="F63" s="51"/>
      <c r="G63" s="51"/>
      <c r="H63" s="51"/>
      <c r="I63" s="51"/>
      <c r="J63" s="51"/>
      <c r="K63" s="51"/>
      <c r="L63" s="51"/>
      <c r="M63" s="51"/>
      <c r="N63" s="51"/>
      <c r="O63" s="51"/>
      <c r="P63" s="51"/>
      <c r="Q63" s="39"/>
      <c r="R63" s="39"/>
      <c r="S63" s="39"/>
      <c r="T63" s="39"/>
      <c r="U63" s="32"/>
    </row>
    <row r="64" spans="2:24" ht="14.5" x14ac:dyDescent="0.35">
      <c r="C64" s="3" t="s">
        <v>2</v>
      </c>
      <c r="D64" s="68">
        <f>D63-D62</f>
        <v>16.091717789093238</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72.730666126701237</v>
      </c>
    </row>
    <row r="72" spans="2:21" ht="14.5" x14ac:dyDescent="0.35">
      <c r="B72" s="62" t="s">
        <v>112</v>
      </c>
    </row>
  </sheetData>
  <phoneticPr fontId="13" type="noConversion"/>
  <conditionalFormatting sqref="W20:W21">
    <cfRule type="cellIs" dxfId="263" priority="23" operator="greaterThan">
      <formula>0.000001</formula>
    </cfRule>
    <cfRule type="cellIs" dxfId="262" priority="24" operator="lessThan">
      <formula>-0.000001</formula>
    </cfRule>
  </conditionalFormatting>
  <conditionalFormatting sqref="W23:W24">
    <cfRule type="cellIs" dxfId="261" priority="21" operator="greaterThan">
      <formula>0.000001</formula>
    </cfRule>
    <cfRule type="cellIs" dxfId="260" priority="22" operator="lessThan">
      <formula>-0.000001</formula>
    </cfRule>
  </conditionalFormatting>
  <conditionalFormatting sqref="W38:W39">
    <cfRule type="cellIs" dxfId="259" priority="13" operator="greaterThan">
      <formula>0.000001</formula>
    </cfRule>
    <cfRule type="cellIs" dxfId="258" priority="14" operator="lessThan">
      <formula>-0.000001</formula>
    </cfRule>
  </conditionalFormatting>
  <conditionalFormatting sqref="W1:X1">
    <cfRule type="cellIs" dxfId="257" priority="27" operator="greaterThan">
      <formula>0.000001</formula>
    </cfRule>
    <cfRule type="cellIs" dxfId="256" priority="28" operator="lessThan">
      <formula>-0.000001</formula>
    </cfRule>
  </conditionalFormatting>
  <conditionalFormatting sqref="W6:X6">
    <cfRule type="cellIs" dxfId="255" priority="1" operator="greaterThan">
      <formula>0.000001</formula>
    </cfRule>
    <cfRule type="cellIs" dxfId="254" priority="2" operator="lessThan">
      <formula>-0.000001</formula>
    </cfRule>
  </conditionalFormatting>
  <conditionalFormatting sqref="W30:X31">
    <cfRule type="cellIs" dxfId="253" priority="17" operator="greaterThan">
      <formula>0.000001</formula>
    </cfRule>
    <cfRule type="cellIs" dxfId="252" priority="18" operator="lessThan">
      <formula>-0.000001</formula>
    </cfRule>
  </conditionalFormatting>
  <conditionalFormatting sqref="W45:X45">
    <cfRule type="cellIs" dxfId="251" priority="5" operator="greaterThan">
      <formula>0.000001</formula>
    </cfRule>
    <cfRule type="cellIs" dxfId="250" priority="6" operator="lessThan">
      <formula>-0.000001</formula>
    </cfRule>
  </conditionalFormatting>
  <conditionalFormatting sqref="W56:X58">
    <cfRule type="cellIs" dxfId="249" priority="3" operator="greaterThan">
      <formula>0.000001</formula>
    </cfRule>
    <cfRule type="cellIs" dxfId="248" priority="4" operator="lessThan">
      <formula>-0.000001</formula>
    </cfRule>
  </conditionalFormatting>
  <conditionalFormatting sqref="W9:AO10">
    <cfRule type="cellIs" dxfId="247" priority="25" operator="greaterThan">
      <formula>0.000001</formula>
    </cfRule>
    <cfRule type="cellIs" dxfId="246" priority="26" operator="lessThan">
      <formula>-0.000001</formula>
    </cfRule>
  </conditionalFormatting>
  <conditionalFormatting sqref="X36:X37 Y38:AO39">
    <cfRule type="cellIs" dxfId="245" priority="35" operator="greaterThan">
      <formula>0.000001</formula>
    </cfRule>
    <cfRule type="cellIs" dxfId="244" priority="36" operator="lessThan">
      <formula>-0.000001</formula>
    </cfRule>
  </conditionalFormatting>
  <conditionalFormatting sqref="X17:AO18 Y19:AO23">
    <cfRule type="cellIs" dxfId="243" priority="31" operator="greaterThan">
      <formula>0.000001</formula>
    </cfRule>
    <cfRule type="cellIs" dxfId="242" priority="32" operator="lessThan">
      <formula>-0.000001</formula>
    </cfRule>
  </conditionalFormatting>
  <conditionalFormatting sqref="AA30:AO31 Y30:Z33">
    <cfRule type="cellIs" dxfId="241" priority="33" operator="greaterThan">
      <formula>0.000001</formula>
    </cfRule>
    <cfRule type="cellIs" dxfId="240" priority="34" operator="lessThan">
      <formula>-0.000001</formula>
    </cfRule>
  </conditionalFormatting>
  <hyperlinks>
    <hyperlink ref="B72" location="Contents!A1" display="Link to Contents page" xr:uid="{24BD79CF-F224-4EA3-8BCC-744823311879}"/>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7C74-46B7-43C5-B663-180CB4373B6F}">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26953125" style="22" customWidth="1"/>
    <col min="4" max="5" width="10.81640625" style="22" customWidth="1"/>
    <col min="6" max="12" width="10.81640625" style="22" bestFit="1" customWidth="1"/>
    <col min="13" max="13" width="10.81640625" style="22" customWidth="1"/>
    <col min="14"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Data'!B17</f>
        <v>14583.034447027982</v>
      </c>
      <c r="E9" s="27">
        <f>'Input Data'!C17</f>
        <v>14652.983711001718</v>
      </c>
      <c r="F9" s="27">
        <f>'Input Data'!D17</f>
        <v>14833.762948429669</v>
      </c>
      <c r="G9" s="27">
        <f>'Input Data'!E17</f>
        <v>14748.788142647558</v>
      </c>
      <c r="H9" s="27">
        <f>'Input Data'!F17</f>
        <v>14433.145156400173</v>
      </c>
      <c r="I9" s="27">
        <f>'Input Data'!G17</f>
        <v>14069.723159270841</v>
      </c>
      <c r="J9" s="27">
        <f>'Input Data'!H17</f>
        <v>13807.368208074789</v>
      </c>
      <c r="K9" s="27">
        <f>'Input Data'!I17</f>
        <v>13503.340127421983</v>
      </c>
      <c r="L9" s="27">
        <f>'Input Data'!J17</f>
        <v>13363.411946467344</v>
      </c>
      <c r="M9" s="27">
        <f>'Input Data'!K17</f>
        <v>13259.748553446323</v>
      </c>
      <c r="N9" s="27">
        <f>'Input Data'!L17</f>
        <v>13668.360414072415</v>
      </c>
      <c r="O9" s="27">
        <f>'Input Data'!M17</f>
        <v>13887.23005475784</v>
      </c>
      <c r="P9" s="27">
        <f>'Input Data'!N17</f>
        <v>14009.235672230196</v>
      </c>
      <c r="Q9" s="27">
        <f>'Input Data'!O17</f>
        <v>13935.599728028479</v>
      </c>
      <c r="R9" s="27">
        <f>'Input Data'!P17</f>
        <v>13965.291749127691</v>
      </c>
      <c r="S9" s="29">
        <f>'Input Data'!Q17</f>
        <v>13964.17925685718</v>
      </c>
      <c r="T9" s="29">
        <f>'Input Data'!R17</f>
        <v>13962.811841627694</v>
      </c>
      <c r="U9" s="29">
        <f>'Input Data'!S17</f>
        <v>13960.875088072477</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14583.034447027982</v>
      </c>
      <c r="E10" s="27">
        <f t="shared" ref="E10:Q10" si="0">E9</f>
        <v>14652.983711001718</v>
      </c>
      <c r="F10" s="27">
        <f t="shared" si="0"/>
        <v>14833.762948429669</v>
      </c>
      <c r="G10" s="27">
        <f t="shared" si="0"/>
        <v>14748.788142647558</v>
      </c>
      <c r="H10" s="27">
        <f t="shared" si="0"/>
        <v>14433.145156400173</v>
      </c>
      <c r="I10" s="27">
        <f t="shared" si="0"/>
        <v>14069.723159270841</v>
      </c>
      <c r="J10" s="27">
        <f t="shared" si="0"/>
        <v>13807.368208074789</v>
      </c>
      <c r="K10" s="27">
        <f t="shared" si="0"/>
        <v>13503.340127421983</v>
      </c>
      <c r="L10" s="27">
        <f t="shared" si="0"/>
        <v>13363.411946467344</v>
      </c>
      <c r="M10" s="27">
        <f t="shared" si="0"/>
        <v>13259.748553446323</v>
      </c>
      <c r="N10" s="27">
        <f t="shared" si="0"/>
        <v>13668.360414072415</v>
      </c>
      <c r="O10" s="27">
        <f t="shared" si="0"/>
        <v>13887.23005475784</v>
      </c>
      <c r="P10" s="27">
        <f t="shared" si="0"/>
        <v>14009.235672230196</v>
      </c>
      <c r="Q10" s="27">
        <f t="shared" si="0"/>
        <v>13935.599728028479</v>
      </c>
      <c r="R10" s="27">
        <f t="shared" ref="R10" si="1">R9</f>
        <v>13965.291749127691</v>
      </c>
      <c r="S10" s="29">
        <f>'Input Data'!B340</f>
        <v>14007.279276068735</v>
      </c>
      <c r="T10" s="29">
        <f>'Input Data'!C340</f>
        <v>14134.686705081293</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43.100019211555264</v>
      </c>
      <c r="T11" s="29">
        <f>T10-T9</f>
        <v>171.87486345359866</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1535.14225063403</v>
      </c>
      <c r="F17" s="28">
        <f t="shared" ref="F17:U17" si="4">F21+F24</f>
        <v>1532.1590634807235</v>
      </c>
      <c r="G17" s="28">
        <f t="shared" si="4"/>
        <v>1640.050782217171</v>
      </c>
      <c r="H17" s="28">
        <f t="shared" si="4"/>
        <v>1645.1628895333156</v>
      </c>
      <c r="I17" s="28">
        <f t="shared" si="4"/>
        <v>1767.9640645117397</v>
      </c>
      <c r="J17" s="28">
        <f t="shared" si="4"/>
        <v>1706.3579988727902</v>
      </c>
      <c r="K17" s="28">
        <f t="shared" si="4"/>
        <v>1743.8063120607048</v>
      </c>
      <c r="L17" s="28">
        <f t="shared" si="4"/>
        <v>1699.1335775597167</v>
      </c>
      <c r="M17" s="28">
        <f t="shared" si="4"/>
        <v>1480.9813117856697</v>
      </c>
      <c r="N17" s="28">
        <f t="shared" si="4"/>
        <v>1078.3684952170993</v>
      </c>
      <c r="O17" s="28">
        <f t="shared" si="4"/>
        <v>1200.3969260182573</v>
      </c>
      <c r="P17" s="28">
        <f t="shared" si="4"/>
        <v>1531.8981285329332</v>
      </c>
      <c r="Q17" s="28">
        <f t="shared" si="4"/>
        <v>1452.1737818030563</v>
      </c>
      <c r="R17" s="28">
        <f t="shared" ref="R17" si="5">R21+R24</f>
        <v>1419.7156206823315</v>
      </c>
      <c r="S17" s="29">
        <f t="shared" si="4"/>
        <v>1423.3904668719249</v>
      </c>
      <c r="T17" s="29">
        <f t="shared" si="4"/>
        <v>1418.232882567052</v>
      </c>
      <c r="U17" s="29">
        <f t="shared" si="4"/>
        <v>1418.0940048566681</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1535.14225063403</v>
      </c>
      <c r="F18" s="28">
        <f t="shared" ref="F18:U18" si="6">F22+F25</f>
        <v>1532.1590634807235</v>
      </c>
      <c r="G18" s="28">
        <f t="shared" si="6"/>
        <v>1640.050782217171</v>
      </c>
      <c r="H18" s="28">
        <f t="shared" si="6"/>
        <v>1645.1628895333156</v>
      </c>
      <c r="I18" s="28">
        <f t="shared" si="6"/>
        <v>1767.9640645117397</v>
      </c>
      <c r="J18" s="28">
        <f t="shared" si="6"/>
        <v>1706.3579988727902</v>
      </c>
      <c r="K18" s="28">
        <f t="shared" si="6"/>
        <v>1743.8063120607048</v>
      </c>
      <c r="L18" s="28">
        <f t="shared" si="6"/>
        <v>1699.1335775597167</v>
      </c>
      <c r="M18" s="28">
        <f t="shared" si="6"/>
        <v>1480.9813117856697</v>
      </c>
      <c r="N18" s="28">
        <f t="shared" si="6"/>
        <v>1078.3684952170993</v>
      </c>
      <c r="O18" s="28">
        <f t="shared" si="6"/>
        <v>1200.3969260182573</v>
      </c>
      <c r="P18" s="28">
        <f t="shared" si="6"/>
        <v>1531.8981285329332</v>
      </c>
      <c r="Q18" s="28">
        <f t="shared" si="6"/>
        <v>1452.1737818030563</v>
      </c>
      <c r="R18" s="28">
        <f t="shared" ref="R18" si="7">R22+R25</f>
        <v>1419.7156206823315</v>
      </c>
      <c r="S18" s="29">
        <f t="shared" si="6"/>
        <v>1423.3904668719249</v>
      </c>
      <c r="T18" s="29">
        <f t="shared" si="6"/>
        <v>1422.610215696393</v>
      </c>
      <c r="U18" s="29">
        <f t="shared" si="6"/>
        <v>1435.5499955420437</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4.3773331293409683</v>
      </c>
      <c r="U19" s="29">
        <f>U18-U17</f>
        <v>17.455990685375582</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Data'!B79</f>
        <v>7.9229496620277284E-2</v>
      </c>
      <c r="F20" s="43">
        <f>'Input Data'!C79</f>
        <v>7.6870487246399388E-2</v>
      </c>
      <c r="G20" s="43">
        <f>'Input Data'!D79</f>
        <v>8.3271332972688461E-2</v>
      </c>
      <c r="H20" s="43">
        <f>'Input Data'!E79</f>
        <v>8.4403929059246929E-2</v>
      </c>
      <c r="I20" s="43">
        <f>'Input Data'!F79</f>
        <v>9.67583814978865E-2</v>
      </c>
      <c r="J20" s="43">
        <f>'Input Data'!G79</f>
        <v>9.7549282034593385E-2</v>
      </c>
      <c r="K20" s="43">
        <f>'Input Data'!H79</f>
        <v>0.10295740229115154</v>
      </c>
      <c r="L20" s="43">
        <f>'Input Data'!I79</f>
        <v>0.10540527348460305</v>
      </c>
      <c r="M20" s="43">
        <f>'Input Data'!J79</f>
        <v>9.3430938958688231E-2</v>
      </c>
      <c r="N20" s="43">
        <f>'Input Data'!K79</f>
        <v>6.5931673832534551E-2</v>
      </c>
      <c r="O20" s="43">
        <f>'Input Data'!L79</f>
        <v>7.2947382765487817E-2</v>
      </c>
      <c r="P20" s="43">
        <f>'Input Data'!M79</f>
        <v>9.3141626981796177E-2</v>
      </c>
      <c r="Q20" s="43">
        <f>'Input Data'!N79</f>
        <v>8.5656453148020992E-2</v>
      </c>
      <c r="R20" s="43">
        <f>'Input Data'!O79</f>
        <v>8.1895512069617399E-2</v>
      </c>
      <c r="S20" s="44">
        <f>'Input Data'!P79</f>
        <v>8.1250017568912897E-2</v>
      </c>
      <c r="T20" s="44">
        <f>'Input Data'!Q79</f>
        <v>8.0962061723179712E-2</v>
      </c>
      <c r="U20" s="44">
        <f>'Input Data'!R79</f>
        <v>8.0962061723179699E-2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1155.4064784341906</v>
      </c>
      <c r="F21" s="28">
        <f t="shared" ref="F21:S21" si="9">F$20*E9</f>
        <v>1126.3819974782555</v>
      </c>
      <c r="G21" s="28">
        <f t="shared" si="9"/>
        <v>1235.2272137166158</v>
      </c>
      <c r="H21" s="28">
        <f t="shared" si="9"/>
        <v>1244.8556681018867</v>
      </c>
      <c r="I21" s="28">
        <f t="shared" si="9"/>
        <v>1396.5277652573407</v>
      </c>
      <c r="J21" s="28">
        <f t="shared" si="9"/>
        <v>1372.4913926123616</v>
      </c>
      <c r="K21" s="28">
        <f t="shared" si="9"/>
        <v>1421.5707631808123</v>
      </c>
      <c r="L21" s="28">
        <f t="shared" si="9"/>
        <v>1423.3232590865287</v>
      </c>
      <c r="M21" s="28">
        <f t="shared" si="9"/>
        <v>1248.5561258501955</v>
      </c>
      <c r="N21" s="28">
        <f t="shared" si="9"/>
        <v>874.23741672724486</v>
      </c>
      <c r="O21" s="28">
        <f t="shared" si="9"/>
        <v>997.071118901982</v>
      </c>
      <c r="P21" s="28">
        <f t="shared" si="9"/>
        <v>1293.4792015706437</v>
      </c>
      <c r="Q21" s="28">
        <f t="shared" si="9"/>
        <v>1199.9814389979701</v>
      </c>
      <c r="R21" s="28">
        <f t="shared" si="9"/>
        <v>1141.2630757241132</v>
      </c>
      <c r="S21" s="29">
        <f t="shared" si="9"/>
        <v>1134.6801999716192</v>
      </c>
      <c r="T21" s="29">
        <f t="shared" ref="T21:T22" si="10">T$20*S9</f>
        <v>1130.5687429072168</v>
      </c>
      <c r="U21" s="29">
        <f t="shared" ref="U21:U22" si="11">U$20*T9</f>
        <v>1130.4580341510057</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1155.4064784341906</v>
      </c>
      <c r="F22" s="28">
        <f t="shared" ref="F22:S22" si="12">F$20*E10</f>
        <v>1126.3819974782555</v>
      </c>
      <c r="G22" s="28">
        <f t="shared" si="12"/>
        <v>1235.2272137166158</v>
      </c>
      <c r="H22" s="28">
        <f t="shared" si="12"/>
        <v>1244.8556681018867</v>
      </c>
      <c r="I22" s="28">
        <f t="shared" si="12"/>
        <v>1396.5277652573407</v>
      </c>
      <c r="J22" s="28">
        <f t="shared" si="12"/>
        <v>1372.4913926123616</v>
      </c>
      <c r="K22" s="28">
        <f t="shared" si="12"/>
        <v>1421.5707631808123</v>
      </c>
      <c r="L22" s="28">
        <f t="shared" si="12"/>
        <v>1423.3232590865287</v>
      </c>
      <c r="M22" s="28">
        <f t="shared" si="12"/>
        <v>1248.5561258501955</v>
      </c>
      <c r="N22" s="28">
        <f t="shared" si="12"/>
        <v>874.23741672724486</v>
      </c>
      <c r="O22" s="28">
        <f t="shared" si="12"/>
        <v>997.071118901982</v>
      </c>
      <c r="P22" s="28">
        <f t="shared" si="12"/>
        <v>1293.4792015706437</v>
      </c>
      <c r="Q22" s="28">
        <f t="shared" si="12"/>
        <v>1199.9814389979701</v>
      </c>
      <c r="R22" s="28">
        <f t="shared" si="12"/>
        <v>1141.2630757241132</v>
      </c>
      <c r="S22" s="29">
        <f t="shared" si="12"/>
        <v>1134.6801999716192</v>
      </c>
      <c r="T22" s="29">
        <f t="shared" si="10"/>
        <v>1134.0582093228929</v>
      </c>
      <c r="U22" s="29">
        <f t="shared" si="11"/>
        <v>1144.373377454599</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Data'!B105</f>
        <v>2.6039558061746845E-2</v>
      </c>
      <c r="F23" s="43">
        <f>'Input Data'!C105</f>
        <v>2.7692453223557699E-2</v>
      </c>
      <c r="G23" s="43">
        <f>'Input Data'!D105</f>
        <v>2.7290686113021011E-2</v>
      </c>
      <c r="H23" s="43">
        <f>'Input Data'!E105</f>
        <v>2.7141702596832455E-2</v>
      </c>
      <c r="I23" s="43">
        <f>'Input Data'!F105</f>
        <v>2.5734952100145054E-2</v>
      </c>
      <c r="J23" s="43">
        <f>'Input Data'!G105</f>
        <v>2.3729436782872083E-2</v>
      </c>
      <c r="K23" s="43">
        <f>'Input Data'!H105</f>
        <v>2.3337941309585962E-2</v>
      </c>
      <c r="L23" s="43">
        <f>'Input Data'!I105</f>
        <v>2.0425340387678206E-2</v>
      </c>
      <c r="M23" s="43">
        <f>'Input Data'!J105</f>
        <v>1.7392652929248104E-2</v>
      </c>
      <c r="N23" s="43">
        <f>'Input Data'!K105</f>
        <v>1.5394792568430647E-2</v>
      </c>
      <c r="O23" s="43">
        <f>'Input Data'!L105</f>
        <v>1.4875654501101608E-2</v>
      </c>
      <c r="P23" s="43">
        <f>'Input Data'!M105</f>
        <v>1.7168213244988042E-2</v>
      </c>
      <c r="Q23" s="43">
        <f>'Input Data'!N105</f>
        <v>1.8001863106992651E-2</v>
      </c>
      <c r="R23" s="43">
        <f>'Input Data'!O105</f>
        <v>1.9981382243504788E-2</v>
      </c>
      <c r="S23" s="44">
        <f>'Input Data'!P105</f>
        <v>2.0673414640144504E-2</v>
      </c>
      <c r="T23" s="44">
        <f>'Input Data'!Q105</f>
        <v>2.0600146587102589E-2</v>
      </c>
      <c r="U23" s="44">
        <f>'Input Data'!R105</f>
        <v>2.0600146587102589E-2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379.7357721998394</v>
      </c>
      <c r="F24" s="28">
        <f t="shared" ref="F24:U24" si="13">F$23*E9</f>
        <v>405.77706600246796</v>
      </c>
      <c r="G24" s="28">
        <f t="shared" si="13"/>
        <v>404.82356850055515</v>
      </c>
      <c r="H24" s="28">
        <f t="shared" si="13"/>
        <v>400.30722143142896</v>
      </c>
      <c r="I24" s="28">
        <f t="shared" si="13"/>
        <v>371.43629925439905</v>
      </c>
      <c r="J24" s="28">
        <f t="shared" si="13"/>
        <v>333.86660626042868</v>
      </c>
      <c r="K24" s="28">
        <f t="shared" si="13"/>
        <v>322.23554887989252</v>
      </c>
      <c r="L24" s="28">
        <f t="shared" si="13"/>
        <v>275.81031847318798</v>
      </c>
      <c r="M24" s="28">
        <f t="shared" si="13"/>
        <v>232.42518593547436</v>
      </c>
      <c r="N24" s="28">
        <f t="shared" si="13"/>
        <v>204.13107848985447</v>
      </c>
      <c r="O24" s="28">
        <f t="shared" si="13"/>
        <v>203.32580711627537</v>
      </c>
      <c r="P24" s="28">
        <f t="shared" si="13"/>
        <v>238.41892696228956</v>
      </c>
      <c r="Q24" s="28">
        <f t="shared" si="13"/>
        <v>252.19234280508616</v>
      </c>
      <c r="R24" s="28">
        <f t="shared" si="13"/>
        <v>278.45254495821843</v>
      </c>
      <c r="S24" s="29">
        <f t="shared" si="13"/>
        <v>288.71026690030567</v>
      </c>
      <c r="T24" s="29">
        <f t="shared" si="13"/>
        <v>287.6641396598352</v>
      </c>
      <c r="U24" s="29">
        <f t="shared" si="13"/>
        <v>287.63597070566237</v>
      </c>
      <c r="W24" s="65"/>
    </row>
    <row r="25" spans="2:41" x14ac:dyDescent="0.3">
      <c r="C25" s="3" t="s">
        <v>207</v>
      </c>
      <c r="D25" s="35"/>
      <c r="E25" s="28">
        <f>E$23*D10</f>
        <v>379.7357721998394</v>
      </c>
      <c r="F25" s="28">
        <f t="shared" ref="F25:U25" si="14">F$23*E10</f>
        <v>405.77706600246796</v>
      </c>
      <c r="G25" s="28">
        <f t="shared" si="14"/>
        <v>404.82356850055515</v>
      </c>
      <c r="H25" s="28">
        <f t="shared" si="14"/>
        <v>400.30722143142896</v>
      </c>
      <c r="I25" s="28">
        <f t="shared" si="14"/>
        <v>371.43629925439905</v>
      </c>
      <c r="J25" s="28">
        <f t="shared" si="14"/>
        <v>333.86660626042868</v>
      </c>
      <c r="K25" s="28">
        <f t="shared" si="14"/>
        <v>322.23554887989252</v>
      </c>
      <c r="L25" s="28">
        <f t="shared" si="14"/>
        <v>275.81031847318798</v>
      </c>
      <c r="M25" s="28">
        <f t="shared" si="14"/>
        <v>232.42518593547436</v>
      </c>
      <c r="N25" s="28">
        <f t="shared" si="14"/>
        <v>204.13107848985447</v>
      </c>
      <c r="O25" s="28">
        <f t="shared" si="14"/>
        <v>203.32580711627537</v>
      </c>
      <c r="P25" s="28">
        <f t="shared" si="14"/>
        <v>238.41892696228956</v>
      </c>
      <c r="Q25" s="28">
        <f t="shared" si="14"/>
        <v>252.19234280508616</v>
      </c>
      <c r="R25" s="28">
        <f t="shared" si="14"/>
        <v>278.45254495821843</v>
      </c>
      <c r="S25" s="29">
        <f t="shared" si="14"/>
        <v>288.71026690030567</v>
      </c>
      <c r="T25" s="29">
        <f t="shared" si="14"/>
        <v>288.55200637350015</v>
      </c>
      <c r="U25" s="29">
        <f t="shared" si="14"/>
        <v>291.17661808744469</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Data'!B364</f>
        <v>1467.6128665007282</v>
      </c>
      <c r="F30" s="28">
        <f>'Input Data'!C364</f>
        <v>1673.2072211958341</v>
      </c>
      <c r="G30" s="28">
        <f>'Input Data'!D364</f>
        <v>1621.6662467874478</v>
      </c>
      <c r="H30" s="28">
        <f>'Input Data'!E364</f>
        <v>1631.1578995546683</v>
      </c>
      <c r="I30" s="28">
        <f>'Input Data'!F364</f>
        <v>1511.695588272119</v>
      </c>
      <c r="J30" s="28">
        <f>'Input Data'!G364</f>
        <v>1617.0707165165491</v>
      </c>
      <c r="K30" s="28">
        <f>'Input Data'!H364</f>
        <v>1605.8099561186684</v>
      </c>
      <c r="L30" s="28">
        <f>'Input Data'!I364</f>
        <v>1608.8001457643015</v>
      </c>
      <c r="M30" s="28">
        <f>'Input Data'!J364</f>
        <v>1493.4422887843023</v>
      </c>
      <c r="N30" s="28">
        <f>'Input Data'!K364</f>
        <v>1514.6831655507822</v>
      </c>
      <c r="O30" s="28">
        <f>'Input Data'!L364</f>
        <v>1493.3677484266818</v>
      </c>
      <c r="P30" s="28">
        <f>'Input Data'!M364</f>
        <v>1615.1324497059604</v>
      </c>
      <c r="Q30" s="28">
        <f>'Input Data'!N364</f>
        <v>1376.7053974187572</v>
      </c>
      <c r="R30" s="28">
        <f>'Input Data'!O364</f>
        <v>1458.5380401003436</v>
      </c>
      <c r="S30" s="29">
        <f>S9*($D$6+1)-Q9+S17</f>
        <v>1511.0904762495763</v>
      </c>
      <c r="T30" s="29">
        <f t="shared" ref="T30" si="17">T9*($D$6+1)-S9+T17</f>
        <v>1475.9801586278718</v>
      </c>
      <c r="U30" s="29">
        <f>U9*($D$6+1)-T9+U17</f>
        <v>1475.2637429117913</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1467.6128665007282</v>
      </c>
      <c r="F31" s="28">
        <f t="shared" ref="F31:Q31" si="18">F30</f>
        <v>1673.2072211958341</v>
      </c>
      <c r="G31" s="28">
        <f t="shared" si="18"/>
        <v>1621.6662467874478</v>
      </c>
      <c r="H31" s="28">
        <f t="shared" si="18"/>
        <v>1631.1578995546683</v>
      </c>
      <c r="I31" s="28">
        <f t="shared" si="18"/>
        <v>1511.695588272119</v>
      </c>
      <c r="J31" s="28">
        <f t="shared" si="18"/>
        <v>1617.0707165165491</v>
      </c>
      <c r="K31" s="28">
        <f t="shared" si="18"/>
        <v>1605.8099561186684</v>
      </c>
      <c r="L31" s="28">
        <f t="shared" si="18"/>
        <v>1608.8001457643015</v>
      </c>
      <c r="M31" s="28">
        <f t="shared" si="18"/>
        <v>1493.4422887843023</v>
      </c>
      <c r="N31" s="28">
        <f t="shared" si="18"/>
        <v>1514.6831655507822</v>
      </c>
      <c r="O31" s="28">
        <f t="shared" si="18"/>
        <v>1493.3677484266818</v>
      </c>
      <c r="P31" s="28">
        <f t="shared" si="18"/>
        <v>1615.1324497059604</v>
      </c>
      <c r="Q31" s="28">
        <f t="shared" si="18"/>
        <v>1376.7053974187572</v>
      </c>
      <c r="R31" s="28">
        <f t="shared" ref="R31" si="19">R30</f>
        <v>1458.5380401003436</v>
      </c>
      <c r="S31" s="29">
        <f>S9*($D$6+1)-Q10+S18</f>
        <v>1511.0904762495763</v>
      </c>
      <c r="T31" s="29">
        <f t="shared" ref="T31" si="20">T9*($D$6+1)-S10+T18</f>
        <v>1437.2574725456575</v>
      </c>
      <c r="U31" s="29">
        <f>U9*($D$6+1)-T10+U18</f>
        <v>1320.8448701435682</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1">E29</f>
        <v>2011/12</v>
      </c>
      <c r="F35" s="27" t="str">
        <f t="shared" si="21"/>
        <v>2012/13</v>
      </c>
      <c r="G35" s="27" t="str">
        <f t="shared" si="21"/>
        <v>2013/14</v>
      </c>
      <c r="H35" s="27" t="str">
        <f t="shared" si="21"/>
        <v>2014/15</v>
      </c>
      <c r="I35" s="27" t="str">
        <f t="shared" si="21"/>
        <v>2015/16</v>
      </c>
      <c r="J35" s="27" t="str">
        <f t="shared" si="21"/>
        <v>2016/17</v>
      </c>
      <c r="K35" s="27" t="str">
        <f t="shared" si="21"/>
        <v>2017/18</v>
      </c>
      <c r="L35" s="27" t="str">
        <f t="shared" si="21"/>
        <v>2018/19</v>
      </c>
      <c r="M35" s="27" t="str">
        <f t="shared" si="21"/>
        <v>2019/20</v>
      </c>
      <c r="N35" s="27" t="str">
        <f t="shared" si="21"/>
        <v>2020/21</v>
      </c>
      <c r="O35" s="27" t="str">
        <f t="shared" si="21"/>
        <v>2021/22</v>
      </c>
      <c r="P35" s="27" t="str">
        <f t="shared" si="21"/>
        <v>2022/23</v>
      </c>
      <c r="Q35" s="27" t="str">
        <f t="shared" si="21"/>
        <v>2023/24</v>
      </c>
      <c r="R35" s="27" t="str">
        <f t="shared" ref="R35" si="22">R29</f>
        <v>2024/25</v>
      </c>
      <c r="S35" s="27" t="str">
        <f t="shared" si="21"/>
        <v>2025/26</v>
      </c>
      <c r="T35" s="27" t="str">
        <f t="shared" si="21"/>
        <v>2026/27</v>
      </c>
      <c r="U35" s="27" t="str">
        <f t="shared" si="21"/>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3">E30</f>
        <v>1467.6128665007282</v>
      </c>
      <c r="F36" s="28">
        <f t="shared" si="23"/>
        <v>1673.2072211958341</v>
      </c>
      <c r="G36" s="28">
        <f t="shared" si="23"/>
        <v>1621.6662467874478</v>
      </c>
      <c r="H36" s="28">
        <f t="shared" si="23"/>
        <v>1631.1578995546683</v>
      </c>
      <c r="I36" s="28">
        <f t="shared" si="23"/>
        <v>1511.695588272119</v>
      </c>
      <c r="J36" s="28">
        <f t="shared" si="23"/>
        <v>1617.0707165165491</v>
      </c>
      <c r="K36" s="28">
        <f t="shared" si="23"/>
        <v>1605.8099561186684</v>
      </c>
      <c r="L36" s="28">
        <f t="shared" si="23"/>
        <v>1608.8001457643015</v>
      </c>
      <c r="M36" s="28">
        <f t="shared" si="23"/>
        <v>1493.4422887843023</v>
      </c>
      <c r="N36" s="28">
        <f t="shared" si="23"/>
        <v>1514.6831655507822</v>
      </c>
      <c r="O36" s="28">
        <f t="shared" si="23"/>
        <v>1493.3677484266818</v>
      </c>
      <c r="P36" s="28">
        <f t="shared" si="23"/>
        <v>1615.1324497059604</v>
      </c>
      <c r="Q36" s="28">
        <f t="shared" si="23"/>
        <v>1376.7053974187572</v>
      </c>
      <c r="R36" s="28">
        <f t="shared" ref="R36" si="24">R30</f>
        <v>1458.5380401003436</v>
      </c>
      <c r="S36" s="29">
        <f t="shared" si="23"/>
        <v>1511.0904762495763</v>
      </c>
      <c r="T36" s="29">
        <f t="shared" si="23"/>
        <v>1475.9801586278718</v>
      </c>
      <c r="U36" s="29">
        <f t="shared" si="23"/>
        <v>1475.2637429117913</v>
      </c>
      <c r="V36" s="32"/>
      <c r="X36" s="65"/>
    </row>
    <row r="37" spans="2:41" x14ac:dyDescent="0.3">
      <c r="C37" s="3" t="s">
        <v>210</v>
      </c>
      <c r="D37" s="36"/>
      <c r="E37" s="28">
        <f>E31</f>
        <v>1467.6128665007282</v>
      </c>
      <c r="F37" s="28">
        <f t="shared" ref="F37:U37" si="25">F31</f>
        <v>1673.2072211958341</v>
      </c>
      <c r="G37" s="28">
        <f t="shared" si="25"/>
        <v>1621.6662467874478</v>
      </c>
      <c r="H37" s="28">
        <f t="shared" si="25"/>
        <v>1631.1578995546683</v>
      </c>
      <c r="I37" s="28">
        <f t="shared" si="25"/>
        <v>1511.695588272119</v>
      </c>
      <c r="J37" s="28">
        <f t="shared" si="25"/>
        <v>1617.0707165165491</v>
      </c>
      <c r="K37" s="28">
        <f t="shared" si="25"/>
        <v>1605.8099561186684</v>
      </c>
      <c r="L37" s="28">
        <f t="shared" si="25"/>
        <v>1608.8001457643015</v>
      </c>
      <c r="M37" s="28">
        <f t="shared" si="25"/>
        <v>1493.4422887843023</v>
      </c>
      <c r="N37" s="28">
        <f t="shared" si="25"/>
        <v>1514.6831655507822</v>
      </c>
      <c r="O37" s="28">
        <f t="shared" si="25"/>
        <v>1493.3677484266818</v>
      </c>
      <c r="P37" s="28">
        <f t="shared" si="25"/>
        <v>1615.1324497059604</v>
      </c>
      <c r="Q37" s="28">
        <f t="shared" si="25"/>
        <v>1376.7053974187572</v>
      </c>
      <c r="R37" s="28">
        <f t="shared" ref="R37" si="26">R31</f>
        <v>1458.5380401003436</v>
      </c>
      <c r="S37" s="29">
        <f t="shared" si="25"/>
        <v>1511.0904762495763</v>
      </c>
      <c r="T37" s="29">
        <f t="shared" si="25"/>
        <v>1437.2574725456575</v>
      </c>
      <c r="U37" s="29">
        <f t="shared" si="25"/>
        <v>1320.8448701435682</v>
      </c>
      <c r="V37" s="32"/>
      <c r="X37" s="65"/>
    </row>
    <row r="38" spans="2:41" x14ac:dyDescent="0.3">
      <c r="C38" s="3" t="s">
        <v>212</v>
      </c>
      <c r="D38" s="35"/>
      <c r="E38" s="28">
        <f>'Input Data'!B162</f>
        <v>396.90636823278624</v>
      </c>
      <c r="F38" s="28">
        <f>'Input Data'!C162</f>
        <v>502.98873600237317</v>
      </c>
      <c r="G38" s="28">
        <f>'Input Data'!D162</f>
        <v>459.09809225948857</v>
      </c>
      <c r="H38" s="28">
        <f>'Input Data'!E162</f>
        <v>466.99910755238756</v>
      </c>
      <c r="I38" s="28">
        <f>'Input Data'!F162</f>
        <v>490.39035441179226</v>
      </c>
      <c r="J38" s="28">
        <f>'Input Data'!G162</f>
        <v>494.26836277356279</v>
      </c>
      <c r="K38" s="28">
        <f>'Input Data'!H162</f>
        <v>535.97079501243752</v>
      </c>
      <c r="L38" s="28">
        <f>'Input Data'!I162</f>
        <v>460.04535330818095</v>
      </c>
      <c r="M38" s="28">
        <f>'Input Data'!J162</f>
        <v>457.154284114078</v>
      </c>
      <c r="N38" s="28">
        <f>'Input Data'!K162</f>
        <v>481.87070969116553</v>
      </c>
      <c r="O38" s="28">
        <f>'Input Data'!L162</f>
        <v>388.98940703939718</v>
      </c>
      <c r="P38" s="28">
        <f>'Input Data'!M162</f>
        <v>516.92723465281574</v>
      </c>
      <c r="Q38" s="28">
        <f>'Input Data'!N162</f>
        <v>572.43841823396087</v>
      </c>
      <c r="R38" s="28">
        <f>'Input Data'!O162</f>
        <v>515.95556586580665</v>
      </c>
      <c r="S38" s="29">
        <f>'Input Data'!P162</f>
        <v>499.5709841142243</v>
      </c>
      <c r="T38" s="29">
        <f>'Input Data'!Q162</f>
        <v>467.16388240101935</v>
      </c>
      <c r="U38" s="29">
        <f>'Input Data'!R162</f>
        <v>487.58619204556283</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Data'!B188</f>
        <v>316.42127730586424</v>
      </c>
      <c r="F39" s="28">
        <f>'Input Data'!C188</f>
        <v>342.74967848738493</v>
      </c>
      <c r="G39" s="28">
        <f>'Input Data'!D188</f>
        <v>254.2941848600064</v>
      </c>
      <c r="H39" s="28">
        <f>'Input Data'!E188</f>
        <v>324.73220516441938</v>
      </c>
      <c r="I39" s="28">
        <f>'Input Data'!F188</f>
        <v>252.01220805522178</v>
      </c>
      <c r="J39" s="28">
        <f>'Input Data'!G188</f>
        <v>242.26522622502827</v>
      </c>
      <c r="K39" s="28">
        <f>'Input Data'!H188</f>
        <v>259.06797854067486</v>
      </c>
      <c r="L39" s="28">
        <f>'Input Data'!I188</f>
        <v>270.08375891302171</v>
      </c>
      <c r="M39" s="28">
        <f>'Input Data'!J188</f>
        <v>210.46675507903575</v>
      </c>
      <c r="N39" s="28">
        <f>'Input Data'!K188</f>
        <v>222.40596981584559</v>
      </c>
      <c r="O39" s="28">
        <f>'Input Data'!L188</f>
        <v>227.2964259736099</v>
      </c>
      <c r="P39" s="28">
        <f>'Input Data'!M188</f>
        <v>375.87849436054773</v>
      </c>
      <c r="Q39" s="28">
        <f>'Input Data'!N188</f>
        <v>302.75446061187358</v>
      </c>
      <c r="R39" s="28">
        <f>'Input Data'!O188</f>
        <v>255.02596012412974</v>
      </c>
      <c r="S39" s="29">
        <f>'Input Data'!P188</f>
        <v>260.27120037412152</v>
      </c>
      <c r="T39" s="29">
        <f>'Input Data'!Q188</f>
        <v>256.55336078809569</v>
      </c>
      <c r="U39" s="29">
        <f>'Input Data'!R188</f>
        <v>281.99382882727713</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754.28522096207769</v>
      </c>
      <c r="F40" s="28">
        <f t="shared" ref="F40:U40" si="27">F36-F$38-F$39</f>
        <v>827.46880670607607</v>
      </c>
      <c r="G40" s="28">
        <f t="shared" si="27"/>
        <v>908.27396966795277</v>
      </c>
      <c r="H40" s="28">
        <f t="shared" si="27"/>
        <v>839.42658683786135</v>
      </c>
      <c r="I40" s="28">
        <f t="shared" si="27"/>
        <v>769.293025805105</v>
      </c>
      <c r="J40" s="28">
        <f t="shared" si="27"/>
        <v>880.53712751795797</v>
      </c>
      <c r="K40" s="28">
        <f t="shared" si="27"/>
        <v>810.77118256555605</v>
      </c>
      <c r="L40" s="28">
        <f t="shared" si="27"/>
        <v>878.67103354309893</v>
      </c>
      <c r="M40" s="28">
        <f t="shared" si="27"/>
        <v>825.82124959118869</v>
      </c>
      <c r="N40" s="28">
        <f t="shared" si="27"/>
        <v>810.40648604377111</v>
      </c>
      <c r="O40" s="28">
        <f t="shared" si="27"/>
        <v>877.08191541367489</v>
      </c>
      <c r="P40" s="28">
        <f t="shared" si="27"/>
        <v>722.32672069259695</v>
      </c>
      <c r="Q40" s="28">
        <f t="shared" si="27"/>
        <v>501.51251857292277</v>
      </c>
      <c r="R40" s="28">
        <f t="shared" ref="R40" si="28">R36-R$38-R$39</f>
        <v>687.55651411040719</v>
      </c>
      <c r="S40" s="29">
        <f t="shared" si="27"/>
        <v>751.24829176123058</v>
      </c>
      <c r="T40" s="29">
        <f t="shared" si="27"/>
        <v>752.26291543875675</v>
      </c>
      <c r="U40" s="29">
        <f t="shared" si="27"/>
        <v>705.68372203895137</v>
      </c>
      <c r="V40" s="32"/>
    </row>
    <row r="41" spans="2:41" x14ac:dyDescent="0.3">
      <c r="C41" s="3" t="s">
        <v>215</v>
      </c>
      <c r="D41" s="35"/>
      <c r="E41" s="28">
        <f>E37-E$38-E$39</f>
        <v>754.28522096207769</v>
      </c>
      <c r="F41" s="28">
        <f t="shared" ref="F41:U41" si="29">F37-F$38-F$39</f>
        <v>827.46880670607607</v>
      </c>
      <c r="G41" s="28">
        <f t="shared" si="29"/>
        <v>908.27396966795277</v>
      </c>
      <c r="H41" s="28">
        <f t="shared" si="29"/>
        <v>839.42658683786135</v>
      </c>
      <c r="I41" s="28">
        <f t="shared" si="29"/>
        <v>769.293025805105</v>
      </c>
      <c r="J41" s="28">
        <f t="shared" si="29"/>
        <v>880.53712751795797</v>
      </c>
      <c r="K41" s="28">
        <f t="shared" si="29"/>
        <v>810.77118256555605</v>
      </c>
      <c r="L41" s="28">
        <f t="shared" si="29"/>
        <v>878.67103354309893</v>
      </c>
      <c r="M41" s="28">
        <f t="shared" si="29"/>
        <v>825.82124959118869</v>
      </c>
      <c r="N41" s="28">
        <f t="shared" si="29"/>
        <v>810.40648604377111</v>
      </c>
      <c r="O41" s="28">
        <f t="shared" si="29"/>
        <v>877.08191541367489</v>
      </c>
      <c r="P41" s="28">
        <f t="shared" si="29"/>
        <v>722.32672069259695</v>
      </c>
      <c r="Q41" s="28">
        <f t="shared" si="29"/>
        <v>501.51251857292277</v>
      </c>
      <c r="R41" s="28">
        <f t="shared" ref="R41" si="30">R37-R$38-R$39</f>
        <v>687.55651411040719</v>
      </c>
      <c r="S41" s="29">
        <f t="shared" si="29"/>
        <v>751.24829176123058</v>
      </c>
      <c r="T41" s="29">
        <f t="shared" si="29"/>
        <v>713.54022935654245</v>
      </c>
      <c r="U41" s="29">
        <f t="shared" si="29"/>
        <v>551.26484927072829</v>
      </c>
      <c r="V41" s="32"/>
    </row>
    <row r="42" spans="2:41" x14ac:dyDescent="0.3">
      <c r="C42" s="21"/>
      <c r="D42" s="31"/>
      <c r="E42" s="51"/>
      <c r="F42" s="51"/>
      <c r="G42" s="51"/>
      <c r="H42" s="51"/>
      <c r="I42" s="51"/>
      <c r="J42" s="51"/>
      <c r="K42" s="51"/>
      <c r="L42" s="51"/>
      <c r="M42" s="51"/>
      <c r="N42" s="51"/>
      <c r="O42" s="51"/>
      <c r="P42" s="51"/>
      <c r="Q42" s="51"/>
      <c r="R42" s="51"/>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Data'!B285</f>
        <v>14.079923253314071</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1">S40</f>
        <v>751.24829176123058</v>
      </c>
      <c r="E48" s="28">
        <f t="shared" si="31"/>
        <v>752.26291543875675</v>
      </c>
      <c r="F48" s="28">
        <f t="shared" si="31"/>
        <v>705.68372203895137</v>
      </c>
      <c r="G48" s="51"/>
      <c r="H48" s="51"/>
      <c r="I48" s="51"/>
      <c r="J48" s="51"/>
      <c r="K48" s="51"/>
      <c r="L48" s="51"/>
      <c r="M48" s="51"/>
      <c r="N48" s="51"/>
      <c r="O48" s="51"/>
      <c r="P48" s="51"/>
      <c r="Q48" s="39"/>
      <c r="R48" s="39"/>
      <c r="S48" s="39"/>
      <c r="T48" s="39"/>
      <c r="U48" s="32"/>
    </row>
    <row r="49" spans="2:24" x14ac:dyDescent="0.3">
      <c r="C49" s="3" t="s">
        <v>215</v>
      </c>
      <c r="D49" s="29">
        <f t="shared" si="31"/>
        <v>751.24829176123058</v>
      </c>
      <c r="E49" s="28">
        <f t="shared" si="31"/>
        <v>713.54022935654245</v>
      </c>
      <c r="F49" s="28">
        <f t="shared" si="31"/>
        <v>551.26484927072829</v>
      </c>
      <c r="G49" s="51"/>
      <c r="H49" s="51"/>
      <c r="I49" s="51"/>
      <c r="J49" s="51"/>
      <c r="K49" s="51"/>
      <c r="L49" s="51"/>
      <c r="M49" s="51"/>
      <c r="N49" s="51"/>
      <c r="O49" s="51"/>
      <c r="P49" s="51"/>
      <c r="Q49" s="39"/>
      <c r="R49" s="39"/>
      <c r="S49" s="39"/>
      <c r="T49" s="39"/>
      <c r="U49" s="32"/>
    </row>
    <row r="50" spans="2:24" x14ac:dyDescent="0.3">
      <c r="C50" s="3" t="s">
        <v>218</v>
      </c>
      <c r="D50" s="29">
        <f>'Input Data'!B213</f>
        <v>59.507968785409879</v>
      </c>
      <c r="E50" s="28">
        <f>'Input Data'!C213</f>
        <v>56.139936701020005</v>
      </c>
      <c r="F50" s="28">
        <f>'Input Data'!D213</f>
        <v>62.477642824716639</v>
      </c>
      <c r="G50" s="51"/>
      <c r="H50" s="51"/>
      <c r="I50" s="51"/>
      <c r="J50" s="51"/>
      <c r="K50" s="51"/>
      <c r="L50" s="51"/>
      <c r="M50" s="51"/>
      <c r="N50" s="51"/>
      <c r="O50" s="51"/>
      <c r="P50" s="51"/>
      <c r="Q50" s="39"/>
      <c r="R50" s="39"/>
      <c r="S50" s="39"/>
      <c r="T50" s="39"/>
      <c r="U50" s="32"/>
    </row>
    <row r="51" spans="2:24" x14ac:dyDescent="0.3">
      <c r="C51" s="3" t="s">
        <v>219</v>
      </c>
      <c r="D51" s="29">
        <f>D48-D$50-$D$45</f>
        <v>677.66039972250667</v>
      </c>
      <c r="E51" s="28">
        <f t="shared" ref="E51:F52" si="32">E48-E$50-$D$45</f>
        <v>682.04305548442267</v>
      </c>
      <c r="F51" s="28">
        <f t="shared" si="32"/>
        <v>629.12615596092064</v>
      </c>
      <c r="G51" s="51"/>
      <c r="H51" s="51"/>
      <c r="I51" s="51"/>
      <c r="J51" s="51"/>
      <c r="K51" s="51"/>
      <c r="L51" s="51"/>
      <c r="M51" s="51"/>
      <c r="N51" s="51"/>
      <c r="O51" s="51"/>
      <c r="P51" s="51"/>
      <c r="Q51" s="39"/>
      <c r="R51" s="39"/>
      <c r="S51" s="39"/>
      <c r="T51" s="39"/>
      <c r="U51" s="32"/>
    </row>
    <row r="52" spans="2:24" x14ac:dyDescent="0.3">
      <c r="C52" s="3" t="s">
        <v>220</v>
      </c>
      <c r="D52" s="29">
        <f>D49-D$50-$D$45</f>
        <v>677.66039972250667</v>
      </c>
      <c r="E52" s="28">
        <f t="shared" si="32"/>
        <v>643.32036940220837</v>
      </c>
      <c r="F52" s="28">
        <f>F49-F$50-$D$45</f>
        <v>474.70728319269756</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Data'!B238</f>
        <v>0.9438704596551416</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Data'!B262</f>
        <v>0.66310482849470498</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1019.3423600742042</v>
      </c>
      <c r="E62" s="51"/>
      <c r="F62" s="51"/>
      <c r="G62" s="51"/>
      <c r="H62" s="51"/>
      <c r="I62" s="51"/>
      <c r="J62" s="51"/>
      <c r="K62" s="51"/>
      <c r="L62" s="51"/>
      <c r="M62" s="51"/>
      <c r="N62" s="51"/>
      <c r="O62" s="51"/>
      <c r="P62" s="51"/>
      <c r="Q62" s="39"/>
      <c r="R62" s="39"/>
      <c r="S62" s="39"/>
      <c r="T62" s="39"/>
      <c r="U62" s="32"/>
    </row>
    <row r="63" spans="2:24" x14ac:dyDescent="0.3">
      <c r="C63" s="3" t="s">
        <v>228</v>
      </c>
      <c r="D63" s="68">
        <f>F52/D$56/D$57/D$58</f>
        <v>769.1450082137668</v>
      </c>
      <c r="E63" s="51"/>
      <c r="F63" s="51"/>
      <c r="G63" s="51"/>
      <c r="H63" s="51"/>
      <c r="I63" s="51"/>
      <c r="J63" s="51"/>
      <c r="K63" s="51"/>
      <c r="L63" s="51"/>
      <c r="M63" s="51"/>
      <c r="N63" s="51"/>
      <c r="O63" s="51"/>
      <c r="P63" s="51"/>
      <c r="Q63" s="39"/>
      <c r="R63" s="39"/>
      <c r="S63" s="39"/>
      <c r="T63" s="39"/>
      <c r="U63" s="32"/>
    </row>
    <row r="64" spans="2:24" ht="14.5" x14ac:dyDescent="0.35">
      <c r="C64" s="3" t="s">
        <v>2</v>
      </c>
      <c r="D64" s="68">
        <f>D63-D62</f>
        <v>-250.19735186043738</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1019.3423600742042</v>
      </c>
    </row>
    <row r="72" spans="2:21" ht="14.5" x14ac:dyDescent="0.35">
      <c r="B72" s="62" t="s">
        <v>112</v>
      </c>
    </row>
  </sheetData>
  <phoneticPr fontId="13" type="noConversion"/>
  <conditionalFormatting sqref="W20:W21">
    <cfRule type="cellIs" dxfId="239" priority="23" operator="greaterThan">
      <formula>0.000001</formula>
    </cfRule>
    <cfRule type="cellIs" dxfId="238" priority="24" operator="lessThan">
      <formula>-0.000001</formula>
    </cfRule>
  </conditionalFormatting>
  <conditionalFormatting sqref="W23:W24">
    <cfRule type="cellIs" dxfId="237" priority="21" operator="greaterThan">
      <formula>0.000001</formula>
    </cfRule>
    <cfRule type="cellIs" dxfId="236" priority="22" operator="lessThan">
      <formula>-0.000001</formula>
    </cfRule>
  </conditionalFormatting>
  <conditionalFormatting sqref="W38:W39">
    <cfRule type="cellIs" dxfId="235" priority="13" operator="greaterThan">
      <formula>0.000001</formula>
    </cfRule>
    <cfRule type="cellIs" dxfId="234" priority="14" operator="lessThan">
      <formula>-0.000001</formula>
    </cfRule>
  </conditionalFormatting>
  <conditionalFormatting sqref="W1:X1">
    <cfRule type="cellIs" dxfId="233" priority="27" operator="greaterThan">
      <formula>0.000001</formula>
    </cfRule>
    <cfRule type="cellIs" dxfId="232" priority="28" operator="lessThan">
      <formula>-0.000001</formula>
    </cfRule>
  </conditionalFormatting>
  <conditionalFormatting sqref="W6:X6">
    <cfRule type="cellIs" dxfId="231" priority="1" operator="greaterThan">
      <formula>0.000001</formula>
    </cfRule>
    <cfRule type="cellIs" dxfId="230" priority="2" operator="lessThan">
      <formula>-0.000001</formula>
    </cfRule>
  </conditionalFormatting>
  <conditionalFormatting sqref="W30:X31">
    <cfRule type="cellIs" dxfId="229" priority="17" operator="greaterThan">
      <formula>0.000001</formula>
    </cfRule>
    <cfRule type="cellIs" dxfId="228" priority="18" operator="lessThan">
      <formula>-0.000001</formula>
    </cfRule>
  </conditionalFormatting>
  <conditionalFormatting sqref="W45:X45">
    <cfRule type="cellIs" dxfId="227" priority="5" operator="greaterThan">
      <formula>0.000001</formula>
    </cfRule>
    <cfRule type="cellIs" dxfId="226" priority="6" operator="lessThan">
      <formula>-0.000001</formula>
    </cfRule>
  </conditionalFormatting>
  <conditionalFormatting sqref="W56:X58">
    <cfRule type="cellIs" dxfId="225" priority="3" operator="greaterThan">
      <formula>0.000001</formula>
    </cfRule>
    <cfRule type="cellIs" dxfId="224" priority="4" operator="lessThan">
      <formula>-0.000001</formula>
    </cfRule>
  </conditionalFormatting>
  <conditionalFormatting sqref="W9:AO10">
    <cfRule type="cellIs" dxfId="223" priority="25" operator="greaterThan">
      <formula>0.000001</formula>
    </cfRule>
    <cfRule type="cellIs" dxfId="222" priority="26" operator="lessThan">
      <formula>-0.000001</formula>
    </cfRule>
  </conditionalFormatting>
  <conditionalFormatting sqref="X36:X37 Y38:AO39">
    <cfRule type="cellIs" dxfId="221" priority="35" operator="greaterThan">
      <formula>0.000001</formula>
    </cfRule>
    <cfRule type="cellIs" dxfId="220" priority="36" operator="lessThan">
      <formula>-0.000001</formula>
    </cfRule>
  </conditionalFormatting>
  <conditionalFormatting sqref="X17:AO18 Y19:AO23">
    <cfRule type="cellIs" dxfId="219" priority="31" operator="greaterThan">
      <formula>0.000001</formula>
    </cfRule>
    <cfRule type="cellIs" dxfId="218" priority="32" operator="lessThan">
      <formula>-0.000001</formula>
    </cfRule>
  </conditionalFormatting>
  <conditionalFormatting sqref="AA30:AO31 Y30:Z33">
    <cfRule type="cellIs" dxfId="217" priority="33" operator="greaterThan">
      <formula>0.000001</formula>
    </cfRule>
    <cfRule type="cellIs" dxfId="216" priority="34" operator="lessThan">
      <formula>-0.000001</formula>
    </cfRule>
  </conditionalFormatting>
  <hyperlinks>
    <hyperlink ref="B72" location="Contents!A1" display="Link to Contents page" xr:uid="{C37E115A-F1E7-446E-A8A1-F98DC5746297}"/>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1BAA-D6D1-4308-882B-4BEE6D87B9F1}">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8164062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Data'!B18</f>
        <v>9151.5499958315158</v>
      </c>
      <c r="E9" s="27">
        <f>'Input Data'!C18</f>
        <v>9397.9525803349607</v>
      </c>
      <c r="F9" s="27">
        <f>'Input Data'!D18</f>
        <v>9581.7134932384724</v>
      </c>
      <c r="G9" s="27">
        <f>'Input Data'!E18</f>
        <v>9749.7363166087052</v>
      </c>
      <c r="H9" s="27">
        <f>'Input Data'!F18</f>
        <v>9915.0690359164983</v>
      </c>
      <c r="I9" s="27">
        <f>'Input Data'!G18</f>
        <v>10114.212515162773</v>
      </c>
      <c r="J9" s="27">
        <f>'Input Data'!H18</f>
        <v>10283.426305571409</v>
      </c>
      <c r="K9" s="27">
        <f>'Input Data'!I18</f>
        <v>10200.16647185952</v>
      </c>
      <c r="L9" s="27">
        <f>'Input Data'!J18</f>
        <v>10381.360497601094</v>
      </c>
      <c r="M9" s="27">
        <f>'Input Data'!K18</f>
        <v>10570.282911901428</v>
      </c>
      <c r="N9" s="27">
        <f>'Input Data'!L18</f>
        <v>11110.316624680921</v>
      </c>
      <c r="O9" s="27">
        <f>'Input Data'!M18</f>
        <v>11416.587181592629</v>
      </c>
      <c r="P9" s="27">
        <f>'Input Data'!N18</f>
        <v>11504.262272787249</v>
      </c>
      <c r="Q9" s="27">
        <f>'Input Data'!O18</f>
        <v>11542.988476266566</v>
      </c>
      <c r="R9" s="27">
        <f>'Input Data'!P18</f>
        <v>11597.645862686642</v>
      </c>
      <c r="S9" s="29">
        <f>'Input Data'!Q18</f>
        <v>11596.721979991593</v>
      </c>
      <c r="T9" s="29">
        <f>'Input Data'!R18</f>
        <v>11595.586393434311</v>
      </c>
      <c r="U9" s="29">
        <f>'Input Data'!S18</f>
        <v>11593.97799296118</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9151.5499958315158</v>
      </c>
      <c r="E10" s="27">
        <f t="shared" ref="E10:Q10" si="0">E9</f>
        <v>9397.9525803349607</v>
      </c>
      <c r="F10" s="27">
        <f t="shared" si="0"/>
        <v>9581.7134932384724</v>
      </c>
      <c r="G10" s="27">
        <f t="shared" si="0"/>
        <v>9749.7363166087052</v>
      </c>
      <c r="H10" s="27">
        <f t="shared" si="0"/>
        <v>9915.0690359164983</v>
      </c>
      <c r="I10" s="27">
        <f t="shared" si="0"/>
        <v>10114.212515162773</v>
      </c>
      <c r="J10" s="27">
        <f t="shared" si="0"/>
        <v>10283.426305571409</v>
      </c>
      <c r="K10" s="27">
        <f t="shared" si="0"/>
        <v>10200.16647185952</v>
      </c>
      <c r="L10" s="27">
        <f t="shared" si="0"/>
        <v>10381.360497601094</v>
      </c>
      <c r="M10" s="27">
        <f t="shared" si="0"/>
        <v>10570.282911901428</v>
      </c>
      <c r="N10" s="27">
        <f t="shared" si="0"/>
        <v>11110.316624680921</v>
      </c>
      <c r="O10" s="27">
        <f t="shared" si="0"/>
        <v>11416.587181592629</v>
      </c>
      <c r="P10" s="27">
        <f t="shared" si="0"/>
        <v>11504.262272787249</v>
      </c>
      <c r="Q10" s="27">
        <f t="shared" si="0"/>
        <v>11542.988476266566</v>
      </c>
      <c r="R10" s="27">
        <f t="shared" ref="R10" si="1">R9</f>
        <v>11597.645862686642</v>
      </c>
      <c r="S10" s="29">
        <f>'Input Data'!B341</f>
        <v>11707.721551688104</v>
      </c>
      <c r="T10" s="29">
        <f>'Input Data'!C341</f>
        <v>11905.367320918436</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110.99957169651134</v>
      </c>
      <c r="T11" s="29">
        <f>T10-T9</f>
        <v>309.78092748412564</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894.25221446516639</v>
      </c>
      <c r="F17" s="28">
        <f t="shared" ref="F17:U17" si="4">F21+F24</f>
        <v>783.66439192239557</v>
      </c>
      <c r="G17" s="28">
        <f t="shared" si="4"/>
        <v>893.97059544225681</v>
      </c>
      <c r="H17" s="28">
        <f t="shared" si="4"/>
        <v>943.16084868208441</v>
      </c>
      <c r="I17" s="28">
        <f t="shared" si="4"/>
        <v>997.89613776490819</v>
      </c>
      <c r="J17" s="28">
        <f t="shared" si="4"/>
        <v>1156.8394642358237</v>
      </c>
      <c r="K17" s="28">
        <f t="shared" si="4"/>
        <v>1076.5841975732189</v>
      </c>
      <c r="L17" s="28">
        <f t="shared" si="4"/>
        <v>975.80664020695849</v>
      </c>
      <c r="M17" s="28">
        <f t="shared" si="4"/>
        <v>902.99947411873404</v>
      </c>
      <c r="N17" s="28">
        <f t="shared" si="4"/>
        <v>693.87380888737107</v>
      </c>
      <c r="O17" s="28">
        <f t="shared" si="4"/>
        <v>831.27623126499304</v>
      </c>
      <c r="P17" s="28">
        <f t="shared" si="4"/>
        <v>986.35963979924963</v>
      </c>
      <c r="Q17" s="28">
        <f t="shared" si="4"/>
        <v>1047.3122440113543</v>
      </c>
      <c r="R17" s="28">
        <f t="shared" ref="R17" si="5">R21+R24</f>
        <v>950.78560334329768</v>
      </c>
      <c r="S17" s="29">
        <f t="shared" si="4"/>
        <v>954.60190160450793</v>
      </c>
      <c r="T17" s="29">
        <f t="shared" si="4"/>
        <v>951.14294926521256</v>
      </c>
      <c r="U17" s="29">
        <f t="shared" si="4"/>
        <v>951.04981043260955</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894.25221446516639</v>
      </c>
      <c r="F18" s="28">
        <f t="shared" ref="F18:U18" si="6">F22+F25</f>
        <v>783.66439192239557</v>
      </c>
      <c r="G18" s="28">
        <f t="shared" si="6"/>
        <v>893.97059544225681</v>
      </c>
      <c r="H18" s="28">
        <f t="shared" si="6"/>
        <v>943.16084868208441</v>
      </c>
      <c r="I18" s="28">
        <f t="shared" si="6"/>
        <v>997.89613776490819</v>
      </c>
      <c r="J18" s="28">
        <f t="shared" si="6"/>
        <v>1156.8394642358237</v>
      </c>
      <c r="K18" s="28">
        <f t="shared" si="6"/>
        <v>1076.5841975732189</v>
      </c>
      <c r="L18" s="28">
        <f t="shared" si="6"/>
        <v>975.80664020695849</v>
      </c>
      <c r="M18" s="28">
        <f t="shared" si="6"/>
        <v>902.99947411873404</v>
      </c>
      <c r="N18" s="28">
        <f t="shared" si="6"/>
        <v>693.87380888737107</v>
      </c>
      <c r="O18" s="28">
        <f t="shared" si="6"/>
        <v>831.27623126499304</v>
      </c>
      <c r="P18" s="28">
        <f t="shared" si="6"/>
        <v>986.35963979924963</v>
      </c>
      <c r="Q18" s="28">
        <f t="shared" si="6"/>
        <v>1047.3122440113543</v>
      </c>
      <c r="R18" s="28">
        <f t="shared" ref="R18" si="7">R22+R25</f>
        <v>950.78560334329768</v>
      </c>
      <c r="S18" s="29">
        <f t="shared" si="6"/>
        <v>954.60190160450793</v>
      </c>
      <c r="T18" s="29">
        <f t="shared" si="6"/>
        <v>960.24694090808816</v>
      </c>
      <c r="U18" s="29">
        <f t="shared" si="6"/>
        <v>976.45750283928533</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9.1039916428755987</v>
      </c>
      <c r="U19" s="29">
        <f>U18-U17</f>
        <v>25.407692406675778</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Data'!B80</f>
        <v>6.1405424129761757E-2</v>
      </c>
      <c r="F20" s="43">
        <f>'Input Data'!C80</f>
        <v>5.4043731769321701E-2</v>
      </c>
      <c r="G20" s="43">
        <f>'Input Data'!D80</f>
        <v>6.465647496710096E-2</v>
      </c>
      <c r="H20" s="43">
        <f>'Input Data'!E80</f>
        <v>7.1294361292774777E-2</v>
      </c>
      <c r="I20" s="43">
        <f>'Input Data'!F80</f>
        <v>7.6275477348209428E-2</v>
      </c>
      <c r="J20" s="43">
        <f>'Input Data'!G80</f>
        <v>9.0072004500521816E-2</v>
      </c>
      <c r="K20" s="43">
        <f>'Input Data'!H80</f>
        <v>8.6746440911403266E-2</v>
      </c>
      <c r="L20" s="43">
        <f>'Input Data'!I80</f>
        <v>7.9786424744200612E-2</v>
      </c>
      <c r="M20" s="43">
        <f>'Input Data'!J80</f>
        <v>7.271853997529508E-2</v>
      </c>
      <c r="N20" s="43">
        <f>'Input Data'!K80</f>
        <v>5.6091858188024757E-2</v>
      </c>
      <c r="O20" s="43">
        <f>'Input Data'!L80</f>
        <v>6.4027207504769937E-2</v>
      </c>
      <c r="P20" s="43">
        <f>'Input Data'!M80</f>
        <v>7.8550619969317406E-2</v>
      </c>
      <c r="Q20" s="43">
        <f>'Input Data'!N80</f>
        <v>8.1717722100088167E-2</v>
      </c>
      <c r="R20" s="43">
        <f>'Input Data'!O80</f>
        <v>7.2719372038453828E-2</v>
      </c>
      <c r="S20" s="44">
        <f>'Input Data'!P80</f>
        <v>7.1507487809539957E-2</v>
      </c>
      <c r="T20" s="44">
        <f>'Input Data'!Q80</f>
        <v>7.1254060182758358E-2</v>
      </c>
      <c r="U20" s="44">
        <f>'Input Data'!R80</f>
        <v>7.1254060182758358E-2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561.95480893875367</v>
      </c>
      <c r="F21" s="28">
        <f t="shared" ref="F21:S21" si="9">F$20*E9</f>
        <v>507.90042843242736</v>
      </c>
      <c r="G21" s="28">
        <f t="shared" si="9"/>
        <v>619.51981861750676</v>
      </c>
      <c r="H21" s="28">
        <f t="shared" si="9"/>
        <v>695.10122346558819</v>
      </c>
      <c r="I21" s="28">
        <f t="shared" si="9"/>
        <v>756.27662365498156</v>
      </c>
      <c r="J21" s="28">
        <f t="shared" si="9"/>
        <v>911.00739518497539</v>
      </c>
      <c r="K21" s="28">
        <f t="shared" si="9"/>
        <v>892.05063238302023</v>
      </c>
      <c r="L21" s="28">
        <f t="shared" si="9"/>
        <v>813.83481458533788</v>
      </c>
      <c r="M21" s="28">
        <f t="shared" si="9"/>
        <v>754.91737834275432</v>
      </c>
      <c r="N21" s="28">
        <f t="shared" si="9"/>
        <v>592.90681010167623</v>
      </c>
      <c r="O21" s="28">
        <f t="shared" si="9"/>
        <v>711.36254797214053</v>
      </c>
      <c r="P21" s="28">
        <f t="shared" si="9"/>
        <v>896.78000104786315</v>
      </c>
      <c r="Q21" s="28">
        <f t="shared" si="9"/>
        <v>940.10210737415719</v>
      </c>
      <c r="R21" s="28">
        <f t="shared" si="9"/>
        <v>839.39887344121371</v>
      </c>
      <c r="S21" s="29">
        <f t="shared" si="9"/>
        <v>829.31852014542665</v>
      </c>
      <c r="T21" s="29">
        <f t="shared" ref="T21:T22" si="10">T$20*S9</f>
        <v>826.31352588503762</v>
      </c>
      <c r="U21" s="29">
        <f t="shared" ref="U21:U22" si="11">U$20*T9</f>
        <v>826.23261073214235</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561.95480893875367</v>
      </c>
      <c r="F22" s="28">
        <f t="shared" ref="F22:S22" si="12">F$20*E10</f>
        <v>507.90042843242736</v>
      </c>
      <c r="G22" s="28">
        <f t="shared" si="12"/>
        <v>619.51981861750676</v>
      </c>
      <c r="H22" s="28">
        <f t="shared" si="12"/>
        <v>695.10122346558819</v>
      </c>
      <c r="I22" s="28">
        <f t="shared" si="12"/>
        <v>756.27662365498156</v>
      </c>
      <c r="J22" s="28">
        <f t="shared" si="12"/>
        <v>911.00739518497539</v>
      </c>
      <c r="K22" s="28">
        <f t="shared" si="12"/>
        <v>892.05063238302023</v>
      </c>
      <c r="L22" s="28">
        <f t="shared" si="12"/>
        <v>813.83481458533788</v>
      </c>
      <c r="M22" s="28">
        <f t="shared" si="12"/>
        <v>754.91737834275432</v>
      </c>
      <c r="N22" s="28">
        <f t="shared" si="12"/>
        <v>592.90681010167623</v>
      </c>
      <c r="O22" s="28">
        <f t="shared" si="12"/>
        <v>711.36254797214053</v>
      </c>
      <c r="P22" s="28">
        <f t="shared" si="12"/>
        <v>896.78000104786315</v>
      </c>
      <c r="Q22" s="28">
        <f t="shared" si="12"/>
        <v>940.10210737415719</v>
      </c>
      <c r="R22" s="28">
        <f t="shared" si="12"/>
        <v>839.39887344121371</v>
      </c>
      <c r="S22" s="29">
        <f t="shared" si="12"/>
        <v>829.31852014542665</v>
      </c>
      <c r="T22" s="29">
        <f t="shared" si="10"/>
        <v>834.22269604696123</v>
      </c>
      <c r="U22" s="29">
        <f t="shared" si="11"/>
        <v>848.30575958256691</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Data'!B106</f>
        <v>3.6310505398295646E-2</v>
      </c>
      <c r="F23" s="43">
        <f>'Input Data'!C106</f>
        <v>2.9342983073462101E-2</v>
      </c>
      <c r="G23" s="43">
        <f>'Input Data'!D106</f>
        <v>2.8643183394955585E-2</v>
      </c>
      <c r="H23" s="43">
        <f>'Input Data'!E106</f>
        <v>2.5442700926580537E-2</v>
      </c>
      <c r="I23" s="43">
        <f>'Input Data'!F106</f>
        <v>2.4368918989336366E-2</v>
      </c>
      <c r="J23" s="43">
        <f>'Input Data'!G106</f>
        <v>2.430560646044443E-2</v>
      </c>
      <c r="K23" s="43">
        <f>'Input Data'!H106</f>
        <v>1.7944754958784621E-2</v>
      </c>
      <c r="L23" s="43">
        <f>'Input Data'!I106</f>
        <v>1.5879331584290574E-2</v>
      </c>
      <c r="M23" s="43">
        <f>'Input Data'!J106</f>
        <v>1.4264228258926015E-2</v>
      </c>
      <c r="N23" s="43">
        <f>'Input Data'!K106</f>
        <v>9.5519674948352368E-3</v>
      </c>
      <c r="O23" s="43">
        <f>'Input Data'!L106</f>
        <v>1.0793003236871872E-2</v>
      </c>
      <c r="P23" s="43">
        <f>'Input Data'!M106</f>
        <v>7.8464463439493516E-3</v>
      </c>
      <c r="Q23" s="43">
        <f>'Input Data'!N106</f>
        <v>9.3191665919158777E-3</v>
      </c>
      <c r="R23" s="43">
        <f>'Input Data'!O106</f>
        <v>9.6497306681978656E-3</v>
      </c>
      <c r="S23" s="44">
        <f>'Input Data'!P106</f>
        <v>1.0802483792177017E-2</v>
      </c>
      <c r="T23" s="44">
        <f>'Input Data'!Q106</f>
        <v>1.0764199020684418E-2</v>
      </c>
      <c r="U23" s="44">
        <f>'Input Data'!R106</f>
        <v>1.0764199020684416E-2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332.29740552641277</v>
      </c>
      <c r="F24" s="28">
        <f t="shared" ref="F24:U24" si="13">F$23*E9</f>
        <v>275.76396348996821</v>
      </c>
      <c r="G24" s="28">
        <f t="shared" si="13"/>
        <v>274.45077682475011</v>
      </c>
      <c r="H24" s="28">
        <f t="shared" si="13"/>
        <v>248.05962521649622</v>
      </c>
      <c r="I24" s="28">
        <f t="shared" si="13"/>
        <v>241.61951410992657</v>
      </c>
      <c r="J24" s="28">
        <f t="shared" si="13"/>
        <v>245.83206905084822</v>
      </c>
      <c r="K24" s="28">
        <f t="shared" si="13"/>
        <v>184.53356519019877</v>
      </c>
      <c r="L24" s="28">
        <f t="shared" si="13"/>
        <v>161.97182562162064</v>
      </c>
      <c r="M24" s="28">
        <f t="shared" si="13"/>
        <v>148.08209577597975</v>
      </c>
      <c r="N24" s="28">
        <f t="shared" si="13"/>
        <v>100.9669987856948</v>
      </c>
      <c r="O24" s="28">
        <f t="shared" si="13"/>
        <v>119.91368329285255</v>
      </c>
      <c r="P24" s="28">
        <f t="shared" si="13"/>
        <v>89.579638751386526</v>
      </c>
      <c r="Q24" s="28">
        <f t="shared" si="13"/>
        <v>107.21013663719717</v>
      </c>
      <c r="R24" s="28">
        <f t="shared" si="13"/>
        <v>111.38672990208403</v>
      </c>
      <c r="S24" s="29">
        <f t="shared" si="13"/>
        <v>125.28338145908128</v>
      </c>
      <c r="T24" s="29">
        <f t="shared" si="13"/>
        <v>124.82942338017497</v>
      </c>
      <c r="U24" s="29">
        <f t="shared" si="13"/>
        <v>124.81719970046714</v>
      </c>
      <c r="W24" s="65"/>
    </row>
    <row r="25" spans="2:41" x14ac:dyDescent="0.3">
      <c r="C25" s="3" t="s">
        <v>207</v>
      </c>
      <c r="D25" s="35"/>
      <c r="E25" s="28">
        <f>E$23*D10</f>
        <v>332.29740552641277</v>
      </c>
      <c r="F25" s="28">
        <f t="shared" ref="F25:U25" si="14">F$23*E10</f>
        <v>275.76396348996821</v>
      </c>
      <c r="G25" s="28">
        <f t="shared" si="14"/>
        <v>274.45077682475011</v>
      </c>
      <c r="H25" s="28">
        <f t="shared" si="14"/>
        <v>248.05962521649622</v>
      </c>
      <c r="I25" s="28">
        <f t="shared" si="14"/>
        <v>241.61951410992657</v>
      </c>
      <c r="J25" s="28">
        <f t="shared" si="14"/>
        <v>245.83206905084822</v>
      </c>
      <c r="K25" s="28">
        <f t="shared" si="14"/>
        <v>184.53356519019877</v>
      </c>
      <c r="L25" s="28">
        <f t="shared" si="14"/>
        <v>161.97182562162064</v>
      </c>
      <c r="M25" s="28">
        <f t="shared" si="14"/>
        <v>148.08209577597975</v>
      </c>
      <c r="N25" s="28">
        <f t="shared" si="14"/>
        <v>100.9669987856948</v>
      </c>
      <c r="O25" s="28">
        <f t="shared" si="14"/>
        <v>119.91368329285255</v>
      </c>
      <c r="P25" s="28">
        <f t="shared" si="14"/>
        <v>89.579638751386526</v>
      </c>
      <c r="Q25" s="28">
        <f t="shared" si="14"/>
        <v>107.21013663719717</v>
      </c>
      <c r="R25" s="28">
        <f t="shared" si="14"/>
        <v>111.38672990208403</v>
      </c>
      <c r="S25" s="29">
        <f t="shared" si="14"/>
        <v>125.28338145908128</v>
      </c>
      <c r="T25" s="29">
        <f t="shared" si="14"/>
        <v>126.02424486112695</v>
      </c>
      <c r="U25" s="29">
        <f t="shared" si="14"/>
        <v>128.15174325671848</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Data'!B365</f>
        <v>822.40358862077505</v>
      </c>
      <c r="F30" s="28">
        <f>'Input Data'!C365</f>
        <v>965.29508137619075</v>
      </c>
      <c r="G30" s="28">
        <f>'Input Data'!D365</f>
        <v>948.83987195180885</v>
      </c>
      <c r="H30" s="28">
        <f>'Input Data'!E365</f>
        <v>1090.6412668294215</v>
      </c>
      <c r="I30" s="28">
        <f>'Input Data'!F365</f>
        <v>1053.8692152126112</v>
      </c>
      <c r="J30" s="28">
        <f>'Input Data'!G365</f>
        <v>1094.1702938843086</v>
      </c>
      <c r="K30" s="28">
        <f>'Input Data'!H365</f>
        <v>1109.716962481662</v>
      </c>
      <c r="L30" s="28">
        <f>'Input Data'!I365</f>
        <v>1269.2955379094365</v>
      </c>
      <c r="M30" s="28">
        <f>'Input Data'!J365</f>
        <v>1254.1287343644972</v>
      </c>
      <c r="N30" s="28">
        <f>'Input Data'!K365</f>
        <v>1256.6496142122837</v>
      </c>
      <c r="O30" s="28">
        <f>'Input Data'!L365</f>
        <v>1219.6632668112477</v>
      </c>
      <c r="P30" s="28">
        <f>'Input Data'!M365</f>
        <v>1136.5028801549302</v>
      </c>
      <c r="Q30" s="28">
        <f>'Input Data'!N365</f>
        <v>1061.6225876235455</v>
      </c>
      <c r="R30" s="28">
        <f>'Input Data'!O365</f>
        <v>1084.0536267426567</v>
      </c>
      <c r="S30" s="29">
        <f>S9*($D$6+1)-Q9+S17</f>
        <v>1057.4327252391899</v>
      </c>
      <c r="T30" s="29">
        <f>T9*($D$6+1)-S9+T17</f>
        <v>999.09987485754868</v>
      </c>
      <c r="U30" s="29">
        <f>U9*($D$6+1)-T9+U17</f>
        <v>998.52711258544764</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822.40358862077505</v>
      </c>
      <c r="F31" s="28">
        <f t="shared" ref="F31:Q31" si="17">F30</f>
        <v>965.29508137619075</v>
      </c>
      <c r="G31" s="28">
        <f t="shared" si="17"/>
        <v>948.83987195180885</v>
      </c>
      <c r="H31" s="28">
        <f t="shared" si="17"/>
        <v>1090.6412668294215</v>
      </c>
      <c r="I31" s="28">
        <f t="shared" si="17"/>
        <v>1053.8692152126112</v>
      </c>
      <c r="J31" s="28">
        <f t="shared" si="17"/>
        <v>1094.1702938843086</v>
      </c>
      <c r="K31" s="28">
        <f t="shared" si="17"/>
        <v>1109.716962481662</v>
      </c>
      <c r="L31" s="28">
        <f t="shared" si="17"/>
        <v>1269.2955379094365</v>
      </c>
      <c r="M31" s="28">
        <f t="shared" si="17"/>
        <v>1254.1287343644972</v>
      </c>
      <c r="N31" s="28">
        <f t="shared" si="17"/>
        <v>1256.6496142122837</v>
      </c>
      <c r="O31" s="28">
        <f t="shared" si="17"/>
        <v>1219.6632668112477</v>
      </c>
      <c r="P31" s="28">
        <f t="shared" si="17"/>
        <v>1136.5028801549302</v>
      </c>
      <c r="Q31" s="28">
        <f t="shared" si="17"/>
        <v>1061.6225876235455</v>
      </c>
      <c r="R31" s="28">
        <f t="shared" ref="R31" si="18">R30</f>
        <v>1084.0536267426567</v>
      </c>
      <c r="S31" s="29">
        <f>S9*($D$6+1)-Q10+S18</f>
        <v>1057.4327252391899</v>
      </c>
      <c r="T31" s="29">
        <f t="shared" ref="T31" si="19">T9*($D$6+1)-S10+T18</f>
        <v>897.20429480391294</v>
      </c>
      <c r="U31" s="29">
        <f>U9*($D$6+1)-T10+U18</f>
        <v>714.15387750799778</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0">E29</f>
        <v>2011/12</v>
      </c>
      <c r="F35" s="27" t="str">
        <f t="shared" si="20"/>
        <v>2012/13</v>
      </c>
      <c r="G35" s="27" t="str">
        <f t="shared" si="20"/>
        <v>2013/14</v>
      </c>
      <c r="H35" s="27" t="str">
        <f t="shared" si="20"/>
        <v>2014/15</v>
      </c>
      <c r="I35" s="27" t="str">
        <f t="shared" si="20"/>
        <v>2015/16</v>
      </c>
      <c r="J35" s="27" t="str">
        <f t="shared" si="20"/>
        <v>2016/17</v>
      </c>
      <c r="K35" s="27" t="str">
        <f t="shared" si="20"/>
        <v>2017/18</v>
      </c>
      <c r="L35" s="27" t="str">
        <f t="shared" si="20"/>
        <v>2018/19</v>
      </c>
      <c r="M35" s="27" t="str">
        <f t="shared" si="20"/>
        <v>2019/20</v>
      </c>
      <c r="N35" s="27" t="str">
        <f t="shared" si="20"/>
        <v>2020/21</v>
      </c>
      <c r="O35" s="27" t="str">
        <f t="shared" si="20"/>
        <v>2021/22</v>
      </c>
      <c r="P35" s="27" t="str">
        <f t="shared" si="20"/>
        <v>2022/23</v>
      </c>
      <c r="Q35" s="27" t="str">
        <f t="shared" si="20"/>
        <v>2023/24</v>
      </c>
      <c r="R35" s="27" t="str">
        <f t="shared" ref="R35" si="21">R29</f>
        <v>2024/25</v>
      </c>
      <c r="S35" s="27" t="str">
        <f t="shared" si="20"/>
        <v>2025/26</v>
      </c>
      <c r="T35" s="27" t="str">
        <f t="shared" si="20"/>
        <v>2026/27</v>
      </c>
      <c r="U35" s="27" t="str">
        <f t="shared" si="20"/>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2">E30</f>
        <v>822.40358862077505</v>
      </c>
      <c r="F36" s="28">
        <f t="shared" si="22"/>
        <v>965.29508137619075</v>
      </c>
      <c r="G36" s="28">
        <f t="shared" si="22"/>
        <v>948.83987195180885</v>
      </c>
      <c r="H36" s="28">
        <f t="shared" si="22"/>
        <v>1090.6412668294215</v>
      </c>
      <c r="I36" s="28">
        <f t="shared" si="22"/>
        <v>1053.8692152126112</v>
      </c>
      <c r="J36" s="28">
        <f t="shared" si="22"/>
        <v>1094.1702938843086</v>
      </c>
      <c r="K36" s="28">
        <f t="shared" si="22"/>
        <v>1109.716962481662</v>
      </c>
      <c r="L36" s="28">
        <f t="shared" si="22"/>
        <v>1269.2955379094365</v>
      </c>
      <c r="M36" s="28">
        <f t="shared" si="22"/>
        <v>1254.1287343644972</v>
      </c>
      <c r="N36" s="28">
        <f t="shared" si="22"/>
        <v>1256.6496142122837</v>
      </c>
      <c r="O36" s="28">
        <f t="shared" si="22"/>
        <v>1219.6632668112477</v>
      </c>
      <c r="P36" s="28">
        <f t="shared" si="22"/>
        <v>1136.5028801549302</v>
      </c>
      <c r="Q36" s="28">
        <f t="shared" si="22"/>
        <v>1061.6225876235455</v>
      </c>
      <c r="R36" s="28">
        <f t="shared" ref="R36" si="23">R30</f>
        <v>1084.0536267426567</v>
      </c>
      <c r="S36" s="29">
        <f t="shared" si="22"/>
        <v>1057.4327252391899</v>
      </c>
      <c r="T36" s="29">
        <f t="shared" si="22"/>
        <v>999.09987485754868</v>
      </c>
      <c r="U36" s="29">
        <f t="shared" si="22"/>
        <v>998.52711258544764</v>
      </c>
      <c r="V36" s="32"/>
      <c r="X36" s="65"/>
    </row>
    <row r="37" spans="2:41" x14ac:dyDescent="0.3">
      <c r="C37" s="3" t="s">
        <v>210</v>
      </c>
      <c r="D37" s="36"/>
      <c r="E37" s="28">
        <f>E31</f>
        <v>822.40358862077505</v>
      </c>
      <c r="F37" s="28">
        <f t="shared" ref="F37:U37" si="24">F31</f>
        <v>965.29508137619075</v>
      </c>
      <c r="G37" s="28">
        <f t="shared" si="24"/>
        <v>948.83987195180885</v>
      </c>
      <c r="H37" s="28">
        <f t="shared" si="24"/>
        <v>1090.6412668294215</v>
      </c>
      <c r="I37" s="28">
        <f t="shared" si="24"/>
        <v>1053.8692152126112</v>
      </c>
      <c r="J37" s="28">
        <f t="shared" si="24"/>
        <v>1094.1702938843086</v>
      </c>
      <c r="K37" s="28">
        <f t="shared" si="24"/>
        <v>1109.716962481662</v>
      </c>
      <c r="L37" s="28">
        <f t="shared" si="24"/>
        <v>1269.2955379094365</v>
      </c>
      <c r="M37" s="28">
        <f t="shared" si="24"/>
        <v>1254.1287343644972</v>
      </c>
      <c r="N37" s="28">
        <f t="shared" si="24"/>
        <v>1256.6496142122837</v>
      </c>
      <c r="O37" s="28">
        <f t="shared" si="24"/>
        <v>1219.6632668112477</v>
      </c>
      <c r="P37" s="28">
        <f t="shared" si="24"/>
        <v>1136.5028801549302</v>
      </c>
      <c r="Q37" s="28">
        <f t="shared" si="24"/>
        <v>1061.6225876235455</v>
      </c>
      <c r="R37" s="28">
        <f t="shared" ref="R37" si="25">R31</f>
        <v>1084.0536267426567</v>
      </c>
      <c r="S37" s="29">
        <f t="shared" si="24"/>
        <v>1057.4327252391899</v>
      </c>
      <c r="T37" s="29">
        <f t="shared" si="24"/>
        <v>897.20429480391294</v>
      </c>
      <c r="U37" s="29">
        <f t="shared" si="24"/>
        <v>714.15387750799778</v>
      </c>
      <c r="V37" s="32"/>
      <c r="X37" s="65"/>
    </row>
    <row r="38" spans="2:41" x14ac:dyDescent="0.3">
      <c r="C38" s="3" t="s">
        <v>212</v>
      </c>
      <c r="D38" s="35"/>
      <c r="E38" s="28">
        <f>'Input Data'!B163</f>
        <v>219.73322471781995</v>
      </c>
      <c r="F38" s="28">
        <f>'Input Data'!C163</f>
        <v>280.39186345828102</v>
      </c>
      <c r="G38" s="28">
        <f>'Input Data'!D163</f>
        <v>270.96896259750099</v>
      </c>
      <c r="H38" s="28">
        <f>'Input Data'!E163</f>
        <v>349.36876153443677</v>
      </c>
      <c r="I38" s="28">
        <f>'Input Data'!F163</f>
        <v>298.87834072071036</v>
      </c>
      <c r="J38" s="28">
        <f>'Input Data'!G163</f>
        <v>361.98764052932432</v>
      </c>
      <c r="K38" s="28">
        <f>'Input Data'!H163</f>
        <v>328.1108553707125</v>
      </c>
      <c r="L38" s="28">
        <f>'Input Data'!I163</f>
        <v>346.05428091924455</v>
      </c>
      <c r="M38" s="28">
        <f>'Input Data'!J163</f>
        <v>300.6592151465191</v>
      </c>
      <c r="N38" s="28">
        <f>'Input Data'!K163</f>
        <v>327.11574352128764</v>
      </c>
      <c r="O38" s="28">
        <f>'Input Data'!L163</f>
        <v>312.69632939776301</v>
      </c>
      <c r="P38" s="28">
        <f>'Input Data'!M163</f>
        <v>348.27960645611199</v>
      </c>
      <c r="Q38" s="28">
        <f>'Input Data'!N163</f>
        <v>423.56880038509132</v>
      </c>
      <c r="R38" s="28">
        <f>'Input Data'!O163</f>
        <v>377.0864848924943</v>
      </c>
      <c r="S38" s="29">
        <f>'Input Data'!P163</f>
        <v>357.54497470143718</v>
      </c>
      <c r="T38" s="29">
        <f>'Input Data'!Q163</f>
        <v>334.3510808792422</v>
      </c>
      <c r="U38" s="29">
        <f>'Input Data'!R163</f>
        <v>348.96741052486806</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Data'!B189</f>
        <v>124.47428549433283</v>
      </c>
      <c r="F39" s="28">
        <f>'Input Data'!C189</f>
        <v>160.54897075765311</v>
      </c>
      <c r="G39" s="28">
        <f>'Input Data'!D189</f>
        <v>175.99724964974507</v>
      </c>
      <c r="H39" s="28">
        <f>'Input Data'!E189</f>
        <v>162.49466380808357</v>
      </c>
      <c r="I39" s="28">
        <f>'Input Data'!F189</f>
        <v>184.54452658856505</v>
      </c>
      <c r="J39" s="28">
        <f>'Input Data'!G189</f>
        <v>164.313534026133</v>
      </c>
      <c r="K39" s="28">
        <f>'Input Data'!H189</f>
        <v>138.82722646021787</v>
      </c>
      <c r="L39" s="28">
        <f>'Input Data'!I189</f>
        <v>107.2065800515773</v>
      </c>
      <c r="M39" s="28">
        <f>'Input Data'!J189</f>
        <v>129.79693528523438</v>
      </c>
      <c r="N39" s="28">
        <f>'Input Data'!K189</f>
        <v>155.57176246631872</v>
      </c>
      <c r="O39" s="28">
        <f>'Input Data'!L189</f>
        <v>180.78390210593716</v>
      </c>
      <c r="P39" s="28">
        <f>'Input Data'!M189</f>
        <v>250.11945033808033</v>
      </c>
      <c r="Q39" s="28">
        <f>'Input Data'!N189</f>
        <v>163.85528588060635</v>
      </c>
      <c r="R39" s="28">
        <f>'Input Data'!O189</f>
        <v>153.80965463151199</v>
      </c>
      <c r="S39" s="29">
        <f>'Input Data'!P189</f>
        <v>158.26890189401615</v>
      </c>
      <c r="T39" s="29">
        <f>'Input Data'!Q189</f>
        <v>156.0405930130695</v>
      </c>
      <c r="U39" s="29">
        <f>'Input Data'!R189</f>
        <v>171.51661289569989</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478.19607840862233</v>
      </c>
      <c r="F40" s="28">
        <f t="shared" ref="F40:U40" si="26">F36-F$38-F$39</f>
        <v>524.35424716025659</v>
      </c>
      <c r="G40" s="28">
        <f t="shared" si="26"/>
        <v>501.87365970456278</v>
      </c>
      <c r="H40" s="28">
        <f t="shared" si="26"/>
        <v>578.77784148690114</v>
      </c>
      <c r="I40" s="28">
        <f t="shared" si="26"/>
        <v>570.44634790333566</v>
      </c>
      <c r="J40" s="28">
        <f t="shared" si="26"/>
        <v>567.8691193288513</v>
      </c>
      <c r="K40" s="28">
        <f t="shared" si="26"/>
        <v>642.77888065073171</v>
      </c>
      <c r="L40" s="28">
        <f t="shared" si="26"/>
        <v>816.03467693861467</v>
      </c>
      <c r="M40" s="28">
        <f t="shared" si="26"/>
        <v>823.67258393274369</v>
      </c>
      <c r="N40" s="28">
        <f t="shared" si="26"/>
        <v>773.96210822467742</v>
      </c>
      <c r="O40" s="28">
        <f t="shared" si="26"/>
        <v>726.18303530754747</v>
      </c>
      <c r="P40" s="28">
        <f t="shared" si="26"/>
        <v>538.10382336073781</v>
      </c>
      <c r="Q40" s="28">
        <f t="shared" si="26"/>
        <v>474.19850135784787</v>
      </c>
      <c r="R40" s="28">
        <f t="shared" ref="R40" si="27">R36-R$38-R$39</f>
        <v>553.15748721865032</v>
      </c>
      <c r="S40" s="29">
        <f t="shared" si="26"/>
        <v>541.61884864373656</v>
      </c>
      <c r="T40" s="29">
        <f t="shared" si="26"/>
        <v>508.70820096523698</v>
      </c>
      <c r="U40" s="29">
        <f t="shared" si="26"/>
        <v>478.04308916487975</v>
      </c>
      <c r="V40" s="32"/>
    </row>
    <row r="41" spans="2:41" x14ac:dyDescent="0.3">
      <c r="C41" s="3" t="s">
        <v>215</v>
      </c>
      <c r="D41" s="35"/>
      <c r="E41" s="28">
        <f>E37-E$38-E$39</f>
        <v>478.19607840862233</v>
      </c>
      <c r="F41" s="28">
        <f t="shared" ref="F41:U41" si="28">F37-F$38-F$39</f>
        <v>524.35424716025659</v>
      </c>
      <c r="G41" s="28">
        <f t="shared" si="28"/>
        <v>501.87365970456278</v>
      </c>
      <c r="H41" s="28">
        <f t="shared" si="28"/>
        <v>578.77784148690114</v>
      </c>
      <c r="I41" s="28">
        <f t="shared" si="28"/>
        <v>570.44634790333566</v>
      </c>
      <c r="J41" s="28">
        <f t="shared" si="28"/>
        <v>567.8691193288513</v>
      </c>
      <c r="K41" s="28">
        <f t="shared" si="28"/>
        <v>642.77888065073171</v>
      </c>
      <c r="L41" s="28">
        <f t="shared" si="28"/>
        <v>816.03467693861467</v>
      </c>
      <c r="M41" s="28">
        <f t="shared" si="28"/>
        <v>823.67258393274369</v>
      </c>
      <c r="N41" s="28">
        <f t="shared" si="28"/>
        <v>773.96210822467742</v>
      </c>
      <c r="O41" s="28">
        <f t="shared" si="28"/>
        <v>726.18303530754747</v>
      </c>
      <c r="P41" s="28">
        <f t="shared" si="28"/>
        <v>538.10382336073781</v>
      </c>
      <c r="Q41" s="28">
        <f t="shared" si="28"/>
        <v>474.19850135784787</v>
      </c>
      <c r="R41" s="28">
        <f t="shared" ref="R41" si="29">R37-R$38-R$39</f>
        <v>553.15748721865032</v>
      </c>
      <c r="S41" s="29">
        <f t="shared" si="28"/>
        <v>541.61884864373656</v>
      </c>
      <c r="T41" s="29">
        <f t="shared" si="28"/>
        <v>406.81262091160124</v>
      </c>
      <c r="U41" s="29">
        <f t="shared" si="28"/>
        <v>193.66985408742983</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Data'!B286</f>
        <v>11.327672427206471</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0">S40</f>
        <v>541.61884864373656</v>
      </c>
      <c r="E48" s="28">
        <f t="shared" si="30"/>
        <v>508.70820096523698</v>
      </c>
      <c r="F48" s="28">
        <f t="shared" si="30"/>
        <v>478.04308916487975</v>
      </c>
      <c r="G48" s="51"/>
      <c r="H48" s="51"/>
      <c r="I48" s="51"/>
      <c r="J48" s="51"/>
      <c r="K48" s="51"/>
      <c r="L48" s="51"/>
      <c r="M48" s="51"/>
      <c r="N48" s="51"/>
      <c r="O48" s="51"/>
      <c r="P48" s="51"/>
      <c r="Q48" s="39"/>
      <c r="R48" s="39"/>
      <c r="S48" s="39"/>
      <c r="T48" s="39"/>
      <c r="U48" s="32"/>
    </row>
    <row r="49" spans="2:24" x14ac:dyDescent="0.3">
      <c r="C49" s="3" t="s">
        <v>215</v>
      </c>
      <c r="D49" s="29">
        <f t="shared" si="30"/>
        <v>541.61884864373656</v>
      </c>
      <c r="E49" s="28">
        <f t="shared" si="30"/>
        <v>406.81262091160124</v>
      </c>
      <c r="F49" s="28">
        <f t="shared" si="30"/>
        <v>193.66985408742983</v>
      </c>
      <c r="G49" s="51"/>
      <c r="H49" s="51"/>
      <c r="I49" s="51"/>
      <c r="J49" s="51"/>
      <c r="K49" s="51"/>
      <c r="L49" s="51"/>
      <c r="M49" s="51"/>
      <c r="N49" s="51"/>
      <c r="O49" s="51"/>
      <c r="P49" s="51"/>
      <c r="Q49" s="39"/>
      <c r="R49" s="39"/>
      <c r="S49" s="39"/>
      <c r="T49" s="39"/>
      <c r="U49" s="32"/>
    </row>
    <row r="50" spans="2:24" x14ac:dyDescent="0.3">
      <c r="C50" s="3" t="s">
        <v>218</v>
      </c>
      <c r="D50" s="29">
        <f>'Input Data'!B214</f>
        <v>73.312426131611957</v>
      </c>
      <c r="E50" s="28">
        <f>'Input Data'!C214</f>
        <v>89.241936010060641</v>
      </c>
      <c r="F50" s="28">
        <f>'Input Data'!D214</f>
        <v>68.968014346580503</v>
      </c>
      <c r="G50" s="51"/>
      <c r="H50" s="51"/>
      <c r="I50" s="51"/>
      <c r="J50" s="51"/>
      <c r="K50" s="51"/>
      <c r="L50" s="51"/>
      <c r="M50" s="51"/>
      <c r="N50" s="51"/>
      <c r="O50" s="51"/>
      <c r="P50" s="51"/>
      <c r="Q50" s="39"/>
      <c r="R50" s="39"/>
      <c r="S50" s="39"/>
      <c r="T50" s="39"/>
      <c r="U50" s="32"/>
    </row>
    <row r="51" spans="2:24" x14ac:dyDescent="0.3">
      <c r="C51" s="3" t="s">
        <v>219</v>
      </c>
      <c r="D51" s="29">
        <f>D48-D$50-$D$45</f>
        <v>456.97875008491809</v>
      </c>
      <c r="E51" s="28">
        <f t="shared" ref="E51:F52" si="31">E48-E$50-$D$45</f>
        <v>408.13859252796988</v>
      </c>
      <c r="F51" s="28">
        <f t="shared" si="31"/>
        <v>397.74740239109275</v>
      </c>
      <c r="G51" s="51"/>
      <c r="H51" s="51"/>
      <c r="I51" s="51"/>
      <c r="J51" s="51"/>
      <c r="K51" s="51"/>
      <c r="L51" s="51"/>
      <c r="M51" s="51"/>
      <c r="N51" s="51"/>
      <c r="O51" s="51"/>
      <c r="P51" s="51"/>
      <c r="Q51" s="39"/>
      <c r="R51" s="39"/>
      <c r="S51" s="39"/>
      <c r="T51" s="39"/>
      <c r="U51" s="32"/>
    </row>
    <row r="52" spans="2:24" x14ac:dyDescent="0.3">
      <c r="C52" s="3" t="s">
        <v>220</v>
      </c>
      <c r="D52" s="29">
        <f>D49-D$50-$D$45</f>
        <v>456.97875008491809</v>
      </c>
      <c r="E52" s="28">
        <f t="shared" si="31"/>
        <v>306.24301247433414</v>
      </c>
      <c r="F52" s="28">
        <f>F49-F$50-$D$45</f>
        <v>113.37416731364286</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Data'!B239</f>
        <v>0.9425558867056032</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Data'!B263</f>
        <v>0.70508281704387399</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606.92779395050741</v>
      </c>
      <c r="E62" s="51"/>
      <c r="F62" s="51"/>
      <c r="G62" s="51"/>
      <c r="H62" s="51"/>
      <c r="I62" s="51"/>
      <c r="J62" s="51"/>
      <c r="K62" s="51"/>
      <c r="L62" s="51"/>
      <c r="M62" s="51"/>
      <c r="N62" s="51"/>
      <c r="O62" s="51"/>
      <c r="P62" s="51"/>
      <c r="Q62" s="39"/>
      <c r="R62" s="39"/>
      <c r="S62" s="39"/>
      <c r="T62" s="39"/>
      <c r="U62" s="32"/>
    </row>
    <row r="63" spans="2:24" x14ac:dyDescent="0.3">
      <c r="C63" s="3" t="s">
        <v>228</v>
      </c>
      <c r="D63" s="68">
        <f>F52/D$56/D$57/D$58</f>
        <v>172.9990764112805</v>
      </c>
      <c r="E63" s="51"/>
      <c r="F63" s="51"/>
      <c r="G63" s="51"/>
      <c r="H63" s="51"/>
      <c r="I63" s="51"/>
      <c r="J63" s="51"/>
      <c r="K63" s="51"/>
      <c r="L63" s="51"/>
      <c r="M63" s="51"/>
      <c r="N63" s="51"/>
      <c r="O63" s="51"/>
      <c r="P63" s="51"/>
      <c r="Q63" s="39"/>
      <c r="R63" s="39"/>
      <c r="S63" s="39"/>
      <c r="T63" s="39"/>
      <c r="U63" s="32"/>
    </row>
    <row r="64" spans="2:24" ht="14.5" x14ac:dyDescent="0.35">
      <c r="C64" s="3" t="s">
        <v>2</v>
      </c>
      <c r="D64" s="68">
        <f>D63-D62</f>
        <v>-433.92871753922691</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606.92779395050741</v>
      </c>
    </row>
    <row r="72" spans="2:21" ht="14.5" x14ac:dyDescent="0.35">
      <c r="B72" s="62" t="s">
        <v>112</v>
      </c>
    </row>
  </sheetData>
  <phoneticPr fontId="13" type="noConversion"/>
  <conditionalFormatting sqref="W20:W21">
    <cfRule type="cellIs" dxfId="215" priority="23" operator="greaterThan">
      <formula>0.000001</formula>
    </cfRule>
    <cfRule type="cellIs" dxfId="214" priority="24" operator="lessThan">
      <formula>-0.000001</formula>
    </cfRule>
  </conditionalFormatting>
  <conditionalFormatting sqref="W23:W24">
    <cfRule type="cellIs" dxfId="213" priority="21" operator="greaterThan">
      <formula>0.000001</formula>
    </cfRule>
    <cfRule type="cellIs" dxfId="212" priority="22" operator="lessThan">
      <formula>-0.000001</formula>
    </cfRule>
  </conditionalFormatting>
  <conditionalFormatting sqref="W38:W39">
    <cfRule type="cellIs" dxfId="211" priority="13" operator="greaterThan">
      <formula>0.000001</formula>
    </cfRule>
    <cfRule type="cellIs" dxfId="210" priority="14" operator="lessThan">
      <formula>-0.000001</formula>
    </cfRule>
  </conditionalFormatting>
  <conditionalFormatting sqref="W1:X1">
    <cfRule type="cellIs" dxfId="209" priority="27" operator="greaterThan">
      <formula>0.000001</formula>
    </cfRule>
    <cfRule type="cellIs" dxfId="208" priority="28" operator="lessThan">
      <formula>-0.000001</formula>
    </cfRule>
  </conditionalFormatting>
  <conditionalFormatting sqref="W6:X6">
    <cfRule type="cellIs" dxfId="207" priority="1" operator="greaterThan">
      <formula>0.000001</formula>
    </cfRule>
    <cfRule type="cellIs" dxfId="206" priority="2" operator="lessThan">
      <formula>-0.000001</formula>
    </cfRule>
  </conditionalFormatting>
  <conditionalFormatting sqref="W30:X31">
    <cfRule type="cellIs" dxfId="205" priority="17" operator="greaterThan">
      <formula>0.000001</formula>
    </cfRule>
    <cfRule type="cellIs" dxfId="204" priority="18" operator="lessThan">
      <formula>-0.000001</formula>
    </cfRule>
  </conditionalFormatting>
  <conditionalFormatting sqref="W45:X45">
    <cfRule type="cellIs" dxfId="203" priority="5" operator="greaterThan">
      <formula>0.000001</formula>
    </cfRule>
    <cfRule type="cellIs" dxfId="202" priority="6" operator="lessThan">
      <formula>-0.000001</formula>
    </cfRule>
  </conditionalFormatting>
  <conditionalFormatting sqref="W56:X58">
    <cfRule type="cellIs" dxfId="201" priority="3" operator="greaterThan">
      <formula>0.000001</formula>
    </cfRule>
    <cfRule type="cellIs" dxfId="200" priority="4" operator="lessThan">
      <formula>-0.000001</formula>
    </cfRule>
  </conditionalFormatting>
  <conditionalFormatting sqref="W9:AO10">
    <cfRule type="cellIs" dxfId="199" priority="25" operator="greaterThan">
      <formula>0.000001</formula>
    </cfRule>
    <cfRule type="cellIs" dxfId="198" priority="26" operator="lessThan">
      <formula>-0.000001</formula>
    </cfRule>
  </conditionalFormatting>
  <conditionalFormatting sqref="X36:X37 Y38:AO39">
    <cfRule type="cellIs" dxfId="197" priority="35" operator="greaterThan">
      <formula>0.000001</formula>
    </cfRule>
    <cfRule type="cellIs" dxfId="196" priority="36" operator="lessThan">
      <formula>-0.000001</formula>
    </cfRule>
  </conditionalFormatting>
  <conditionalFormatting sqref="X17:AO18 Y19:AO23">
    <cfRule type="cellIs" dxfId="195" priority="31" operator="greaterThan">
      <formula>0.000001</formula>
    </cfRule>
    <cfRule type="cellIs" dxfId="194" priority="32" operator="lessThan">
      <formula>-0.000001</formula>
    </cfRule>
  </conditionalFormatting>
  <conditionalFormatting sqref="AA30:AO31 Y30:Z33">
    <cfRule type="cellIs" dxfId="193" priority="33" operator="greaterThan">
      <formula>0.000001</formula>
    </cfRule>
    <cfRule type="cellIs" dxfId="192" priority="34" operator="lessThan">
      <formula>-0.000001</formula>
    </cfRule>
  </conditionalFormatting>
  <hyperlinks>
    <hyperlink ref="B72" location="Contents!A1" display="Link to Contents page" xr:uid="{28E1D5FC-8C9E-4759-A7E0-8CB43434683C}"/>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5D28-994E-405D-960C-37FA401354C4}">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45312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Data'!B19</f>
        <v>10139.572313895271</v>
      </c>
      <c r="E9" s="27">
        <f>'Input Data'!C19</f>
        <v>10323.773894789711</v>
      </c>
      <c r="F9" s="27">
        <f>'Input Data'!D19</f>
        <v>10659.128588836393</v>
      </c>
      <c r="G9" s="27">
        <f>'Input Data'!E19</f>
        <v>10755.59185813861</v>
      </c>
      <c r="H9" s="27">
        <f>'Input Data'!F19</f>
        <v>10926.83794683903</v>
      </c>
      <c r="I9" s="27">
        <f>'Input Data'!G19</f>
        <v>10995.519033675682</v>
      </c>
      <c r="J9" s="27">
        <f>'Input Data'!H19</f>
        <v>11039.12137838675</v>
      </c>
      <c r="K9" s="27">
        <f>'Input Data'!I19</f>
        <v>11128.136342771542</v>
      </c>
      <c r="L9" s="27">
        <f>'Input Data'!J19</f>
        <v>11393.643496383134</v>
      </c>
      <c r="M9" s="27">
        <f>'Input Data'!K19</f>
        <v>11441.146845288127</v>
      </c>
      <c r="N9" s="27">
        <f>'Input Data'!L19</f>
        <v>11793.180487069569</v>
      </c>
      <c r="O9" s="27">
        <f>'Input Data'!M19</f>
        <v>12135.467551421381</v>
      </c>
      <c r="P9" s="27">
        <f>'Input Data'!N19</f>
        <v>12482.800402925681</v>
      </c>
      <c r="Q9" s="27">
        <f>'Input Data'!O19</f>
        <v>12563.158865995438</v>
      </c>
      <c r="R9" s="27">
        <f>'Input Data'!P19</f>
        <v>12494.200328610139</v>
      </c>
      <c r="S9" s="29">
        <f>'Input Data'!Q19</f>
        <v>12493.205025286623</v>
      </c>
      <c r="T9" s="29">
        <f>'Input Data'!R19</f>
        <v>12491.981652362054</v>
      </c>
      <c r="U9" s="29">
        <f>'Input Data'!S19</f>
        <v>12490.248914704958</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10139.572313895271</v>
      </c>
      <c r="E10" s="27">
        <f t="shared" ref="E10:Q10" si="0">E9</f>
        <v>10323.773894789711</v>
      </c>
      <c r="F10" s="27">
        <f t="shared" si="0"/>
        <v>10659.128588836393</v>
      </c>
      <c r="G10" s="27">
        <f t="shared" si="0"/>
        <v>10755.59185813861</v>
      </c>
      <c r="H10" s="27">
        <f t="shared" si="0"/>
        <v>10926.83794683903</v>
      </c>
      <c r="I10" s="27">
        <f t="shared" si="0"/>
        <v>10995.519033675682</v>
      </c>
      <c r="J10" s="27">
        <f t="shared" si="0"/>
        <v>11039.12137838675</v>
      </c>
      <c r="K10" s="27">
        <f t="shared" si="0"/>
        <v>11128.136342771542</v>
      </c>
      <c r="L10" s="27">
        <f t="shared" si="0"/>
        <v>11393.643496383134</v>
      </c>
      <c r="M10" s="27">
        <f t="shared" si="0"/>
        <v>11441.146845288127</v>
      </c>
      <c r="N10" s="27">
        <f t="shared" si="0"/>
        <v>11793.180487069569</v>
      </c>
      <c r="O10" s="27">
        <f t="shared" si="0"/>
        <v>12135.467551421381</v>
      </c>
      <c r="P10" s="27">
        <f t="shared" si="0"/>
        <v>12482.800402925681</v>
      </c>
      <c r="Q10" s="27">
        <f t="shared" si="0"/>
        <v>12563.158865995438</v>
      </c>
      <c r="R10" s="27">
        <f t="shared" ref="R10" si="1">R9</f>
        <v>12494.200328610139</v>
      </c>
      <c r="S10" s="29">
        <f>'Input Data'!B342</f>
        <v>12741.263155540382</v>
      </c>
      <c r="T10" s="29">
        <f>'Input Data'!C342</f>
        <v>13013.36146933559</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248.05813025375937</v>
      </c>
      <c r="T11" s="29">
        <f>T10-T9</f>
        <v>521.37981697353644</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856.0429867538096</v>
      </c>
      <c r="F17" s="28">
        <f t="shared" ref="F17:U17" si="4">F21+F24</f>
        <v>861.74548778833787</v>
      </c>
      <c r="G17" s="28">
        <f t="shared" si="4"/>
        <v>923.18402729094851</v>
      </c>
      <c r="H17" s="28">
        <f t="shared" si="4"/>
        <v>965.49443208298271</v>
      </c>
      <c r="I17" s="28">
        <f t="shared" si="4"/>
        <v>1036.7960485650465</v>
      </c>
      <c r="J17" s="28">
        <f t="shared" si="4"/>
        <v>1108.0467950328921</v>
      </c>
      <c r="K17" s="28">
        <f t="shared" si="4"/>
        <v>1051.0484683172913</v>
      </c>
      <c r="L17" s="28">
        <f t="shared" si="4"/>
        <v>967.01294095747937</v>
      </c>
      <c r="M17" s="28">
        <f t="shared" si="4"/>
        <v>913.84775324295401</v>
      </c>
      <c r="N17" s="28">
        <f t="shared" si="4"/>
        <v>650.82512506823832</v>
      </c>
      <c r="O17" s="28">
        <f t="shared" si="4"/>
        <v>807.10093536383647</v>
      </c>
      <c r="P17" s="28">
        <f t="shared" si="4"/>
        <v>907.58442197562135</v>
      </c>
      <c r="Q17" s="28">
        <f t="shared" si="4"/>
        <v>1012.3353767407971</v>
      </c>
      <c r="R17" s="28">
        <f t="shared" ref="R17" si="5">R21+R24</f>
        <v>875.35921165292257</v>
      </c>
      <c r="S17" s="29">
        <f t="shared" si="4"/>
        <v>868.82558473942777</v>
      </c>
      <c r="T17" s="29">
        <f t="shared" si="4"/>
        <v>865.67743860256951</v>
      </c>
      <c r="U17" s="29">
        <f t="shared" si="4"/>
        <v>865.59266881470046</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856.0429867538096</v>
      </c>
      <c r="F18" s="28">
        <f t="shared" ref="F18:U18" si="6">F22+F25</f>
        <v>861.74548778833787</v>
      </c>
      <c r="G18" s="28">
        <f t="shared" si="6"/>
        <v>923.18402729094851</v>
      </c>
      <c r="H18" s="28">
        <f t="shared" si="6"/>
        <v>965.49443208298271</v>
      </c>
      <c r="I18" s="28">
        <f t="shared" si="6"/>
        <v>1036.7960485650465</v>
      </c>
      <c r="J18" s="28">
        <f t="shared" si="6"/>
        <v>1108.0467950328921</v>
      </c>
      <c r="K18" s="28">
        <f t="shared" si="6"/>
        <v>1051.0484683172913</v>
      </c>
      <c r="L18" s="28">
        <f t="shared" si="6"/>
        <v>967.01294095747937</v>
      </c>
      <c r="M18" s="28">
        <f t="shared" si="6"/>
        <v>913.84775324295401</v>
      </c>
      <c r="N18" s="28">
        <f t="shared" si="6"/>
        <v>650.82512506823832</v>
      </c>
      <c r="O18" s="28">
        <f t="shared" si="6"/>
        <v>807.10093536383647</v>
      </c>
      <c r="P18" s="28">
        <f t="shared" si="6"/>
        <v>907.58442197562135</v>
      </c>
      <c r="Q18" s="28">
        <f t="shared" si="6"/>
        <v>1012.3353767407971</v>
      </c>
      <c r="R18" s="28">
        <f t="shared" ref="R18" si="7">R22+R25</f>
        <v>875.35921165292257</v>
      </c>
      <c r="S18" s="29">
        <f t="shared" si="6"/>
        <v>868.82558473942777</v>
      </c>
      <c r="T18" s="29">
        <f t="shared" si="6"/>
        <v>882.86584833313736</v>
      </c>
      <c r="U18" s="29">
        <f t="shared" si="6"/>
        <v>901.7200471442153</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17.188409730567855</v>
      </c>
      <c r="U19" s="29">
        <f>U18-U17</f>
        <v>36.127378329514841</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Data'!B81</f>
        <v>5.6690624683541198E-2</v>
      </c>
      <c r="F20" s="43">
        <f>'Input Data'!C81</f>
        <v>5.4226215704812314E-2</v>
      </c>
      <c r="G20" s="43">
        <f>'Input Data'!D81</f>
        <v>6.0715187948239484E-2</v>
      </c>
      <c r="H20" s="43">
        <f>'Input Data'!E81</f>
        <v>6.7447829895397715E-2</v>
      </c>
      <c r="I20" s="43">
        <f>'Input Data'!F81</f>
        <v>7.3356880432942487E-2</v>
      </c>
      <c r="J20" s="43">
        <f>'Input Data'!G81</f>
        <v>7.88983734534663E-2</v>
      </c>
      <c r="K20" s="43">
        <f>'Input Data'!H81</f>
        <v>8.0051501330738864E-2</v>
      </c>
      <c r="L20" s="43">
        <f>'Input Data'!I81</f>
        <v>7.3909605565629463E-2</v>
      </c>
      <c r="M20" s="43">
        <f>'Input Data'!J81</f>
        <v>6.7713101285228505E-2</v>
      </c>
      <c r="N20" s="43">
        <f>'Input Data'!K81</f>
        <v>4.8655891085766997E-2</v>
      </c>
      <c r="O20" s="43">
        <f>'Input Data'!L81</f>
        <v>5.7709558271448816E-2</v>
      </c>
      <c r="P20" s="43">
        <f>'Input Data'!M81</f>
        <v>6.5930652040648241E-2</v>
      </c>
      <c r="Q20" s="43">
        <f>'Input Data'!N81</f>
        <v>7.0471889348319772E-2</v>
      </c>
      <c r="R20" s="43">
        <f>'Input Data'!O81</f>
        <v>6.0922835685862389E-2</v>
      </c>
      <c r="S20" s="44">
        <f>'Input Data'!P81</f>
        <v>5.9853229671871032E-2</v>
      </c>
      <c r="T20" s="44">
        <f>'Input Data'!Q81</f>
        <v>5.9641105565492743E-2</v>
      </c>
      <c r="U20" s="44">
        <f>'Input Data'!R81</f>
        <v>5.9641105565492736E-2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574.81868849866214</v>
      </c>
      <c r="F21" s="28">
        <f t="shared" ref="F21:S21" si="9">F$20*E9</f>
        <v>559.81919010657714</v>
      </c>
      <c r="G21" s="28">
        <f t="shared" si="9"/>
        <v>647.17099563565432</v>
      </c>
      <c r="H21" s="28">
        <f t="shared" si="9"/>
        <v>725.44133007205767</v>
      </c>
      <c r="I21" s="28">
        <f t="shared" si="9"/>
        <v>801.55874477640953</v>
      </c>
      <c r="J21" s="28">
        <f t="shared" si="9"/>
        <v>867.52856703364091</v>
      </c>
      <c r="K21" s="28">
        <f t="shared" si="9"/>
        <v>883.69823971211474</v>
      </c>
      <c r="L21" s="28">
        <f t="shared" si="9"/>
        <v>822.47616777479107</v>
      </c>
      <c r="M21" s="28">
        <f t="shared" si="9"/>
        <v>771.49893607837623</v>
      </c>
      <c r="N21" s="28">
        <f t="shared" si="9"/>
        <v>556.67919480060584</v>
      </c>
      <c r="O21" s="28">
        <f t="shared" si="9"/>
        <v>680.57923652425438</v>
      </c>
      <c r="P21" s="28">
        <f t="shared" si="9"/>
        <v>800.09928848334062</v>
      </c>
      <c r="Q21" s="28">
        <f t="shared" si="9"/>
        <v>879.68652875214002</v>
      </c>
      <c r="R21" s="28">
        <f t="shared" si="9"/>
        <v>765.38326328842527</v>
      </c>
      <c r="S21" s="29">
        <f t="shared" si="9"/>
        <v>747.81824183466915</v>
      </c>
      <c r="T21" s="29">
        <f t="shared" ref="T21:T22" si="10">T$20*S9</f>
        <v>745.10855976446396</v>
      </c>
      <c r="U21" s="29">
        <f t="shared" ref="U21:U22" si="11">U$20*T9</f>
        <v>745.03559645072369</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574.81868849866214</v>
      </c>
      <c r="F22" s="28">
        <f t="shared" ref="F22:S22" si="12">F$20*E10</f>
        <v>559.81919010657714</v>
      </c>
      <c r="G22" s="28">
        <f t="shared" si="12"/>
        <v>647.17099563565432</v>
      </c>
      <c r="H22" s="28">
        <f t="shared" si="12"/>
        <v>725.44133007205767</v>
      </c>
      <c r="I22" s="28">
        <f t="shared" si="12"/>
        <v>801.55874477640953</v>
      </c>
      <c r="J22" s="28">
        <f t="shared" si="12"/>
        <v>867.52856703364091</v>
      </c>
      <c r="K22" s="28">
        <f t="shared" si="12"/>
        <v>883.69823971211474</v>
      </c>
      <c r="L22" s="28">
        <f t="shared" si="12"/>
        <v>822.47616777479107</v>
      </c>
      <c r="M22" s="28">
        <f t="shared" si="12"/>
        <v>771.49893607837623</v>
      </c>
      <c r="N22" s="28">
        <f t="shared" si="12"/>
        <v>556.67919480060584</v>
      </c>
      <c r="O22" s="28">
        <f t="shared" si="12"/>
        <v>680.57923652425438</v>
      </c>
      <c r="P22" s="28">
        <f t="shared" si="12"/>
        <v>800.09928848334062</v>
      </c>
      <c r="Q22" s="28">
        <f t="shared" si="12"/>
        <v>879.68652875214002</v>
      </c>
      <c r="R22" s="28">
        <f t="shared" si="12"/>
        <v>765.38326328842527</v>
      </c>
      <c r="S22" s="29">
        <f t="shared" si="12"/>
        <v>747.81824183466915</v>
      </c>
      <c r="T22" s="29">
        <f t="shared" si="10"/>
        <v>759.9030208973071</v>
      </c>
      <c r="U22" s="29">
        <f t="shared" si="11"/>
        <v>776.13126515455963</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Data'!B107</f>
        <v>2.7735321525322876E-2</v>
      </c>
      <c r="F23" s="43">
        <f>'Input Data'!C107</f>
        <v>2.9245729396896167E-2</v>
      </c>
      <c r="G23" s="43">
        <f>'Input Data'!D107</f>
        <v>2.5894521241105063E-2</v>
      </c>
      <c r="H23" s="43">
        <f>'Input Data'!E107</f>
        <v>2.231891142552794E-2</v>
      </c>
      <c r="I23" s="43">
        <f>'Input Data'!F107</f>
        <v>2.1528396864043134E-2</v>
      </c>
      <c r="J23" s="43">
        <f>'Input Data'!G107</f>
        <v>2.1874204142853321E-2</v>
      </c>
      <c r="K23" s="43">
        <f>'Input Data'!H107</f>
        <v>1.5159741692199143E-2</v>
      </c>
      <c r="L23" s="43">
        <f>'Input Data'!I107</f>
        <v>1.2988407827746866E-2</v>
      </c>
      <c r="M23" s="43">
        <f>'Input Data'!J107</f>
        <v>1.2493704688036428E-2</v>
      </c>
      <c r="N23" s="43">
        <f>'Input Data'!K107</f>
        <v>8.2287144410182235E-3</v>
      </c>
      <c r="O23" s="43">
        <f>'Input Data'!L107</f>
        <v>1.0728378063772075E-2</v>
      </c>
      <c r="P23" s="43">
        <f>'Input Data'!M107</f>
        <v>8.8571069088880221E-3</v>
      </c>
      <c r="Q23" s="43">
        <f>'Input Data'!N107</f>
        <v>1.0626529601287798E-2</v>
      </c>
      <c r="R23" s="43">
        <f>'Input Data'!O107</f>
        <v>8.7538452341128937E-3</v>
      </c>
      <c r="S23" s="44">
        <f>'Input Data'!P107</f>
        <v>9.6850810553811197E-3</v>
      </c>
      <c r="T23" s="44">
        <f>'Input Data'!Q107</f>
        <v>9.6507564387257275E-3</v>
      </c>
      <c r="U23" s="44">
        <f>'Input Data'!R107</f>
        <v>9.6507564387257258E-3</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281.2242982551474</v>
      </c>
      <c r="F24" s="28">
        <f t="shared" ref="F24:U24" si="13">F$23*E9</f>
        <v>301.92629768176067</v>
      </c>
      <c r="G24" s="28">
        <f t="shared" si="13"/>
        <v>276.01303165529418</v>
      </c>
      <c r="H24" s="28">
        <f t="shared" si="13"/>
        <v>240.0531020109251</v>
      </c>
      <c r="I24" s="28">
        <f t="shared" si="13"/>
        <v>235.23730378863689</v>
      </c>
      <c r="J24" s="28">
        <f t="shared" si="13"/>
        <v>240.51822799925114</v>
      </c>
      <c r="K24" s="28">
        <f t="shared" si="13"/>
        <v>167.35022860517648</v>
      </c>
      <c r="L24" s="28">
        <f t="shared" si="13"/>
        <v>144.53677318268828</v>
      </c>
      <c r="M24" s="28">
        <f t="shared" si="13"/>
        <v>142.34881716457772</v>
      </c>
      <c r="N24" s="28">
        <f t="shared" si="13"/>
        <v>94.145930267632508</v>
      </c>
      <c r="O24" s="28">
        <f t="shared" si="13"/>
        <v>126.52169883958203</v>
      </c>
      <c r="P24" s="28">
        <f t="shared" si="13"/>
        <v>107.48513349228072</v>
      </c>
      <c r="Q24" s="28">
        <f t="shared" si="13"/>
        <v>132.648847988657</v>
      </c>
      <c r="R24" s="28">
        <f t="shared" si="13"/>
        <v>109.97594836449731</v>
      </c>
      <c r="S24" s="29">
        <f t="shared" si="13"/>
        <v>121.00734290475862</v>
      </c>
      <c r="T24" s="29">
        <f t="shared" si="13"/>
        <v>120.56887883810549</v>
      </c>
      <c r="U24" s="29">
        <f t="shared" si="13"/>
        <v>120.55707236397673</v>
      </c>
      <c r="W24" s="65"/>
    </row>
    <row r="25" spans="2:41" x14ac:dyDescent="0.3">
      <c r="C25" s="3" t="s">
        <v>207</v>
      </c>
      <c r="D25" s="35"/>
      <c r="E25" s="28">
        <f>E$23*D10</f>
        <v>281.2242982551474</v>
      </c>
      <c r="F25" s="28">
        <f t="shared" ref="F25:U25" si="14">F$23*E10</f>
        <v>301.92629768176067</v>
      </c>
      <c r="G25" s="28">
        <f t="shared" si="14"/>
        <v>276.01303165529418</v>
      </c>
      <c r="H25" s="28">
        <f t="shared" si="14"/>
        <v>240.0531020109251</v>
      </c>
      <c r="I25" s="28">
        <f t="shared" si="14"/>
        <v>235.23730378863689</v>
      </c>
      <c r="J25" s="28">
        <f t="shared" si="14"/>
        <v>240.51822799925114</v>
      </c>
      <c r="K25" s="28">
        <f t="shared" si="14"/>
        <v>167.35022860517648</v>
      </c>
      <c r="L25" s="28">
        <f t="shared" si="14"/>
        <v>144.53677318268828</v>
      </c>
      <c r="M25" s="28">
        <f t="shared" si="14"/>
        <v>142.34881716457772</v>
      </c>
      <c r="N25" s="28">
        <f t="shared" si="14"/>
        <v>94.145930267632508</v>
      </c>
      <c r="O25" s="28">
        <f t="shared" si="14"/>
        <v>126.52169883958203</v>
      </c>
      <c r="P25" s="28">
        <f t="shared" si="14"/>
        <v>107.48513349228072</v>
      </c>
      <c r="Q25" s="28">
        <f t="shared" si="14"/>
        <v>132.648847988657</v>
      </c>
      <c r="R25" s="28">
        <f t="shared" si="14"/>
        <v>109.97594836449731</v>
      </c>
      <c r="S25" s="29">
        <f t="shared" si="14"/>
        <v>121.00734290475862</v>
      </c>
      <c r="T25" s="29">
        <f t="shared" si="14"/>
        <v>122.96282743583022</v>
      </c>
      <c r="U25" s="29">
        <f t="shared" si="14"/>
        <v>125.58878198965571</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Data'!B366</f>
        <v>845.67058792835633</v>
      </c>
      <c r="F30" s="28">
        <f>'Input Data'!C366</f>
        <v>1020.1189561933284</v>
      </c>
      <c r="G30" s="28">
        <f>'Input Data'!D366</f>
        <v>1002.3591152623547</v>
      </c>
      <c r="H30" s="28">
        <f>'Input Data'!E366</f>
        <v>1170.9564745806601</v>
      </c>
      <c r="I30" s="28">
        <f>'Input Data'!F366</f>
        <v>1185.0808628480568</v>
      </c>
      <c r="J30" s="28">
        <f>'Input Data'!G366</f>
        <v>1234.9265679800692</v>
      </c>
      <c r="K30" s="28">
        <f>'Input Data'!H366</f>
        <v>1140.5947498620048</v>
      </c>
      <c r="L30" s="28">
        <f>'Input Data'!I366</f>
        <v>1254.171442179013</v>
      </c>
      <c r="M30" s="28">
        <f>'Input Data'!J366</f>
        <v>1192.1787350163738</v>
      </c>
      <c r="N30" s="28">
        <f>'Input Data'!K366</f>
        <v>1162.7161732003581</v>
      </c>
      <c r="O30" s="28">
        <f>'Input Data'!L366</f>
        <v>1265.2267733809256</v>
      </c>
      <c r="P30" s="28">
        <f>'Input Data'!M366</f>
        <v>1416.6261603481958</v>
      </c>
      <c r="Q30" s="28">
        <f>'Input Data'!N366</f>
        <v>1303.5329781554733</v>
      </c>
      <c r="R30" s="28">
        <f>'Input Data'!O366</f>
        <v>1108.696188485208</v>
      </c>
      <c r="S30" s="29">
        <f>S9*($D$6+1)-Q9+S17</f>
        <v>851.76452570475453</v>
      </c>
      <c r="T30" s="29">
        <f>T9*($D$6+1)-S9+T17</f>
        <v>917.34166792885617</v>
      </c>
      <c r="U30" s="29">
        <f>U9*($D$6+1)-T9+U17</f>
        <v>916.74019747549517</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845.67058792835633</v>
      </c>
      <c r="F31" s="28">
        <f t="shared" ref="F31:Q31" si="17">F30</f>
        <v>1020.1189561933284</v>
      </c>
      <c r="G31" s="28">
        <f t="shared" si="17"/>
        <v>1002.3591152623547</v>
      </c>
      <c r="H31" s="28">
        <f t="shared" si="17"/>
        <v>1170.9564745806601</v>
      </c>
      <c r="I31" s="28">
        <f t="shared" si="17"/>
        <v>1185.0808628480568</v>
      </c>
      <c r="J31" s="28">
        <f t="shared" si="17"/>
        <v>1234.9265679800692</v>
      </c>
      <c r="K31" s="28">
        <f t="shared" si="17"/>
        <v>1140.5947498620048</v>
      </c>
      <c r="L31" s="28">
        <f t="shared" si="17"/>
        <v>1254.171442179013</v>
      </c>
      <c r="M31" s="28">
        <f t="shared" si="17"/>
        <v>1192.1787350163738</v>
      </c>
      <c r="N31" s="28">
        <f t="shared" si="17"/>
        <v>1162.7161732003581</v>
      </c>
      <c r="O31" s="28">
        <f t="shared" si="17"/>
        <v>1265.2267733809256</v>
      </c>
      <c r="P31" s="28">
        <f t="shared" si="17"/>
        <v>1416.6261603481958</v>
      </c>
      <c r="Q31" s="28">
        <f t="shared" si="17"/>
        <v>1303.5329781554733</v>
      </c>
      <c r="R31" s="28">
        <f t="shared" ref="R31" si="18">R30</f>
        <v>1108.696188485208</v>
      </c>
      <c r="S31" s="29">
        <f>S9*($D$6+1)-Q10+S18</f>
        <v>851.76452570475453</v>
      </c>
      <c r="T31" s="29">
        <f t="shared" ref="T31" si="19">T9*($D$6+1)-S10+T18</f>
        <v>686.47194740566465</v>
      </c>
      <c r="U31" s="29">
        <f>U9*($D$6+1)-T10+U18</f>
        <v>431.48775883147357</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0">E29</f>
        <v>2011/12</v>
      </c>
      <c r="F35" s="27" t="str">
        <f t="shared" si="20"/>
        <v>2012/13</v>
      </c>
      <c r="G35" s="27" t="str">
        <f t="shared" si="20"/>
        <v>2013/14</v>
      </c>
      <c r="H35" s="27" t="str">
        <f t="shared" si="20"/>
        <v>2014/15</v>
      </c>
      <c r="I35" s="27" t="str">
        <f t="shared" si="20"/>
        <v>2015/16</v>
      </c>
      <c r="J35" s="27" t="str">
        <f t="shared" si="20"/>
        <v>2016/17</v>
      </c>
      <c r="K35" s="27" t="str">
        <f t="shared" si="20"/>
        <v>2017/18</v>
      </c>
      <c r="L35" s="27" t="str">
        <f t="shared" si="20"/>
        <v>2018/19</v>
      </c>
      <c r="M35" s="27" t="str">
        <f t="shared" si="20"/>
        <v>2019/20</v>
      </c>
      <c r="N35" s="27" t="str">
        <f t="shared" si="20"/>
        <v>2020/21</v>
      </c>
      <c r="O35" s="27" t="str">
        <f t="shared" si="20"/>
        <v>2021/22</v>
      </c>
      <c r="P35" s="27" t="str">
        <f t="shared" si="20"/>
        <v>2022/23</v>
      </c>
      <c r="Q35" s="27" t="str">
        <f t="shared" si="20"/>
        <v>2023/24</v>
      </c>
      <c r="R35" s="27" t="str">
        <f t="shared" ref="R35" si="21">R29</f>
        <v>2024/25</v>
      </c>
      <c r="S35" s="27" t="str">
        <f t="shared" si="20"/>
        <v>2025/26</v>
      </c>
      <c r="T35" s="27" t="str">
        <f t="shared" si="20"/>
        <v>2026/27</v>
      </c>
      <c r="U35" s="27" t="str">
        <f t="shared" si="20"/>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2">E30</f>
        <v>845.67058792835633</v>
      </c>
      <c r="F36" s="28">
        <f t="shared" si="22"/>
        <v>1020.1189561933284</v>
      </c>
      <c r="G36" s="28">
        <f t="shared" si="22"/>
        <v>1002.3591152623547</v>
      </c>
      <c r="H36" s="28">
        <f t="shared" si="22"/>
        <v>1170.9564745806601</v>
      </c>
      <c r="I36" s="28">
        <f t="shared" si="22"/>
        <v>1185.0808628480568</v>
      </c>
      <c r="J36" s="28">
        <f t="shared" si="22"/>
        <v>1234.9265679800692</v>
      </c>
      <c r="K36" s="28">
        <f t="shared" si="22"/>
        <v>1140.5947498620048</v>
      </c>
      <c r="L36" s="28">
        <f t="shared" si="22"/>
        <v>1254.171442179013</v>
      </c>
      <c r="M36" s="28">
        <f t="shared" si="22"/>
        <v>1192.1787350163738</v>
      </c>
      <c r="N36" s="28">
        <f t="shared" si="22"/>
        <v>1162.7161732003581</v>
      </c>
      <c r="O36" s="28">
        <f t="shared" si="22"/>
        <v>1265.2267733809256</v>
      </c>
      <c r="P36" s="28">
        <f t="shared" si="22"/>
        <v>1416.6261603481958</v>
      </c>
      <c r="Q36" s="28">
        <f t="shared" si="22"/>
        <v>1303.5329781554733</v>
      </c>
      <c r="R36" s="28">
        <f t="shared" ref="R36" si="23">R30</f>
        <v>1108.696188485208</v>
      </c>
      <c r="S36" s="29">
        <f t="shared" si="22"/>
        <v>851.76452570475453</v>
      </c>
      <c r="T36" s="29">
        <f t="shared" si="22"/>
        <v>917.34166792885617</v>
      </c>
      <c r="U36" s="29">
        <f t="shared" si="22"/>
        <v>916.74019747549517</v>
      </c>
      <c r="V36" s="32"/>
      <c r="X36" s="65"/>
    </row>
    <row r="37" spans="2:41" x14ac:dyDescent="0.3">
      <c r="C37" s="3" t="s">
        <v>210</v>
      </c>
      <c r="D37" s="36"/>
      <c r="E37" s="28">
        <f>E31</f>
        <v>845.67058792835633</v>
      </c>
      <c r="F37" s="28">
        <f t="shared" ref="F37:U37" si="24">F31</f>
        <v>1020.1189561933284</v>
      </c>
      <c r="G37" s="28">
        <f t="shared" si="24"/>
        <v>1002.3591152623547</v>
      </c>
      <c r="H37" s="28">
        <f t="shared" si="24"/>
        <v>1170.9564745806601</v>
      </c>
      <c r="I37" s="28">
        <f t="shared" si="24"/>
        <v>1185.0808628480568</v>
      </c>
      <c r="J37" s="28">
        <f t="shared" si="24"/>
        <v>1234.9265679800692</v>
      </c>
      <c r="K37" s="28">
        <f t="shared" si="24"/>
        <v>1140.5947498620048</v>
      </c>
      <c r="L37" s="28">
        <f t="shared" si="24"/>
        <v>1254.171442179013</v>
      </c>
      <c r="M37" s="28">
        <f t="shared" si="24"/>
        <v>1192.1787350163738</v>
      </c>
      <c r="N37" s="28">
        <f t="shared" si="24"/>
        <v>1162.7161732003581</v>
      </c>
      <c r="O37" s="28">
        <f t="shared" si="24"/>
        <v>1265.2267733809256</v>
      </c>
      <c r="P37" s="28">
        <f t="shared" si="24"/>
        <v>1416.6261603481958</v>
      </c>
      <c r="Q37" s="28">
        <f t="shared" si="24"/>
        <v>1303.5329781554733</v>
      </c>
      <c r="R37" s="28">
        <f t="shared" ref="R37" si="25">R31</f>
        <v>1108.696188485208</v>
      </c>
      <c r="S37" s="29">
        <f t="shared" si="24"/>
        <v>851.76452570475453</v>
      </c>
      <c r="T37" s="29">
        <f t="shared" si="24"/>
        <v>686.47194740566465</v>
      </c>
      <c r="U37" s="29">
        <f t="shared" si="24"/>
        <v>431.48775883147357</v>
      </c>
      <c r="V37" s="32"/>
      <c r="X37" s="65"/>
    </row>
    <row r="38" spans="2:41" x14ac:dyDescent="0.3">
      <c r="C38" s="3" t="s">
        <v>212</v>
      </c>
      <c r="D38" s="35"/>
      <c r="E38" s="28">
        <f>'Input Data'!B164</f>
        <v>230.31571904618161</v>
      </c>
      <c r="F38" s="28">
        <f>'Input Data'!C164</f>
        <v>286.69275121147581</v>
      </c>
      <c r="G38" s="28">
        <f>'Input Data'!D164</f>
        <v>281.36031218302747</v>
      </c>
      <c r="H38" s="28">
        <f>'Input Data'!E164</f>
        <v>326.45354897163463</v>
      </c>
      <c r="I38" s="28">
        <f>'Input Data'!F164</f>
        <v>307.00129817378507</v>
      </c>
      <c r="J38" s="28">
        <f>'Input Data'!G164</f>
        <v>329.54585122082085</v>
      </c>
      <c r="K38" s="28">
        <f>'Input Data'!H164</f>
        <v>302.34191479142345</v>
      </c>
      <c r="L38" s="28">
        <f>'Input Data'!I164</f>
        <v>285.37293915654874</v>
      </c>
      <c r="M38" s="28">
        <f>'Input Data'!J164</f>
        <v>281.0944767069401</v>
      </c>
      <c r="N38" s="28">
        <f>'Input Data'!K164</f>
        <v>287.35080397137125</v>
      </c>
      <c r="O38" s="28">
        <f>'Input Data'!L164</f>
        <v>292.94773054460859</v>
      </c>
      <c r="P38" s="28">
        <f>'Input Data'!M164</f>
        <v>337.36297089959714</v>
      </c>
      <c r="Q38" s="28">
        <f>'Input Data'!N164</f>
        <v>353.07481824832382</v>
      </c>
      <c r="R38" s="28">
        <f>'Input Data'!O164</f>
        <v>404.50606592452334</v>
      </c>
      <c r="S38" s="29">
        <f>'Input Data'!P164</f>
        <v>340.74313155432674</v>
      </c>
      <c r="T38" s="29">
        <f>'Input Data'!Q164</f>
        <v>318.63917100918781</v>
      </c>
      <c r="U38" s="29">
        <f>'Input Data'!R164</f>
        <v>332.56864642536368</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Data'!B190</f>
        <v>155.25152267049319</v>
      </c>
      <c r="F39" s="28">
        <f>'Input Data'!C190</f>
        <v>184.792905742762</v>
      </c>
      <c r="G39" s="28">
        <f>'Input Data'!D190</f>
        <v>161.94020550102533</v>
      </c>
      <c r="H39" s="28">
        <f>'Input Data'!E190</f>
        <v>168.8277182103451</v>
      </c>
      <c r="I39" s="28">
        <f>'Input Data'!F190</f>
        <v>153.67932622168991</v>
      </c>
      <c r="J39" s="28">
        <f>'Input Data'!G190</f>
        <v>172.74310979966091</v>
      </c>
      <c r="K39" s="28">
        <f>'Input Data'!H190</f>
        <v>146.74996218332828</v>
      </c>
      <c r="L39" s="28">
        <f>'Input Data'!I190</f>
        <v>161.94173519304192</v>
      </c>
      <c r="M39" s="28">
        <f>'Input Data'!J190</f>
        <v>156.84258305707482</v>
      </c>
      <c r="N39" s="28">
        <f>'Input Data'!K190</f>
        <v>127.35228367878801</v>
      </c>
      <c r="O39" s="28">
        <f>'Input Data'!L190</f>
        <v>199.95423338964395</v>
      </c>
      <c r="P39" s="28">
        <f>'Input Data'!M190</f>
        <v>268.08283188626672</v>
      </c>
      <c r="Q39" s="28">
        <f>'Input Data'!N190</f>
        <v>213.68197817529659</v>
      </c>
      <c r="R39" s="28">
        <f>'Input Data'!O190</f>
        <v>161.47747545002903</v>
      </c>
      <c r="S39" s="29">
        <f>'Input Data'!P190</f>
        <v>177.27395244770744</v>
      </c>
      <c r="T39" s="29">
        <f>'Input Data'!Q190</f>
        <v>181.80658671347214</v>
      </c>
      <c r="U39" s="29">
        <f>'Input Data'!R190</f>
        <v>200.41081376407567</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460.10334621168158</v>
      </c>
      <c r="F40" s="28">
        <f t="shared" ref="F40:U40" si="26">F36-F$38-F$39</f>
        <v>548.63329923909055</v>
      </c>
      <c r="G40" s="28">
        <f t="shared" si="26"/>
        <v>559.05859757830194</v>
      </c>
      <c r="H40" s="28">
        <f t="shared" si="26"/>
        <v>675.67520739868041</v>
      </c>
      <c r="I40" s="28">
        <f t="shared" si="26"/>
        <v>724.40023845258179</v>
      </c>
      <c r="J40" s="28">
        <f t="shared" si="26"/>
        <v>732.6376069595874</v>
      </c>
      <c r="K40" s="28">
        <f t="shared" si="26"/>
        <v>691.50287288725303</v>
      </c>
      <c r="L40" s="28">
        <f t="shared" si="26"/>
        <v>806.85676782942232</v>
      </c>
      <c r="M40" s="28">
        <f t="shared" si="26"/>
        <v>754.24167525235885</v>
      </c>
      <c r="N40" s="28">
        <f t="shared" si="26"/>
        <v>748.01308555019875</v>
      </c>
      <c r="O40" s="28">
        <f t="shared" si="26"/>
        <v>772.32480944667304</v>
      </c>
      <c r="P40" s="28">
        <f t="shared" si="26"/>
        <v>811.18035756233178</v>
      </c>
      <c r="Q40" s="28">
        <f t="shared" si="26"/>
        <v>736.77618173185283</v>
      </c>
      <c r="R40" s="28">
        <f t="shared" ref="R40" si="27">R36-R$38-R$39</f>
        <v>542.71264711065567</v>
      </c>
      <c r="S40" s="29">
        <f t="shared" si="26"/>
        <v>333.74744170272038</v>
      </c>
      <c r="T40" s="29">
        <f t="shared" si="26"/>
        <v>416.89591020619628</v>
      </c>
      <c r="U40" s="29">
        <f t="shared" si="26"/>
        <v>383.76073728605581</v>
      </c>
      <c r="V40" s="32"/>
    </row>
    <row r="41" spans="2:41" x14ac:dyDescent="0.3">
      <c r="C41" s="3" t="s">
        <v>215</v>
      </c>
      <c r="D41" s="35"/>
      <c r="E41" s="28">
        <f>E37-E$38-E$39</f>
        <v>460.10334621168158</v>
      </c>
      <c r="F41" s="28">
        <f t="shared" ref="F41:U41" si="28">F37-F$38-F$39</f>
        <v>548.63329923909055</v>
      </c>
      <c r="G41" s="28">
        <f t="shared" si="28"/>
        <v>559.05859757830194</v>
      </c>
      <c r="H41" s="28">
        <f t="shared" si="28"/>
        <v>675.67520739868041</v>
      </c>
      <c r="I41" s="28">
        <f t="shared" si="28"/>
        <v>724.40023845258179</v>
      </c>
      <c r="J41" s="28">
        <f t="shared" si="28"/>
        <v>732.6376069595874</v>
      </c>
      <c r="K41" s="28">
        <f t="shared" si="28"/>
        <v>691.50287288725303</v>
      </c>
      <c r="L41" s="28">
        <f t="shared" si="28"/>
        <v>806.85676782942232</v>
      </c>
      <c r="M41" s="28">
        <f t="shared" si="28"/>
        <v>754.24167525235885</v>
      </c>
      <c r="N41" s="28">
        <f t="shared" si="28"/>
        <v>748.01308555019875</v>
      </c>
      <c r="O41" s="28">
        <f t="shared" si="28"/>
        <v>772.32480944667304</v>
      </c>
      <c r="P41" s="28">
        <f t="shared" si="28"/>
        <v>811.18035756233178</v>
      </c>
      <c r="Q41" s="28">
        <f t="shared" si="28"/>
        <v>736.77618173185283</v>
      </c>
      <c r="R41" s="28">
        <f t="shared" ref="R41" si="29">R37-R$38-R$39</f>
        <v>542.71264711065567</v>
      </c>
      <c r="S41" s="29">
        <f t="shared" si="28"/>
        <v>333.74744170272038</v>
      </c>
      <c r="T41" s="29">
        <f t="shared" si="28"/>
        <v>186.0261896830047</v>
      </c>
      <c r="U41" s="29">
        <f t="shared" si="28"/>
        <v>-101.49170135796578</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Data'!B287</f>
        <v>11.11378085015701</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0">S40</f>
        <v>333.74744170272038</v>
      </c>
      <c r="E48" s="28">
        <f t="shared" si="30"/>
        <v>416.89591020619628</v>
      </c>
      <c r="F48" s="28">
        <f t="shared" si="30"/>
        <v>383.76073728605581</v>
      </c>
      <c r="G48" s="51"/>
      <c r="H48" s="51"/>
      <c r="I48" s="51"/>
      <c r="J48" s="51"/>
      <c r="K48" s="51"/>
      <c r="L48" s="51"/>
      <c r="M48" s="51"/>
      <c r="N48" s="51"/>
      <c r="O48" s="51"/>
      <c r="P48" s="51"/>
      <c r="Q48" s="39"/>
      <c r="R48" s="39"/>
      <c r="S48" s="39"/>
      <c r="T48" s="39"/>
      <c r="U48" s="32"/>
    </row>
    <row r="49" spans="2:24" x14ac:dyDescent="0.3">
      <c r="C49" s="3" t="s">
        <v>215</v>
      </c>
      <c r="D49" s="29">
        <f t="shared" si="30"/>
        <v>333.74744170272038</v>
      </c>
      <c r="E49" s="28">
        <f t="shared" si="30"/>
        <v>186.0261896830047</v>
      </c>
      <c r="F49" s="28">
        <f t="shared" si="30"/>
        <v>-101.49170135796578</v>
      </c>
      <c r="G49" s="51"/>
      <c r="H49" s="51"/>
      <c r="I49" s="51"/>
      <c r="J49" s="51"/>
      <c r="K49" s="51"/>
      <c r="L49" s="51"/>
      <c r="M49" s="51"/>
      <c r="N49" s="51"/>
      <c r="O49" s="51"/>
      <c r="P49" s="51"/>
      <c r="Q49" s="39"/>
      <c r="R49" s="39"/>
      <c r="S49" s="39"/>
      <c r="T49" s="39"/>
      <c r="U49" s="32"/>
    </row>
    <row r="50" spans="2:24" x14ac:dyDescent="0.3">
      <c r="C50" s="3" t="s">
        <v>218</v>
      </c>
      <c r="D50" s="29">
        <f>'Input Data'!B215</f>
        <v>119.72745571924479</v>
      </c>
      <c r="E50" s="28">
        <f>'Input Data'!C215</f>
        <v>81.769258390391286</v>
      </c>
      <c r="F50" s="28">
        <f>'Input Data'!D215</f>
        <v>73.523580003404007</v>
      </c>
      <c r="G50" s="51"/>
      <c r="H50" s="51"/>
      <c r="I50" s="51"/>
      <c r="J50" s="51"/>
      <c r="K50" s="51"/>
      <c r="L50" s="51"/>
      <c r="M50" s="51"/>
      <c r="N50" s="51"/>
      <c r="O50" s="51"/>
      <c r="P50" s="51"/>
      <c r="Q50" s="39"/>
      <c r="R50" s="39"/>
      <c r="S50" s="39"/>
      <c r="T50" s="39"/>
      <c r="U50" s="32"/>
    </row>
    <row r="51" spans="2:24" x14ac:dyDescent="0.3">
      <c r="C51" s="3" t="s">
        <v>219</v>
      </c>
      <c r="D51" s="29">
        <f>D48-D$50-$D$45</f>
        <v>202.90620513331857</v>
      </c>
      <c r="E51" s="28">
        <f t="shared" ref="E51:F52" si="31">E48-E$50-$D$45</f>
        <v>324.01287096564795</v>
      </c>
      <c r="F51" s="28">
        <f t="shared" si="31"/>
        <v>299.12337643249481</v>
      </c>
      <c r="G51" s="51"/>
      <c r="H51" s="51"/>
      <c r="I51" s="51"/>
      <c r="J51" s="51"/>
      <c r="K51" s="51"/>
      <c r="L51" s="51"/>
      <c r="M51" s="51"/>
      <c r="N51" s="51"/>
      <c r="O51" s="51"/>
      <c r="P51" s="51"/>
      <c r="Q51" s="39"/>
      <c r="R51" s="39"/>
      <c r="S51" s="39"/>
      <c r="T51" s="39"/>
      <c r="U51" s="32"/>
    </row>
    <row r="52" spans="2:24" x14ac:dyDescent="0.3">
      <c r="C52" s="3" t="s">
        <v>220</v>
      </c>
      <c r="D52" s="29">
        <f>D49-D$50-$D$45</f>
        <v>202.90620513331857</v>
      </c>
      <c r="E52" s="28">
        <f t="shared" si="31"/>
        <v>93.143150442456403</v>
      </c>
      <c r="F52" s="28">
        <f>F49-F$50-$D$45</f>
        <v>-186.12906221152679</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Data'!B240</f>
        <v>0.94055468034082523</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Data'!B264</f>
        <v>0.72198563095899704</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446.69867736861909</v>
      </c>
      <c r="E62" s="51"/>
      <c r="F62" s="51"/>
      <c r="G62" s="51"/>
      <c r="H62" s="51"/>
      <c r="I62" s="51"/>
      <c r="J62" s="51"/>
      <c r="K62" s="51"/>
      <c r="L62" s="51"/>
      <c r="M62" s="51"/>
      <c r="N62" s="51"/>
      <c r="O62" s="51"/>
      <c r="P62" s="51"/>
      <c r="Q62" s="39"/>
      <c r="R62" s="39"/>
      <c r="S62" s="39"/>
      <c r="T62" s="39"/>
      <c r="U62" s="32"/>
    </row>
    <row r="63" spans="2:24" x14ac:dyDescent="0.3">
      <c r="C63" s="3" t="s">
        <v>228</v>
      </c>
      <c r="D63" s="68">
        <f>F52/D$56/D$57/D$58</f>
        <v>-277.95756687880936</v>
      </c>
      <c r="E63" s="51"/>
      <c r="F63" s="51"/>
      <c r="G63" s="51"/>
      <c r="H63" s="51"/>
      <c r="I63" s="51"/>
      <c r="J63" s="51"/>
      <c r="K63" s="51"/>
      <c r="L63" s="51"/>
      <c r="M63" s="51"/>
      <c r="N63" s="51"/>
      <c r="O63" s="51"/>
      <c r="P63" s="51"/>
      <c r="Q63" s="39"/>
      <c r="R63" s="39"/>
      <c r="S63" s="39"/>
      <c r="T63" s="39"/>
      <c r="U63" s="32"/>
    </row>
    <row r="64" spans="2:24" ht="14.5" x14ac:dyDescent="0.35">
      <c r="C64" s="3" t="s">
        <v>2</v>
      </c>
      <c r="D64" s="68">
        <f>D63-D62</f>
        <v>-724.6562442474285</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446.69867736861909</v>
      </c>
    </row>
    <row r="72" spans="2:21" ht="14.5" x14ac:dyDescent="0.35">
      <c r="B72" s="62" t="s">
        <v>112</v>
      </c>
    </row>
  </sheetData>
  <phoneticPr fontId="13" type="noConversion"/>
  <conditionalFormatting sqref="W20:W21">
    <cfRule type="cellIs" dxfId="191" priority="23" operator="greaterThan">
      <formula>0.000001</formula>
    </cfRule>
    <cfRule type="cellIs" dxfId="190" priority="24" operator="lessThan">
      <formula>-0.000001</formula>
    </cfRule>
  </conditionalFormatting>
  <conditionalFormatting sqref="W23:W24">
    <cfRule type="cellIs" dxfId="189" priority="21" operator="greaterThan">
      <formula>0.000001</formula>
    </cfRule>
    <cfRule type="cellIs" dxfId="188" priority="22" operator="lessThan">
      <formula>-0.000001</formula>
    </cfRule>
  </conditionalFormatting>
  <conditionalFormatting sqref="W38:W39">
    <cfRule type="cellIs" dxfId="187" priority="13" operator="greaterThan">
      <formula>0.000001</formula>
    </cfRule>
    <cfRule type="cellIs" dxfId="186" priority="14" operator="lessThan">
      <formula>-0.000001</formula>
    </cfRule>
  </conditionalFormatting>
  <conditionalFormatting sqref="W1:X1">
    <cfRule type="cellIs" dxfId="185" priority="27" operator="greaterThan">
      <formula>0.000001</formula>
    </cfRule>
    <cfRule type="cellIs" dxfId="184" priority="28" operator="lessThan">
      <formula>-0.000001</formula>
    </cfRule>
  </conditionalFormatting>
  <conditionalFormatting sqref="W6:X6">
    <cfRule type="cellIs" dxfId="183" priority="1" operator="greaterThan">
      <formula>0.000001</formula>
    </cfRule>
    <cfRule type="cellIs" dxfId="182" priority="2" operator="lessThan">
      <formula>-0.000001</formula>
    </cfRule>
  </conditionalFormatting>
  <conditionalFormatting sqref="W30:X31">
    <cfRule type="cellIs" dxfId="181" priority="17" operator="greaterThan">
      <formula>0.000001</formula>
    </cfRule>
    <cfRule type="cellIs" dxfId="180" priority="18" operator="lessThan">
      <formula>-0.000001</formula>
    </cfRule>
  </conditionalFormatting>
  <conditionalFormatting sqref="W45:X45">
    <cfRule type="cellIs" dxfId="179" priority="5" operator="greaterThan">
      <formula>0.000001</formula>
    </cfRule>
    <cfRule type="cellIs" dxfId="178" priority="6" operator="lessThan">
      <formula>-0.000001</formula>
    </cfRule>
  </conditionalFormatting>
  <conditionalFormatting sqref="W56:X58">
    <cfRule type="cellIs" dxfId="177" priority="3" operator="greaterThan">
      <formula>0.000001</formula>
    </cfRule>
    <cfRule type="cellIs" dxfId="176" priority="4" operator="lessThan">
      <formula>-0.000001</formula>
    </cfRule>
  </conditionalFormatting>
  <conditionalFormatting sqref="W9:AO10">
    <cfRule type="cellIs" dxfId="175" priority="25" operator="greaterThan">
      <formula>0.000001</formula>
    </cfRule>
    <cfRule type="cellIs" dxfId="174" priority="26" operator="lessThan">
      <formula>-0.000001</formula>
    </cfRule>
  </conditionalFormatting>
  <conditionalFormatting sqref="X36:X37 Y38:AO39">
    <cfRule type="cellIs" dxfId="173" priority="35" operator="greaterThan">
      <formula>0.000001</formula>
    </cfRule>
    <cfRule type="cellIs" dxfId="172" priority="36" operator="lessThan">
      <formula>-0.000001</formula>
    </cfRule>
  </conditionalFormatting>
  <conditionalFormatting sqref="X17:AO18 Y19:AO23">
    <cfRule type="cellIs" dxfId="171" priority="31" operator="greaterThan">
      <formula>0.000001</formula>
    </cfRule>
    <cfRule type="cellIs" dxfId="170" priority="32" operator="lessThan">
      <formula>-0.000001</formula>
    </cfRule>
  </conditionalFormatting>
  <conditionalFormatting sqref="AA30:AO31 Y30:Z33">
    <cfRule type="cellIs" dxfId="169" priority="33" operator="greaterThan">
      <formula>0.000001</formula>
    </cfRule>
    <cfRule type="cellIs" dxfId="168" priority="34" operator="lessThan">
      <formula>-0.000001</formula>
    </cfRule>
  </conditionalFormatting>
  <hyperlinks>
    <hyperlink ref="B72" location="Contents!A1" display="Link to Contents page" xr:uid="{E7F09A3F-7854-4BFB-B77F-A8AD7707C687}"/>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DA15-B424-4004-B6B9-8879C1BF4FAB}">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179687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Data'!B20</f>
        <v>8710.5022223196647</v>
      </c>
      <c r="E9" s="27">
        <f>'Input Data'!C20</f>
        <v>8646.3310427820215</v>
      </c>
      <c r="F9" s="27">
        <f>'Input Data'!D20</f>
        <v>8624.2649389756771</v>
      </c>
      <c r="G9" s="27">
        <f>'Input Data'!E20</f>
        <v>8454.9998608075166</v>
      </c>
      <c r="H9" s="27">
        <f>'Input Data'!F20</f>
        <v>8286.8373936351763</v>
      </c>
      <c r="I9" s="27">
        <f>'Input Data'!G20</f>
        <v>7996.3542200989014</v>
      </c>
      <c r="J9" s="27">
        <f>'Input Data'!H20</f>
        <v>7752.5730384318722</v>
      </c>
      <c r="K9" s="27">
        <f>'Input Data'!I20</f>
        <v>7590.7965747683675</v>
      </c>
      <c r="L9" s="27">
        <f>'Input Data'!J20</f>
        <v>7624.862734708111</v>
      </c>
      <c r="M9" s="27">
        <f>'Input Data'!K20</f>
        <v>7733.3095944006964</v>
      </c>
      <c r="N9" s="27">
        <f>'Input Data'!L20</f>
        <v>7831.1579314863593</v>
      </c>
      <c r="O9" s="27">
        <f>'Input Data'!M20</f>
        <v>7823.2957912140191</v>
      </c>
      <c r="P9" s="27">
        <f>'Input Data'!N20</f>
        <v>7914.9178687437143</v>
      </c>
      <c r="Q9" s="27">
        <f>'Input Data'!O20</f>
        <v>7934.1286640807793</v>
      </c>
      <c r="R9" s="27">
        <f>'Input Data'!P20</f>
        <v>7762.8149593345306</v>
      </c>
      <c r="S9" s="29">
        <f>'Input Data'!Q20</f>
        <v>7762.1965639730324</v>
      </c>
      <c r="T9" s="29">
        <f>'Input Data'!R20</f>
        <v>7761.4364658963323</v>
      </c>
      <c r="U9" s="29">
        <f>'Input Data'!S20</f>
        <v>7760.35989265024</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8710.5022223196647</v>
      </c>
      <c r="E10" s="27">
        <f t="shared" ref="E10:Q10" si="0">E9</f>
        <v>8646.3310427820215</v>
      </c>
      <c r="F10" s="27">
        <f t="shared" si="0"/>
        <v>8624.2649389756771</v>
      </c>
      <c r="G10" s="27">
        <f t="shared" si="0"/>
        <v>8454.9998608075166</v>
      </c>
      <c r="H10" s="27">
        <f t="shared" si="0"/>
        <v>8286.8373936351763</v>
      </c>
      <c r="I10" s="27">
        <f t="shared" si="0"/>
        <v>7996.3542200989014</v>
      </c>
      <c r="J10" s="27">
        <f t="shared" si="0"/>
        <v>7752.5730384318722</v>
      </c>
      <c r="K10" s="27">
        <f t="shared" si="0"/>
        <v>7590.7965747683675</v>
      </c>
      <c r="L10" s="27">
        <f t="shared" si="0"/>
        <v>7624.862734708111</v>
      </c>
      <c r="M10" s="27">
        <f t="shared" si="0"/>
        <v>7733.3095944006964</v>
      </c>
      <c r="N10" s="27">
        <f t="shared" si="0"/>
        <v>7831.1579314863593</v>
      </c>
      <c r="O10" s="27">
        <f t="shared" si="0"/>
        <v>7823.2957912140191</v>
      </c>
      <c r="P10" s="27">
        <f t="shared" si="0"/>
        <v>7914.9178687437143</v>
      </c>
      <c r="Q10" s="27">
        <f t="shared" si="0"/>
        <v>7934.1286640807793</v>
      </c>
      <c r="R10" s="27">
        <f t="shared" ref="R10" si="1">R9</f>
        <v>7762.8149593345306</v>
      </c>
      <c r="S10" s="29">
        <f>'Input Data'!B343</f>
        <v>7825.6252833543913</v>
      </c>
      <c r="T10" s="29">
        <f>'Input Data'!C343</f>
        <v>7962.2466371735845</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63.42871938135886</v>
      </c>
      <c r="T11" s="29">
        <f>T10-T9</f>
        <v>200.81017127725227</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846.61939577585633</v>
      </c>
      <c r="F17" s="28">
        <f t="shared" ref="F17:U17" si="4">F21+F24</f>
        <v>733.02862740021646</v>
      </c>
      <c r="G17" s="28">
        <f t="shared" si="4"/>
        <v>812.78976116078388</v>
      </c>
      <c r="H17" s="28">
        <f t="shared" si="4"/>
        <v>763.11000052259453</v>
      </c>
      <c r="I17" s="28">
        <f t="shared" si="4"/>
        <v>900.39848503179974</v>
      </c>
      <c r="J17" s="28">
        <f t="shared" si="4"/>
        <v>851.79755279842129</v>
      </c>
      <c r="K17" s="28">
        <f t="shared" si="4"/>
        <v>758.07571865587533</v>
      </c>
      <c r="L17" s="28">
        <f t="shared" si="4"/>
        <v>682.65747414685586</v>
      </c>
      <c r="M17" s="28">
        <f t="shared" si="4"/>
        <v>651.25913411540762</v>
      </c>
      <c r="N17" s="28">
        <f t="shared" si="4"/>
        <v>567.0228802412903</v>
      </c>
      <c r="O17" s="28">
        <f t="shared" si="4"/>
        <v>618.22613620678032</v>
      </c>
      <c r="P17" s="28">
        <f t="shared" si="4"/>
        <v>698.49182019848922</v>
      </c>
      <c r="Q17" s="28">
        <f t="shared" si="4"/>
        <v>688.54947418405982</v>
      </c>
      <c r="R17" s="28">
        <f t="shared" ref="R17" si="5">R21+R24</f>
        <v>726.49870695829793</v>
      </c>
      <c r="S17" s="29">
        <f t="shared" si="4"/>
        <v>711.07371558540319</v>
      </c>
      <c r="T17" s="29">
        <f t="shared" si="4"/>
        <v>708.49717547187402</v>
      </c>
      <c r="U17" s="29">
        <f t="shared" si="4"/>
        <v>708.42779725708829</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846.61939577585633</v>
      </c>
      <c r="F18" s="28">
        <f t="shared" ref="F18:U18" si="6">F22+F25</f>
        <v>733.02862740021646</v>
      </c>
      <c r="G18" s="28">
        <f t="shared" si="6"/>
        <v>812.78976116078388</v>
      </c>
      <c r="H18" s="28">
        <f t="shared" si="6"/>
        <v>763.11000052259453</v>
      </c>
      <c r="I18" s="28">
        <f t="shared" si="6"/>
        <v>900.39848503179974</v>
      </c>
      <c r="J18" s="28">
        <f t="shared" si="6"/>
        <v>851.79755279842129</v>
      </c>
      <c r="K18" s="28">
        <f t="shared" si="6"/>
        <v>758.07571865587533</v>
      </c>
      <c r="L18" s="28">
        <f t="shared" si="6"/>
        <v>682.65747414685586</v>
      </c>
      <c r="M18" s="28">
        <f t="shared" si="6"/>
        <v>651.25913411540762</v>
      </c>
      <c r="N18" s="28">
        <f t="shared" si="6"/>
        <v>567.0228802412903</v>
      </c>
      <c r="O18" s="28">
        <f t="shared" si="6"/>
        <v>618.22613620678032</v>
      </c>
      <c r="P18" s="28">
        <f t="shared" si="6"/>
        <v>698.49182019848922</v>
      </c>
      <c r="Q18" s="28">
        <f t="shared" si="6"/>
        <v>688.54947418405982</v>
      </c>
      <c r="R18" s="28">
        <f t="shared" ref="R18" si="7">R22+R25</f>
        <v>726.49870695829793</v>
      </c>
      <c r="S18" s="29">
        <f t="shared" si="6"/>
        <v>711.07371558540319</v>
      </c>
      <c r="T18" s="29">
        <f t="shared" si="6"/>
        <v>714.28665376646745</v>
      </c>
      <c r="U18" s="29">
        <f t="shared" si="6"/>
        <v>726.75681507870536</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5.7894782945934367</v>
      </c>
      <c r="U19" s="29">
        <f>U18-U17</f>
        <v>18.329017821617072</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Data'!B82</f>
        <v>6.6552260449174047E-2</v>
      </c>
      <c r="F20" s="43">
        <f>'Input Data'!C82</f>
        <v>6.0070672903876604E-2</v>
      </c>
      <c r="G20" s="43">
        <f>'Input Data'!D82</f>
        <v>6.3636654131990669E-2</v>
      </c>
      <c r="H20" s="43">
        <f>'Input Data'!E82</f>
        <v>6.6642555396596401E-2</v>
      </c>
      <c r="I20" s="43">
        <f>'Input Data'!F82</f>
        <v>8.263451146575776E-2</v>
      </c>
      <c r="J20" s="43">
        <f>'Input Data'!G82</f>
        <v>8.602161563064116E-2</v>
      </c>
      <c r="K20" s="43">
        <f>'Input Data'!H82</f>
        <v>7.8707448069949101E-2</v>
      </c>
      <c r="L20" s="43">
        <f>'Input Data'!I82</f>
        <v>7.4165372149801082E-2</v>
      </c>
      <c r="M20" s="43">
        <f>'Input Data'!J82</f>
        <v>6.8859540370460326E-2</v>
      </c>
      <c r="N20" s="43">
        <f>'Input Data'!K82</f>
        <v>5.8248439396272472E-2</v>
      </c>
      <c r="O20" s="43">
        <f>'Input Data'!L82</f>
        <v>5.8862669270317136E-2</v>
      </c>
      <c r="P20" s="43">
        <f>'Input Data'!M82</f>
        <v>7.0606537769505331E-2</v>
      </c>
      <c r="Q20" s="43">
        <f>'Input Data'!N82</f>
        <v>6.9330094430290937E-2</v>
      </c>
      <c r="R20" s="43">
        <f>'Input Data'!O82</f>
        <v>7.3584720921892388E-2</v>
      </c>
      <c r="S20" s="44">
        <f>'Input Data'!P82</f>
        <v>7.3327837256114817E-2</v>
      </c>
      <c r="T20" s="44">
        <f>'Input Data'!Q82</f>
        <v>7.3067958181320017E-2</v>
      </c>
      <c r="U20" s="44">
        <f>'Input Data'!R82</f>
        <v>7.3067958181320017E-2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579.70361254292766</v>
      </c>
      <c r="F21" s="28">
        <f t="shared" ref="F21:S21" si="9">F$20*E9</f>
        <v>519.39092388959307</v>
      </c>
      <c r="G21" s="28">
        <f t="shared" si="9"/>
        <v>548.81936506424881</v>
      </c>
      <c r="H21" s="28">
        <f t="shared" si="9"/>
        <v>563.46279660207983</v>
      </c>
      <c r="I21" s="28">
        <f t="shared" si="9"/>
        <v>684.77875961921609</v>
      </c>
      <c r="J21" s="28">
        <f t="shared" si="9"/>
        <v>687.85930916780308</v>
      </c>
      <c r="K21" s="28">
        <f t="shared" si="9"/>
        <v>610.18523983086413</v>
      </c>
      <c r="L21" s="28">
        <f t="shared" si="9"/>
        <v>562.97425288113129</v>
      </c>
      <c r="M21" s="28">
        <f t="shared" si="9"/>
        <v>525.04454329985174</v>
      </c>
      <c r="N21" s="28">
        <f t="shared" si="9"/>
        <v>450.45321524206139</v>
      </c>
      <c r="O21" s="28">
        <f t="shared" si="9"/>
        <v>460.96285932470244</v>
      </c>
      <c r="P21" s="28">
        <f t="shared" si="9"/>
        <v>552.37582976436477</v>
      </c>
      <c r="Q21" s="28">
        <f t="shared" si="9"/>
        <v>548.74200324799881</v>
      </c>
      <c r="R21" s="28">
        <f t="shared" si="9"/>
        <v>583.83064350477105</v>
      </c>
      <c r="S21" s="29">
        <f t="shared" si="9"/>
        <v>569.23043198741607</v>
      </c>
      <c r="T21" s="29">
        <f t="shared" ref="T21:T22" si="10">T$20*S9</f>
        <v>567.16785393156749</v>
      </c>
      <c r="U21" s="29">
        <f t="shared" ref="U21:U22" si="11">U$20*T9</f>
        <v>567.11231511708547</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579.70361254292766</v>
      </c>
      <c r="F22" s="28">
        <f t="shared" ref="F22:S22" si="12">F$20*E10</f>
        <v>519.39092388959307</v>
      </c>
      <c r="G22" s="28">
        <f t="shared" si="12"/>
        <v>548.81936506424881</v>
      </c>
      <c r="H22" s="28">
        <f t="shared" si="12"/>
        <v>563.46279660207983</v>
      </c>
      <c r="I22" s="28">
        <f t="shared" si="12"/>
        <v>684.77875961921609</v>
      </c>
      <c r="J22" s="28">
        <f t="shared" si="12"/>
        <v>687.85930916780308</v>
      </c>
      <c r="K22" s="28">
        <f t="shared" si="12"/>
        <v>610.18523983086413</v>
      </c>
      <c r="L22" s="28">
        <f t="shared" si="12"/>
        <v>562.97425288113129</v>
      </c>
      <c r="M22" s="28">
        <f t="shared" si="12"/>
        <v>525.04454329985174</v>
      </c>
      <c r="N22" s="28">
        <f t="shared" si="12"/>
        <v>450.45321524206139</v>
      </c>
      <c r="O22" s="28">
        <f t="shared" si="12"/>
        <v>460.96285932470244</v>
      </c>
      <c r="P22" s="28">
        <f t="shared" si="12"/>
        <v>552.37582976436477</v>
      </c>
      <c r="Q22" s="28">
        <f t="shared" si="12"/>
        <v>548.74200324799881</v>
      </c>
      <c r="R22" s="28">
        <f t="shared" si="12"/>
        <v>583.83064350477105</v>
      </c>
      <c r="S22" s="29">
        <f t="shared" si="12"/>
        <v>569.23043198741607</v>
      </c>
      <c r="T22" s="29">
        <f t="shared" si="10"/>
        <v>571.80246094681922</v>
      </c>
      <c r="U22" s="29">
        <f t="shared" si="11"/>
        <v>581.78510431435541</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Data'!B108</f>
        <v>3.0642984344689969E-2</v>
      </c>
      <c r="F23" s="43">
        <f>'Input Data'!C108</f>
        <v>2.4708480678514919E-2</v>
      </c>
      <c r="G23" s="43">
        <f>'Input Data'!D108</f>
        <v>3.0607871855092554E-2</v>
      </c>
      <c r="H23" s="43">
        <f>'Input Data'!E108</f>
        <v>2.3612916287079257E-2</v>
      </c>
      <c r="I23" s="43">
        <f>'Input Data'!F108</f>
        <v>2.6019543424152788E-2</v>
      </c>
      <c r="J23" s="43">
        <f>'Input Data'!G108</f>
        <v>2.0501623504691445E-2</v>
      </c>
      <c r="K23" s="43">
        <f>'Input Data'!H108</f>
        <v>1.9076308999847261E-2</v>
      </c>
      <c r="L23" s="43">
        <f>'Input Data'!I108</f>
        <v>1.5766885607704055E-2</v>
      </c>
      <c r="M23" s="43">
        <f>'Input Data'!J108</f>
        <v>1.6553031209471016E-2</v>
      </c>
      <c r="N23" s="43">
        <f>'Input Data'!K108</f>
        <v>1.5073709849096324E-2</v>
      </c>
      <c r="O23" s="43">
        <f>'Input Data'!L108</f>
        <v>2.008173992377002E-2</v>
      </c>
      <c r="P23" s="43">
        <f>'Input Data'!M108</f>
        <v>1.8677037700430617E-2</v>
      </c>
      <c r="Q23" s="43">
        <f>'Input Data'!N108</f>
        <v>1.7663793011443066E-2</v>
      </c>
      <c r="R23" s="43">
        <f>'Input Data'!O108</f>
        <v>1.7981566658908713E-2</v>
      </c>
      <c r="S23" s="44">
        <f>'Input Data'!P108</f>
        <v>1.8272145393266808E-2</v>
      </c>
      <c r="T23" s="44">
        <f>'Input Data'!Q108</f>
        <v>1.8207387609360914E-2</v>
      </c>
      <c r="U23" s="44">
        <f>'Input Data'!R108</f>
        <v>1.8207387609360911E-2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266.91578323292867</v>
      </c>
      <c r="F24" s="28">
        <f t="shared" ref="F24:U24" si="13">F$23*E9</f>
        <v>213.63770351062334</v>
      </c>
      <c r="G24" s="28">
        <f t="shared" si="13"/>
        <v>263.97039609653513</v>
      </c>
      <c r="H24" s="28">
        <f t="shared" si="13"/>
        <v>199.64720392051467</v>
      </c>
      <c r="I24" s="28">
        <f t="shared" si="13"/>
        <v>215.61972541258359</v>
      </c>
      <c r="J24" s="28">
        <f t="shared" si="13"/>
        <v>163.93824363061827</v>
      </c>
      <c r="K24" s="28">
        <f t="shared" si="13"/>
        <v>147.89047882501114</v>
      </c>
      <c r="L24" s="28">
        <f t="shared" si="13"/>
        <v>119.68322126572461</v>
      </c>
      <c r="M24" s="28">
        <f t="shared" si="13"/>
        <v>126.21459081555588</v>
      </c>
      <c r="N24" s="28">
        <f t="shared" si="13"/>
        <v>116.56966499922888</v>
      </c>
      <c r="O24" s="28">
        <f t="shared" si="13"/>
        <v>157.26327688207786</v>
      </c>
      <c r="P24" s="28">
        <f t="shared" si="13"/>
        <v>146.1159904341244</v>
      </c>
      <c r="Q24" s="28">
        <f t="shared" si="13"/>
        <v>139.80747093606107</v>
      </c>
      <c r="R24" s="28">
        <f t="shared" si="13"/>
        <v>142.66806345352688</v>
      </c>
      <c r="S24" s="29">
        <f t="shared" si="13"/>
        <v>141.8432835979871</v>
      </c>
      <c r="T24" s="29">
        <f t="shared" si="13"/>
        <v>141.32932154030647</v>
      </c>
      <c r="U24" s="29">
        <f t="shared" si="13"/>
        <v>141.31548214000281</v>
      </c>
      <c r="W24" s="65"/>
    </row>
    <row r="25" spans="2:41" x14ac:dyDescent="0.3">
      <c r="C25" s="3" t="s">
        <v>207</v>
      </c>
      <c r="D25" s="35"/>
      <c r="E25" s="28">
        <f>E$23*D10</f>
        <v>266.91578323292867</v>
      </c>
      <c r="F25" s="28">
        <f t="shared" ref="F25:U25" si="14">F$23*E10</f>
        <v>213.63770351062334</v>
      </c>
      <c r="G25" s="28">
        <f t="shared" si="14"/>
        <v>263.97039609653513</v>
      </c>
      <c r="H25" s="28">
        <f t="shared" si="14"/>
        <v>199.64720392051467</v>
      </c>
      <c r="I25" s="28">
        <f t="shared" si="14"/>
        <v>215.61972541258359</v>
      </c>
      <c r="J25" s="28">
        <f t="shared" si="14"/>
        <v>163.93824363061827</v>
      </c>
      <c r="K25" s="28">
        <f t="shared" si="14"/>
        <v>147.89047882501114</v>
      </c>
      <c r="L25" s="28">
        <f t="shared" si="14"/>
        <v>119.68322126572461</v>
      </c>
      <c r="M25" s="28">
        <f t="shared" si="14"/>
        <v>126.21459081555588</v>
      </c>
      <c r="N25" s="28">
        <f t="shared" si="14"/>
        <v>116.56966499922888</v>
      </c>
      <c r="O25" s="28">
        <f t="shared" si="14"/>
        <v>157.26327688207786</v>
      </c>
      <c r="P25" s="28">
        <f t="shared" si="14"/>
        <v>146.1159904341244</v>
      </c>
      <c r="Q25" s="28">
        <f t="shared" si="14"/>
        <v>139.80747093606107</v>
      </c>
      <c r="R25" s="28">
        <f t="shared" si="14"/>
        <v>142.66806345352688</v>
      </c>
      <c r="S25" s="29">
        <f t="shared" si="14"/>
        <v>141.8432835979871</v>
      </c>
      <c r="T25" s="29">
        <f t="shared" si="14"/>
        <v>142.48419281964823</v>
      </c>
      <c r="U25" s="29">
        <f t="shared" si="14"/>
        <v>144.97171076434989</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Data'!B367</f>
        <v>646.31519684794921</v>
      </c>
      <c r="F30" s="28">
        <f>'Input Data'!C367</f>
        <v>715.81424042382787</v>
      </c>
      <c r="G30" s="28">
        <f>'Input Data'!D367</f>
        <v>679.63121071148782</v>
      </c>
      <c r="H30" s="28">
        <f>'Input Data'!E367</f>
        <v>708.48821627832979</v>
      </c>
      <c r="I30" s="28">
        <f>'Input Data'!F367</f>
        <v>673.35766283912449</v>
      </c>
      <c r="J30" s="28">
        <f>'Input Data'!G367</f>
        <v>665.71343778806408</v>
      </c>
      <c r="K30" s="28">
        <f>'Input Data'!H367</f>
        <v>590.61254418958652</v>
      </c>
      <c r="L30" s="28">
        <f>'Input Data'!I367</f>
        <v>654.95806347066468</v>
      </c>
      <c r="M30" s="28">
        <f>'Input Data'!J367</f>
        <v>666.26917428413776</v>
      </c>
      <c r="N30" s="28">
        <f>'Input Data'!K367</f>
        <v>618.83364344905203</v>
      </c>
      <c r="O30" s="28">
        <f>'Input Data'!L367</f>
        <v>714.35155348597186</v>
      </c>
      <c r="P30" s="28">
        <f>'Input Data'!M367</f>
        <v>809.25760794216069</v>
      </c>
      <c r="Q30" s="28">
        <f>'Input Data'!N367</f>
        <v>655.99960405059835</v>
      </c>
      <c r="R30" s="28">
        <f>'Input Data'!O367</f>
        <v>637.0871132659239</v>
      </c>
      <c r="S30" s="29">
        <f>S9*($D$6+1)-Q9+S17</f>
        <v>572.00461319033286</v>
      </c>
      <c r="T30" s="29">
        <f t="shared" ref="T30" si="17">T9*($D$6+1)-S9+T17</f>
        <v>740.5968570623977</v>
      </c>
      <c r="U30" s="29">
        <f>U9*($D$6+1)-T9+U17</f>
        <v>740.20644576425389</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646.31519684794921</v>
      </c>
      <c r="F31" s="28">
        <f t="shared" ref="F31:Q31" si="18">F30</f>
        <v>715.81424042382787</v>
      </c>
      <c r="G31" s="28">
        <f t="shared" si="18"/>
        <v>679.63121071148782</v>
      </c>
      <c r="H31" s="28">
        <f t="shared" si="18"/>
        <v>708.48821627832979</v>
      </c>
      <c r="I31" s="28">
        <f t="shared" si="18"/>
        <v>673.35766283912449</v>
      </c>
      <c r="J31" s="28">
        <f t="shared" si="18"/>
        <v>665.71343778806408</v>
      </c>
      <c r="K31" s="28">
        <f t="shared" si="18"/>
        <v>590.61254418958652</v>
      </c>
      <c r="L31" s="28">
        <f t="shared" si="18"/>
        <v>654.95806347066468</v>
      </c>
      <c r="M31" s="28">
        <f t="shared" si="18"/>
        <v>666.26917428413776</v>
      </c>
      <c r="N31" s="28">
        <f t="shared" si="18"/>
        <v>618.83364344905203</v>
      </c>
      <c r="O31" s="28">
        <f t="shared" si="18"/>
        <v>714.35155348597186</v>
      </c>
      <c r="P31" s="28">
        <f t="shared" si="18"/>
        <v>809.25760794216069</v>
      </c>
      <c r="Q31" s="28">
        <f t="shared" si="18"/>
        <v>655.99960405059835</v>
      </c>
      <c r="R31" s="28">
        <f t="shared" ref="R31" si="19">R30</f>
        <v>637.0871132659239</v>
      </c>
      <c r="S31" s="29">
        <f>S9*($D$6+1)-Q10+S18</f>
        <v>572.00461319033286</v>
      </c>
      <c r="T31" s="29">
        <f t="shared" ref="T31" si="20">T9*($D$6+1)-S10+T18</f>
        <v>682.95761597563228</v>
      </c>
      <c r="U31" s="29">
        <f>U9*($D$6+1)-T10+U18</f>
        <v>557.72529230861869</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1">E29</f>
        <v>2011/12</v>
      </c>
      <c r="F35" s="27" t="str">
        <f t="shared" si="21"/>
        <v>2012/13</v>
      </c>
      <c r="G35" s="27" t="str">
        <f t="shared" si="21"/>
        <v>2013/14</v>
      </c>
      <c r="H35" s="27" t="str">
        <f t="shared" si="21"/>
        <v>2014/15</v>
      </c>
      <c r="I35" s="27" t="str">
        <f t="shared" si="21"/>
        <v>2015/16</v>
      </c>
      <c r="J35" s="27" t="str">
        <f t="shared" si="21"/>
        <v>2016/17</v>
      </c>
      <c r="K35" s="27" t="str">
        <f t="shared" si="21"/>
        <v>2017/18</v>
      </c>
      <c r="L35" s="27" t="str">
        <f t="shared" si="21"/>
        <v>2018/19</v>
      </c>
      <c r="M35" s="27" t="str">
        <f t="shared" si="21"/>
        <v>2019/20</v>
      </c>
      <c r="N35" s="27" t="str">
        <f t="shared" si="21"/>
        <v>2020/21</v>
      </c>
      <c r="O35" s="27" t="str">
        <f t="shared" si="21"/>
        <v>2021/22</v>
      </c>
      <c r="P35" s="27" t="str">
        <f t="shared" si="21"/>
        <v>2022/23</v>
      </c>
      <c r="Q35" s="27" t="str">
        <f t="shared" si="21"/>
        <v>2023/24</v>
      </c>
      <c r="R35" s="27" t="str">
        <f t="shared" ref="R35" si="22">R29</f>
        <v>2024/25</v>
      </c>
      <c r="S35" s="27" t="str">
        <f t="shared" si="21"/>
        <v>2025/26</v>
      </c>
      <c r="T35" s="27" t="str">
        <f t="shared" si="21"/>
        <v>2026/27</v>
      </c>
      <c r="U35" s="27" t="str">
        <f t="shared" si="21"/>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3">E30</f>
        <v>646.31519684794921</v>
      </c>
      <c r="F36" s="28">
        <f t="shared" si="23"/>
        <v>715.81424042382787</v>
      </c>
      <c r="G36" s="28">
        <f t="shared" si="23"/>
        <v>679.63121071148782</v>
      </c>
      <c r="H36" s="28">
        <f t="shared" si="23"/>
        <v>708.48821627832979</v>
      </c>
      <c r="I36" s="28">
        <f t="shared" si="23"/>
        <v>673.35766283912449</v>
      </c>
      <c r="J36" s="28">
        <f t="shared" si="23"/>
        <v>665.71343778806408</v>
      </c>
      <c r="K36" s="28">
        <f t="shared" si="23"/>
        <v>590.61254418958652</v>
      </c>
      <c r="L36" s="28">
        <f t="shared" si="23"/>
        <v>654.95806347066468</v>
      </c>
      <c r="M36" s="28">
        <f t="shared" si="23"/>
        <v>666.26917428413776</v>
      </c>
      <c r="N36" s="28">
        <f t="shared" si="23"/>
        <v>618.83364344905203</v>
      </c>
      <c r="O36" s="28">
        <f t="shared" si="23"/>
        <v>714.35155348597186</v>
      </c>
      <c r="P36" s="28">
        <f t="shared" si="23"/>
        <v>809.25760794216069</v>
      </c>
      <c r="Q36" s="28">
        <f t="shared" si="23"/>
        <v>655.99960405059835</v>
      </c>
      <c r="R36" s="28">
        <f t="shared" ref="R36" si="24">R30</f>
        <v>637.0871132659239</v>
      </c>
      <c r="S36" s="29">
        <f t="shared" si="23"/>
        <v>572.00461319033286</v>
      </c>
      <c r="T36" s="29">
        <f t="shared" si="23"/>
        <v>740.5968570623977</v>
      </c>
      <c r="U36" s="29">
        <f t="shared" si="23"/>
        <v>740.20644576425389</v>
      </c>
      <c r="V36" s="32"/>
      <c r="X36" s="65"/>
    </row>
    <row r="37" spans="2:41" x14ac:dyDescent="0.3">
      <c r="C37" s="3" t="s">
        <v>210</v>
      </c>
      <c r="D37" s="36"/>
      <c r="E37" s="28">
        <f>E31</f>
        <v>646.31519684794921</v>
      </c>
      <c r="F37" s="28">
        <f t="shared" ref="F37:U37" si="25">F31</f>
        <v>715.81424042382787</v>
      </c>
      <c r="G37" s="28">
        <f t="shared" si="25"/>
        <v>679.63121071148782</v>
      </c>
      <c r="H37" s="28">
        <f t="shared" si="25"/>
        <v>708.48821627832979</v>
      </c>
      <c r="I37" s="28">
        <f t="shared" si="25"/>
        <v>673.35766283912449</v>
      </c>
      <c r="J37" s="28">
        <f t="shared" si="25"/>
        <v>665.71343778806408</v>
      </c>
      <c r="K37" s="28">
        <f t="shared" si="25"/>
        <v>590.61254418958652</v>
      </c>
      <c r="L37" s="28">
        <f t="shared" si="25"/>
        <v>654.95806347066468</v>
      </c>
      <c r="M37" s="28">
        <f t="shared" si="25"/>
        <v>666.26917428413776</v>
      </c>
      <c r="N37" s="28">
        <f t="shared" si="25"/>
        <v>618.83364344905203</v>
      </c>
      <c r="O37" s="28">
        <f t="shared" si="25"/>
        <v>714.35155348597186</v>
      </c>
      <c r="P37" s="28">
        <f t="shared" si="25"/>
        <v>809.25760794216069</v>
      </c>
      <c r="Q37" s="28">
        <f t="shared" si="25"/>
        <v>655.99960405059835</v>
      </c>
      <c r="R37" s="28">
        <f t="shared" ref="R37" si="26">R31</f>
        <v>637.0871132659239</v>
      </c>
      <c r="S37" s="29">
        <f t="shared" si="25"/>
        <v>572.00461319033286</v>
      </c>
      <c r="T37" s="29">
        <f t="shared" si="25"/>
        <v>682.95761597563228</v>
      </c>
      <c r="U37" s="29">
        <f t="shared" si="25"/>
        <v>557.72529230861869</v>
      </c>
      <c r="V37" s="32"/>
      <c r="X37" s="65"/>
    </row>
    <row r="38" spans="2:41" x14ac:dyDescent="0.3">
      <c r="C38" s="3" t="s">
        <v>212</v>
      </c>
      <c r="D38" s="35"/>
      <c r="E38" s="28">
        <f>'Input Data'!B165</f>
        <v>203.85646550195881</v>
      </c>
      <c r="F38" s="28">
        <f>'Input Data'!C165</f>
        <v>228.90245055634287</v>
      </c>
      <c r="G38" s="28">
        <f>'Input Data'!D165</f>
        <v>225.43290480925558</v>
      </c>
      <c r="H38" s="28">
        <f>'Input Data'!E165</f>
        <v>288.55833995822104</v>
      </c>
      <c r="I38" s="28">
        <f>'Input Data'!F165</f>
        <v>247.67765301304797</v>
      </c>
      <c r="J38" s="28">
        <f>'Input Data'!G165</f>
        <v>240.12431849845061</v>
      </c>
      <c r="K38" s="28">
        <f>'Input Data'!H165</f>
        <v>216.72336280362595</v>
      </c>
      <c r="L38" s="28">
        <f>'Input Data'!I165</f>
        <v>245.90038591876396</v>
      </c>
      <c r="M38" s="28">
        <f>'Input Data'!J165</f>
        <v>259.98436245815554</v>
      </c>
      <c r="N38" s="28">
        <f>'Input Data'!K165</f>
        <v>250.50621595651302</v>
      </c>
      <c r="O38" s="28">
        <f>'Input Data'!L165</f>
        <v>204.68502459014064</v>
      </c>
      <c r="P38" s="28">
        <f>'Input Data'!M165</f>
        <v>236.92770663791623</v>
      </c>
      <c r="Q38" s="28">
        <f>'Input Data'!N165</f>
        <v>231.44370653208978</v>
      </c>
      <c r="R38" s="28">
        <f>'Input Data'!O165</f>
        <v>263.16219993413347</v>
      </c>
      <c r="S38" s="29">
        <f>'Input Data'!P165</f>
        <v>227.65099142902045</v>
      </c>
      <c r="T38" s="29">
        <f>'Input Data'!Q165</f>
        <v>212.88330261412045</v>
      </c>
      <c r="U38" s="29">
        <f>'Input Data'!R165</f>
        <v>222.1896057936257</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Data'!B191</f>
        <v>151.32188816295078</v>
      </c>
      <c r="F39" s="28">
        <f>'Input Data'!C191</f>
        <v>182.91732901348757</v>
      </c>
      <c r="G39" s="28">
        <f>'Input Data'!D191</f>
        <v>175.97275825706572</v>
      </c>
      <c r="H39" s="28">
        <f>'Input Data'!E191</f>
        <v>161.20916864038338</v>
      </c>
      <c r="I39" s="28">
        <f>'Input Data'!F191</f>
        <v>127.52588485579876</v>
      </c>
      <c r="J39" s="28">
        <f>'Input Data'!G191</f>
        <v>118.89240270040182</v>
      </c>
      <c r="K39" s="28">
        <f>'Input Data'!H191</f>
        <v>110.66408203268541</v>
      </c>
      <c r="L39" s="28">
        <f>'Input Data'!I191</f>
        <v>127.23764170154574</v>
      </c>
      <c r="M39" s="28">
        <f>'Input Data'!J191</f>
        <v>104.98549203872155</v>
      </c>
      <c r="N39" s="28">
        <f>'Input Data'!K191</f>
        <v>104.77948717884554</v>
      </c>
      <c r="O39" s="28">
        <f>'Input Data'!L191</f>
        <v>84.59069922457607</v>
      </c>
      <c r="P39" s="28">
        <f>'Input Data'!M191</f>
        <v>159.27149916697658</v>
      </c>
      <c r="Q39" s="28">
        <f>'Input Data'!N191</f>
        <v>149.04481339363201</v>
      </c>
      <c r="R39" s="28">
        <f>'Input Data'!O191</f>
        <v>113.39616427983388</v>
      </c>
      <c r="S39" s="29">
        <f>'Input Data'!P191</f>
        <v>117.46162946379799</v>
      </c>
      <c r="T39" s="29">
        <f>'Input Data'!Q191</f>
        <v>116.11960570258304</v>
      </c>
      <c r="U39" s="29">
        <f>'Input Data'!R191</f>
        <v>127.66168834587529</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291.13684318303956</v>
      </c>
      <c r="F40" s="28">
        <f t="shared" ref="F40:U40" si="27">F36-F$38-F$39</f>
        <v>303.99446085399745</v>
      </c>
      <c r="G40" s="28">
        <f t="shared" si="27"/>
        <v>278.22554764516656</v>
      </c>
      <c r="H40" s="28">
        <f t="shared" si="27"/>
        <v>258.72070767972536</v>
      </c>
      <c r="I40" s="28">
        <f t="shared" si="27"/>
        <v>298.15412497027773</v>
      </c>
      <c r="J40" s="28">
        <f t="shared" si="27"/>
        <v>306.69671658921163</v>
      </c>
      <c r="K40" s="28">
        <f t="shared" si="27"/>
        <v>263.22509935327514</v>
      </c>
      <c r="L40" s="28">
        <f t="shared" si="27"/>
        <v>281.820035850355</v>
      </c>
      <c r="M40" s="28">
        <f t="shared" si="27"/>
        <v>301.29931978726069</v>
      </c>
      <c r="N40" s="28">
        <f t="shared" si="27"/>
        <v>263.54794031369346</v>
      </c>
      <c r="O40" s="28">
        <f t="shared" si="27"/>
        <v>425.07582967125518</v>
      </c>
      <c r="P40" s="28">
        <f t="shared" si="27"/>
        <v>413.05840213726788</v>
      </c>
      <c r="Q40" s="28">
        <f t="shared" si="27"/>
        <v>275.51108412487656</v>
      </c>
      <c r="R40" s="28">
        <f t="shared" ref="R40" si="28">R36-R$38-R$39</f>
        <v>260.52874905195654</v>
      </c>
      <c r="S40" s="29">
        <f t="shared" si="27"/>
        <v>226.89199229751443</v>
      </c>
      <c r="T40" s="29">
        <f t="shared" si="27"/>
        <v>411.59394874569421</v>
      </c>
      <c r="U40" s="29">
        <f t="shared" si="27"/>
        <v>390.35515162475292</v>
      </c>
      <c r="V40" s="32"/>
    </row>
    <row r="41" spans="2:41" x14ac:dyDescent="0.3">
      <c r="C41" s="3" t="s">
        <v>215</v>
      </c>
      <c r="D41" s="35"/>
      <c r="E41" s="28">
        <f>E37-E$38-E$39</f>
        <v>291.13684318303956</v>
      </c>
      <c r="F41" s="28">
        <f t="shared" ref="F41:U41" si="29">F37-F$38-F$39</f>
        <v>303.99446085399745</v>
      </c>
      <c r="G41" s="28">
        <f t="shared" si="29"/>
        <v>278.22554764516656</v>
      </c>
      <c r="H41" s="28">
        <f t="shared" si="29"/>
        <v>258.72070767972536</v>
      </c>
      <c r="I41" s="28">
        <f t="shared" si="29"/>
        <v>298.15412497027773</v>
      </c>
      <c r="J41" s="28">
        <f t="shared" si="29"/>
        <v>306.69671658921163</v>
      </c>
      <c r="K41" s="28">
        <f t="shared" si="29"/>
        <v>263.22509935327514</v>
      </c>
      <c r="L41" s="28">
        <f t="shared" si="29"/>
        <v>281.820035850355</v>
      </c>
      <c r="M41" s="28">
        <f t="shared" si="29"/>
        <v>301.29931978726069</v>
      </c>
      <c r="N41" s="28">
        <f t="shared" si="29"/>
        <v>263.54794031369346</v>
      </c>
      <c r="O41" s="28">
        <f t="shared" si="29"/>
        <v>425.07582967125518</v>
      </c>
      <c r="P41" s="28">
        <f t="shared" si="29"/>
        <v>413.05840213726788</v>
      </c>
      <c r="Q41" s="28">
        <f t="shared" si="29"/>
        <v>275.51108412487656</v>
      </c>
      <c r="R41" s="28">
        <f t="shared" ref="R41" si="30">R37-R$38-R$39</f>
        <v>260.52874905195654</v>
      </c>
      <c r="S41" s="29">
        <f t="shared" si="29"/>
        <v>226.89199229751443</v>
      </c>
      <c r="T41" s="29">
        <f t="shared" si="29"/>
        <v>353.95470765892878</v>
      </c>
      <c r="U41" s="29">
        <f t="shared" si="29"/>
        <v>207.87399816911773</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Data'!B288</f>
        <v>5.3351611346153698</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1">S40</f>
        <v>226.89199229751443</v>
      </c>
      <c r="E48" s="28">
        <f t="shared" si="31"/>
        <v>411.59394874569421</v>
      </c>
      <c r="F48" s="28">
        <f t="shared" si="31"/>
        <v>390.35515162475292</v>
      </c>
      <c r="G48" s="51"/>
      <c r="H48" s="51"/>
      <c r="I48" s="51"/>
      <c r="J48" s="51"/>
      <c r="K48" s="51"/>
      <c r="L48" s="51"/>
      <c r="M48" s="51"/>
      <c r="N48" s="51"/>
      <c r="O48" s="51"/>
      <c r="P48" s="51"/>
      <c r="Q48" s="39"/>
      <c r="R48" s="39"/>
      <c r="S48" s="39"/>
      <c r="T48" s="39"/>
      <c r="U48" s="32"/>
    </row>
    <row r="49" spans="2:24" x14ac:dyDescent="0.3">
      <c r="C49" s="3" t="s">
        <v>215</v>
      </c>
      <c r="D49" s="29">
        <f t="shared" si="31"/>
        <v>226.89199229751443</v>
      </c>
      <c r="E49" s="28">
        <f t="shared" si="31"/>
        <v>353.95470765892878</v>
      </c>
      <c r="F49" s="28">
        <f t="shared" si="31"/>
        <v>207.87399816911773</v>
      </c>
      <c r="G49" s="51"/>
      <c r="H49" s="51"/>
      <c r="I49" s="51"/>
      <c r="J49" s="51"/>
      <c r="K49" s="51"/>
      <c r="L49" s="51"/>
      <c r="M49" s="51"/>
      <c r="N49" s="51"/>
      <c r="O49" s="51"/>
      <c r="P49" s="51"/>
      <c r="Q49" s="39"/>
      <c r="R49" s="39"/>
      <c r="S49" s="39"/>
      <c r="T49" s="39"/>
      <c r="U49" s="32"/>
    </row>
    <row r="50" spans="2:24" x14ac:dyDescent="0.3">
      <c r="C50" s="3" t="s">
        <v>218</v>
      </c>
      <c r="D50" s="29">
        <f>'Input Data'!B216</f>
        <v>20.05079814767015</v>
      </c>
      <c r="E50" s="28">
        <f>'Input Data'!C216</f>
        <v>20.05079814767015</v>
      </c>
      <c r="F50" s="28">
        <f>'Input Data'!D216</f>
        <v>20.05079814767015</v>
      </c>
      <c r="G50" s="51"/>
      <c r="H50" s="51"/>
      <c r="I50" s="51"/>
      <c r="J50" s="51"/>
      <c r="K50" s="51"/>
      <c r="L50" s="51"/>
      <c r="M50" s="51"/>
      <c r="N50" s="51"/>
      <c r="O50" s="51"/>
      <c r="P50" s="51"/>
      <c r="Q50" s="39"/>
      <c r="R50" s="39"/>
      <c r="S50" s="39"/>
      <c r="T50" s="39"/>
      <c r="U50" s="32"/>
    </row>
    <row r="51" spans="2:24" x14ac:dyDescent="0.3">
      <c r="C51" s="3" t="s">
        <v>219</v>
      </c>
      <c r="D51" s="29">
        <f>D48-D$50-$D$45</f>
        <v>201.50603301522892</v>
      </c>
      <c r="E51" s="28">
        <f t="shared" ref="E51:F52" si="32">E48-E$50-$D$45</f>
        <v>386.20798946340869</v>
      </c>
      <c r="F51" s="28">
        <f t="shared" si="32"/>
        <v>364.96919234246741</v>
      </c>
      <c r="G51" s="51"/>
      <c r="H51" s="51"/>
      <c r="I51" s="51"/>
      <c r="J51" s="51"/>
      <c r="K51" s="51"/>
      <c r="L51" s="51"/>
      <c r="M51" s="51"/>
      <c r="N51" s="51"/>
      <c r="O51" s="51"/>
      <c r="P51" s="51"/>
      <c r="Q51" s="39"/>
      <c r="R51" s="39"/>
      <c r="S51" s="39"/>
      <c r="T51" s="39"/>
      <c r="U51" s="32"/>
    </row>
    <row r="52" spans="2:24" x14ac:dyDescent="0.3">
      <c r="C52" s="3" t="s">
        <v>220</v>
      </c>
      <c r="D52" s="29">
        <f>D49-D$50-$D$45</f>
        <v>201.50603301522892</v>
      </c>
      <c r="E52" s="28">
        <f t="shared" si="32"/>
        <v>328.56874837664327</v>
      </c>
      <c r="F52" s="28">
        <f>F49-F$50-$D$45</f>
        <v>182.48803888683221</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Data'!B241</f>
        <v>0.94975077233532457</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Data'!B265</f>
        <v>0.64555198525942048</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603.65978594894989</v>
      </c>
      <c r="E62" s="51"/>
      <c r="F62" s="51"/>
      <c r="G62" s="51"/>
      <c r="H62" s="51"/>
      <c r="I62" s="51"/>
      <c r="J62" s="51"/>
      <c r="K62" s="51"/>
      <c r="L62" s="51"/>
      <c r="M62" s="51"/>
      <c r="N62" s="51"/>
      <c r="O62" s="51"/>
      <c r="P62" s="51"/>
      <c r="Q62" s="39"/>
      <c r="R62" s="39"/>
      <c r="S62" s="39"/>
      <c r="T62" s="39"/>
      <c r="U62" s="32"/>
    </row>
    <row r="63" spans="2:24" x14ac:dyDescent="0.3">
      <c r="C63" s="3" t="s">
        <v>228</v>
      </c>
      <c r="D63" s="68">
        <f>F52/D$56/D$57/D$58</f>
        <v>301.83558723307232</v>
      </c>
      <c r="E63" s="51"/>
      <c r="F63" s="51"/>
      <c r="G63" s="51"/>
      <c r="H63" s="51"/>
      <c r="I63" s="51"/>
      <c r="J63" s="51"/>
      <c r="K63" s="51"/>
      <c r="L63" s="51"/>
      <c r="M63" s="51"/>
      <c r="N63" s="51"/>
      <c r="O63" s="51"/>
      <c r="P63" s="51"/>
      <c r="Q63" s="39"/>
      <c r="R63" s="39"/>
      <c r="S63" s="39"/>
      <c r="T63" s="39"/>
      <c r="U63" s="32"/>
    </row>
    <row r="64" spans="2:24" ht="14.5" x14ac:dyDescent="0.35">
      <c r="C64" s="3" t="s">
        <v>2</v>
      </c>
      <c r="D64" s="68">
        <f>D63-D62</f>
        <v>-301.82419871587757</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603.65978594894989</v>
      </c>
    </row>
    <row r="72" spans="2:21" ht="14.5" x14ac:dyDescent="0.35">
      <c r="B72" s="62" t="s">
        <v>112</v>
      </c>
    </row>
  </sheetData>
  <phoneticPr fontId="13" type="noConversion"/>
  <conditionalFormatting sqref="W20:W21">
    <cfRule type="cellIs" dxfId="167" priority="23" operator="greaterThan">
      <formula>0.000001</formula>
    </cfRule>
    <cfRule type="cellIs" dxfId="166" priority="24" operator="lessThan">
      <formula>-0.000001</formula>
    </cfRule>
  </conditionalFormatting>
  <conditionalFormatting sqref="W23:W24">
    <cfRule type="cellIs" dxfId="165" priority="21" operator="greaterThan">
      <formula>0.000001</formula>
    </cfRule>
    <cfRule type="cellIs" dxfId="164" priority="22" operator="lessThan">
      <formula>-0.000001</formula>
    </cfRule>
  </conditionalFormatting>
  <conditionalFormatting sqref="W38:W39">
    <cfRule type="cellIs" dxfId="163" priority="13" operator="greaterThan">
      <formula>0.000001</formula>
    </cfRule>
    <cfRule type="cellIs" dxfId="162" priority="14" operator="lessThan">
      <formula>-0.000001</formula>
    </cfRule>
  </conditionalFormatting>
  <conditionalFormatting sqref="W1:X1">
    <cfRule type="cellIs" dxfId="161" priority="27" operator="greaterThan">
      <formula>0.000001</formula>
    </cfRule>
    <cfRule type="cellIs" dxfId="160" priority="28" operator="lessThan">
      <formula>-0.000001</formula>
    </cfRule>
  </conditionalFormatting>
  <conditionalFormatting sqref="W6:X6">
    <cfRule type="cellIs" dxfId="159" priority="1" operator="greaterThan">
      <formula>0.000001</formula>
    </cfRule>
    <cfRule type="cellIs" dxfId="158" priority="2" operator="lessThan">
      <formula>-0.000001</formula>
    </cfRule>
  </conditionalFormatting>
  <conditionalFormatting sqref="W30:X31">
    <cfRule type="cellIs" dxfId="157" priority="17" operator="greaterThan">
      <formula>0.000001</formula>
    </cfRule>
    <cfRule type="cellIs" dxfId="156" priority="18" operator="lessThan">
      <formula>-0.000001</formula>
    </cfRule>
  </conditionalFormatting>
  <conditionalFormatting sqref="W45:X45">
    <cfRule type="cellIs" dxfId="155" priority="5" operator="greaterThan">
      <formula>0.000001</formula>
    </cfRule>
    <cfRule type="cellIs" dxfId="154" priority="6" operator="lessThan">
      <formula>-0.000001</formula>
    </cfRule>
  </conditionalFormatting>
  <conditionalFormatting sqref="W56:X58">
    <cfRule type="cellIs" dxfId="153" priority="3" operator="greaterThan">
      <formula>0.000001</formula>
    </cfRule>
    <cfRule type="cellIs" dxfId="152" priority="4" operator="lessThan">
      <formula>-0.000001</formula>
    </cfRule>
  </conditionalFormatting>
  <conditionalFormatting sqref="W9:AO10">
    <cfRule type="cellIs" dxfId="151" priority="25" operator="greaterThan">
      <formula>0.000001</formula>
    </cfRule>
    <cfRule type="cellIs" dxfId="150" priority="26" operator="lessThan">
      <formula>-0.000001</formula>
    </cfRule>
  </conditionalFormatting>
  <conditionalFormatting sqref="X36:X37 Y38:AO39">
    <cfRule type="cellIs" dxfId="149" priority="35" operator="greaterThan">
      <formula>0.000001</formula>
    </cfRule>
    <cfRule type="cellIs" dxfId="148" priority="36" operator="lessThan">
      <formula>-0.000001</formula>
    </cfRule>
  </conditionalFormatting>
  <conditionalFormatting sqref="X17:AO18 Y19:AO23">
    <cfRule type="cellIs" dxfId="147" priority="31" operator="greaterThan">
      <formula>0.000001</formula>
    </cfRule>
    <cfRule type="cellIs" dxfId="146" priority="32" operator="lessThan">
      <formula>-0.000001</formula>
    </cfRule>
  </conditionalFormatting>
  <conditionalFormatting sqref="AA30:AO31 Y30:Z33">
    <cfRule type="cellIs" dxfId="145" priority="33" operator="greaterThan">
      <formula>0.000001</formula>
    </cfRule>
    <cfRule type="cellIs" dxfId="144" priority="34" operator="lessThan">
      <formula>-0.000001</formula>
    </cfRule>
  </conditionalFormatting>
  <hyperlinks>
    <hyperlink ref="B72" location="Contents!A1" display="Link to Contents page" xr:uid="{CEE9D680-947C-40FE-BED6-F69F7DD55636}"/>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487B-97B5-4078-AE48-DC0119CF98D7}">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45312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Data'!B21</f>
        <v>5887.5356408406415</v>
      </c>
      <c r="E9" s="27">
        <f>'Input Data'!C21</f>
        <v>5707.4209909165065</v>
      </c>
      <c r="F9" s="27">
        <f>'Input Data'!D21</f>
        <v>5645.7719014839267</v>
      </c>
      <c r="G9" s="27">
        <f>'Input Data'!E21</f>
        <v>5640.8904907341921</v>
      </c>
      <c r="H9" s="27">
        <f>'Input Data'!F21</f>
        <v>5548.4309868647515</v>
      </c>
      <c r="I9" s="27">
        <f>'Input Data'!G21</f>
        <v>5337.7148860358157</v>
      </c>
      <c r="J9" s="27">
        <f>'Input Data'!H21</f>
        <v>5267.9596237867199</v>
      </c>
      <c r="K9" s="27">
        <f>'Input Data'!I21</f>
        <v>5089.7101455721204</v>
      </c>
      <c r="L9" s="27">
        <f>'Input Data'!J21</f>
        <v>5087.2151208304476</v>
      </c>
      <c r="M9" s="27">
        <f>'Input Data'!K21</f>
        <v>5153.8882526657408</v>
      </c>
      <c r="N9" s="27">
        <f>'Input Data'!L21</f>
        <v>5225.0684264720048</v>
      </c>
      <c r="O9" s="27">
        <f>'Input Data'!M21</f>
        <v>5436.004654655746</v>
      </c>
      <c r="P9" s="27">
        <f>'Input Data'!N21</f>
        <v>5475.5040403783505</v>
      </c>
      <c r="Q9" s="27">
        <f>'Input Data'!O21</f>
        <v>5450.0478203252615</v>
      </c>
      <c r="R9" s="27">
        <f>'Input Data'!P21</f>
        <v>5373.8755662128196</v>
      </c>
      <c r="S9" s="29">
        <f>'Input Data'!Q21</f>
        <v>5373.447476693641</v>
      </c>
      <c r="T9" s="29">
        <f>'Input Data'!R21</f>
        <v>5372.921292248473</v>
      </c>
      <c r="U9" s="29">
        <f>'Input Data'!S21</f>
        <v>5372.176025139478</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5887.5356408406415</v>
      </c>
      <c r="E10" s="27">
        <f t="shared" ref="E10:Q10" si="0">E9</f>
        <v>5707.4209909165065</v>
      </c>
      <c r="F10" s="27">
        <f t="shared" si="0"/>
        <v>5645.7719014839267</v>
      </c>
      <c r="G10" s="27">
        <f t="shared" si="0"/>
        <v>5640.8904907341921</v>
      </c>
      <c r="H10" s="27">
        <f t="shared" si="0"/>
        <v>5548.4309868647515</v>
      </c>
      <c r="I10" s="27">
        <f t="shared" si="0"/>
        <v>5337.7148860358157</v>
      </c>
      <c r="J10" s="27">
        <f t="shared" si="0"/>
        <v>5267.9596237867199</v>
      </c>
      <c r="K10" s="27">
        <f t="shared" si="0"/>
        <v>5089.7101455721204</v>
      </c>
      <c r="L10" s="27">
        <f t="shared" si="0"/>
        <v>5087.2151208304476</v>
      </c>
      <c r="M10" s="27">
        <f t="shared" si="0"/>
        <v>5153.8882526657408</v>
      </c>
      <c r="N10" s="27">
        <f t="shared" si="0"/>
        <v>5225.0684264720048</v>
      </c>
      <c r="O10" s="27">
        <f t="shared" si="0"/>
        <v>5436.004654655746</v>
      </c>
      <c r="P10" s="27">
        <f t="shared" si="0"/>
        <v>5475.5040403783505</v>
      </c>
      <c r="Q10" s="27">
        <f t="shared" si="0"/>
        <v>5450.0478203252615</v>
      </c>
      <c r="R10" s="27">
        <f t="shared" ref="R10" si="1">R9</f>
        <v>5373.8755662128196</v>
      </c>
      <c r="S10" s="29">
        <f>'Input Data'!B344</f>
        <v>5173.6726595702394</v>
      </c>
      <c r="T10" s="29">
        <f>'Input Data'!C344</f>
        <v>5011.512305176615</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-199.77481712340159</v>
      </c>
      <c r="T11" s="29">
        <f>T10-T9</f>
        <v>-361.40898707185806</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643.22235650242021</v>
      </c>
      <c r="F17" s="28">
        <f t="shared" ref="F17:U17" si="4">F21+F24</f>
        <v>505.59222331413139</v>
      </c>
      <c r="G17" s="28">
        <f t="shared" si="4"/>
        <v>589.60090371077422</v>
      </c>
      <c r="H17" s="28">
        <f t="shared" si="4"/>
        <v>647.35713526288168</v>
      </c>
      <c r="I17" s="28">
        <f t="shared" si="4"/>
        <v>655.32140155009836</v>
      </c>
      <c r="J17" s="28">
        <f t="shared" si="4"/>
        <v>609.25306224003896</v>
      </c>
      <c r="K17" s="28">
        <f t="shared" si="4"/>
        <v>643.56091802091532</v>
      </c>
      <c r="L17" s="28">
        <f t="shared" si="4"/>
        <v>590.21888076708728</v>
      </c>
      <c r="M17" s="28">
        <f t="shared" si="4"/>
        <v>531.79778154077803</v>
      </c>
      <c r="N17" s="28">
        <f t="shared" si="4"/>
        <v>410.7534689317547</v>
      </c>
      <c r="O17" s="28">
        <f t="shared" si="4"/>
        <v>432.72623624923756</v>
      </c>
      <c r="P17" s="28">
        <f t="shared" si="4"/>
        <v>552.32992259546791</v>
      </c>
      <c r="Q17" s="28">
        <f t="shared" si="4"/>
        <v>540.09603056201672</v>
      </c>
      <c r="R17" s="28">
        <f t="shared" ref="R17" si="5">R21+R24</f>
        <v>605.81425513854333</v>
      </c>
      <c r="S17" s="29">
        <f t="shared" si="4"/>
        <v>605.49381373303629</v>
      </c>
      <c r="T17" s="29">
        <f t="shared" si="4"/>
        <v>603.29983712360331</v>
      </c>
      <c r="U17" s="29">
        <f t="shared" si="4"/>
        <v>603.24076015459161</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643.22235650242021</v>
      </c>
      <c r="F18" s="28">
        <f t="shared" ref="F18:U18" si="6">F22+F25</f>
        <v>505.59222331413139</v>
      </c>
      <c r="G18" s="28">
        <f t="shared" si="6"/>
        <v>589.60090371077422</v>
      </c>
      <c r="H18" s="28">
        <f t="shared" si="6"/>
        <v>647.35713526288168</v>
      </c>
      <c r="I18" s="28">
        <f t="shared" si="6"/>
        <v>655.32140155009836</v>
      </c>
      <c r="J18" s="28">
        <f t="shared" si="6"/>
        <v>609.25306224003896</v>
      </c>
      <c r="K18" s="28">
        <f t="shared" si="6"/>
        <v>643.56091802091532</v>
      </c>
      <c r="L18" s="28">
        <f t="shared" si="6"/>
        <v>590.21888076708728</v>
      </c>
      <c r="M18" s="28">
        <f t="shared" si="6"/>
        <v>531.79778154077803</v>
      </c>
      <c r="N18" s="28">
        <f t="shared" si="6"/>
        <v>410.7534689317547</v>
      </c>
      <c r="O18" s="28">
        <f t="shared" si="6"/>
        <v>432.72623624923756</v>
      </c>
      <c r="P18" s="28">
        <f t="shared" si="6"/>
        <v>552.32992259546791</v>
      </c>
      <c r="Q18" s="28">
        <f t="shared" si="6"/>
        <v>540.09603056201672</v>
      </c>
      <c r="R18" s="28">
        <f t="shared" ref="R18" si="7">R22+R25</f>
        <v>605.81425513854333</v>
      </c>
      <c r="S18" s="29">
        <f t="shared" si="6"/>
        <v>605.49381373303629</v>
      </c>
      <c r="T18" s="29">
        <f t="shared" si="6"/>
        <v>580.87026743771776</v>
      </c>
      <c r="U18" s="29">
        <f t="shared" si="6"/>
        <v>562.66383370631809</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U19" si="8">S18-S17</f>
        <v>0</v>
      </c>
      <c r="T19" s="29">
        <f t="shared" si="8"/>
        <v>-22.429569685885554</v>
      </c>
      <c r="U19" s="29">
        <f t="shared" si="8"/>
        <v>-40.576926448273525</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Data'!B83</f>
        <v>8.2618772520859279E-2</v>
      </c>
      <c r="F20" s="43">
        <f>'Input Data'!C83</f>
        <v>6.3090091968397127E-2</v>
      </c>
      <c r="G20" s="43">
        <f>'Input Data'!D83</f>
        <v>8.2880089768938736E-2</v>
      </c>
      <c r="H20" s="43">
        <f>'Input Data'!E83</f>
        <v>9.0596350614508256E-2</v>
      </c>
      <c r="I20" s="43">
        <f>'Input Data'!F83</f>
        <v>9.4912574200243335E-2</v>
      </c>
      <c r="J20" s="43">
        <f>'Input Data'!G83</f>
        <v>9.0648116514301075E-2</v>
      </c>
      <c r="K20" s="43">
        <f>'Input Data'!H83</f>
        <v>0.1016476437992463</v>
      </c>
      <c r="L20" s="43">
        <f>'Input Data'!I83</f>
        <v>9.6989963717457064E-2</v>
      </c>
      <c r="M20" s="43">
        <f>'Input Data'!J83</f>
        <v>8.561318790999857E-2</v>
      </c>
      <c r="N20" s="43">
        <f>'Input Data'!K83</f>
        <v>6.2120541122751415E-2</v>
      </c>
      <c r="O20" s="43">
        <f>'Input Data'!L83</f>
        <v>6.6920432445459546E-2</v>
      </c>
      <c r="P20" s="43">
        <f>'Input Data'!M83</f>
        <v>7.9739439481799276E-2</v>
      </c>
      <c r="Q20" s="43">
        <f>'Input Data'!N83</f>
        <v>7.9531098872967901E-2</v>
      </c>
      <c r="R20" s="43">
        <f>'Input Data'!O83</f>
        <v>9.1777343311811851E-2</v>
      </c>
      <c r="S20" s="44">
        <f>'Input Data'!P83</f>
        <v>9.0267547222848771E-2</v>
      </c>
      <c r="T20" s="44">
        <f>'Input Data'!Q83</f>
        <v>8.994763261014399E-2</v>
      </c>
      <c r="U20" s="44">
        <f>'Input Data'!R83</f>
        <v>8.994763261014399E-2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486.4209678190644</v>
      </c>
      <c r="F21" s="28">
        <f t="shared" ref="F21:S21" si="9">F$20*E9</f>
        <v>360.08171521928267</v>
      </c>
      <c r="G21" s="28">
        <f t="shared" si="9"/>
        <v>467.9220820099398</v>
      </c>
      <c r="H21" s="28">
        <f t="shared" si="9"/>
        <v>511.04409267660043</v>
      </c>
      <c r="I21" s="28">
        <f t="shared" si="9"/>
        <v>526.61586773573003</v>
      </c>
      <c r="J21" s="28">
        <f t="shared" si="9"/>
        <v>483.85380090949388</v>
      </c>
      <c r="K21" s="28">
        <f t="shared" si="9"/>
        <v>535.47568338748408</v>
      </c>
      <c r="L21" s="28">
        <f t="shared" si="9"/>
        <v>493.65080235141306</v>
      </c>
      <c r="M21" s="28">
        <f t="shared" si="9"/>
        <v>435.53270407824317</v>
      </c>
      <c r="N21" s="28">
        <f t="shared" si="9"/>
        <v>320.16232714178756</v>
      </c>
      <c r="O21" s="28">
        <f t="shared" si="9"/>
        <v>349.6638386566234</v>
      </c>
      <c r="P21" s="28">
        <f t="shared" si="9"/>
        <v>433.46396418270103</v>
      </c>
      <c r="Q21" s="28">
        <f t="shared" si="9"/>
        <v>435.4728532146658</v>
      </c>
      <c r="R21" s="28">
        <f t="shared" si="9"/>
        <v>500.19090987178339</v>
      </c>
      <c r="S21" s="29">
        <f t="shared" si="9"/>
        <v>485.08656644282888</v>
      </c>
      <c r="T21" s="29">
        <f t="shared" ref="T21:T22" si="10">T$20*S9</f>
        <v>483.32887948354488</v>
      </c>
      <c r="U21" s="29">
        <f t="shared" ref="U21:U22" si="11">U$20*T9</f>
        <v>483.28155043838575</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486.4209678190644</v>
      </c>
      <c r="F22" s="28">
        <f t="shared" ref="F22:S22" si="12">F$20*E10</f>
        <v>360.08171521928267</v>
      </c>
      <c r="G22" s="28">
        <f t="shared" si="12"/>
        <v>467.9220820099398</v>
      </c>
      <c r="H22" s="28">
        <f t="shared" si="12"/>
        <v>511.04409267660043</v>
      </c>
      <c r="I22" s="28">
        <f t="shared" si="12"/>
        <v>526.61586773573003</v>
      </c>
      <c r="J22" s="28">
        <f t="shared" si="12"/>
        <v>483.85380090949388</v>
      </c>
      <c r="K22" s="28">
        <f t="shared" si="12"/>
        <v>535.47568338748408</v>
      </c>
      <c r="L22" s="28">
        <f t="shared" si="12"/>
        <v>493.65080235141306</v>
      </c>
      <c r="M22" s="28">
        <f t="shared" si="12"/>
        <v>435.53270407824317</v>
      </c>
      <c r="N22" s="28">
        <f t="shared" si="12"/>
        <v>320.16232714178756</v>
      </c>
      <c r="O22" s="28">
        <f t="shared" si="12"/>
        <v>349.6638386566234</v>
      </c>
      <c r="P22" s="28">
        <f t="shared" si="12"/>
        <v>433.46396418270103</v>
      </c>
      <c r="Q22" s="28">
        <f t="shared" si="12"/>
        <v>435.4728532146658</v>
      </c>
      <c r="R22" s="28">
        <f t="shared" si="12"/>
        <v>500.19090987178339</v>
      </c>
      <c r="S22" s="29">
        <f t="shared" si="12"/>
        <v>485.08656644282888</v>
      </c>
      <c r="T22" s="29">
        <f t="shared" si="10"/>
        <v>465.35960762817047</v>
      </c>
      <c r="U22" s="29">
        <f t="shared" si="11"/>
        <v>450.77366764724195</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Data'!B109</f>
        <v>2.6632771035075584E-2</v>
      </c>
      <c r="F23" s="43">
        <f>'Input Data'!C109</f>
        <v>2.549496669799408E-2</v>
      </c>
      <c r="G23" s="43">
        <f>'Input Data'!D109</f>
        <v>2.1552202927088239E-2</v>
      </c>
      <c r="H23" s="43">
        <f>'Input Data'!E109</f>
        <v>2.4165163782241667E-2</v>
      </c>
      <c r="I23" s="43">
        <f>'Input Data'!F109</f>
        <v>2.3196744110012959E-2</v>
      </c>
      <c r="J23" s="43">
        <f>'Input Data'!G109</f>
        <v>2.3493060983569295E-2</v>
      </c>
      <c r="K23" s="43">
        <f>'Input Data'!H109</f>
        <v>2.0517475901938927E-2</v>
      </c>
      <c r="L23" s="43">
        <f>'Input Data'!I109</f>
        <v>1.8973198012009636E-2</v>
      </c>
      <c r="M23" s="43">
        <f>'Input Data'!J109</f>
        <v>1.8922942155200295E-2</v>
      </c>
      <c r="N23" s="43">
        <f>'Input Data'!K109</f>
        <v>1.7577242142010122E-2</v>
      </c>
      <c r="O23" s="43">
        <f>'Input Data'!L109</f>
        <v>1.5896901401671854E-2</v>
      </c>
      <c r="P23" s="43">
        <f>'Input Data'!M109</f>
        <v>2.1866419542331043E-2</v>
      </c>
      <c r="Q23" s="43">
        <f>'Input Data'!N109</f>
        <v>1.9107497058868314E-2</v>
      </c>
      <c r="R23" s="43">
        <f>'Input Data'!O109</f>
        <v>1.9380260274570626E-2</v>
      </c>
      <c r="S23" s="44">
        <f>'Input Data'!P109</f>
        <v>2.2406035608126873E-2</v>
      </c>
      <c r="T23" s="44">
        <f>'Input Data'!Q109</f>
        <v>2.2326627023044488E-2</v>
      </c>
      <c r="U23" s="44">
        <f>'Input Data'!R109</f>
        <v>2.2326627023044485E-2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156.80138868335581</v>
      </c>
      <c r="F24" s="28">
        <f t="shared" ref="F24:U24" si="13">F$23*E9</f>
        <v>145.51050809484872</v>
      </c>
      <c r="G24" s="28">
        <f t="shared" si="13"/>
        <v>121.67882170083442</v>
      </c>
      <c r="H24" s="28">
        <f t="shared" si="13"/>
        <v>136.31304258628131</v>
      </c>
      <c r="I24" s="28">
        <f t="shared" si="13"/>
        <v>128.70553381436832</v>
      </c>
      <c r="J24" s="28">
        <f t="shared" si="13"/>
        <v>125.39926133054504</v>
      </c>
      <c r="K24" s="28">
        <f t="shared" si="13"/>
        <v>108.08523463343128</v>
      </c>
      <c r="L24" s="28">
        <f t="shared" si="13"/>
        <v>96.568078415674236</v>
      </c>
      <c r="M24" s="28">
        <f t="shared" si="13"/>
        <v>96.265077462534848</v>
      </c>
      <c r="N24" s="28">
        <f t="shared" si="13"/>
        <v>90.591141789967168</v>
      </c>
      <c r="O24" s="28">
        <f t="shared" si="13"/>
        <v>83.062397592614161</v>
      </c>
      <c r="P24" s="28">
        <f t="shared" si="13"/>
        <v>118.86595841276691</v>
      </c>
      <c r="Q24" s="28">
        <f t="shared" si="13"/>
        <v>104.6231773473509</v>
      </c>
      <c r="R24" s="28">
        <f t="shared" si="13"/>
        <v>105.6233452667599</v>
      </c>
      <c r="S24" s="29">
        <f t="shared" si="13"/>
        <v>120.40724729020739</v>
      </c>
      <c r="T24" s="29">
        <f t="shared" si="13"/>
        <v>119.97095764005846</v>
      </c>
      <c r="U24" s="29">
        <f t="shared" si="13"/>
        <v>119.95920971620585</v>
      </c>
      <c r="W24" s="65"/>
    </row>
    <row r="25" spans="2:41" x14ac:dyDescent="0.3">
      <c r="C25" s="3" t="s">
        <v>207</v>
      </c>
      <c r="D25" s="35"/>
      <c r="E25" s="28">
        <f>E$23*D10</f>
        <v>156.80138868335581</v>
      </c>
      <c r="F25" s="28">
        <f t="shared" ref="F25:U25" si="14">F$23*E10</f>
        <v>145.51050809484872</v>
      </c>
      <c r="G25" s="28">
        <f t="shared" si="14"/>
        <v>121.67882170083442</v>
      </c>
      <c r="H25" s="28">
        <f t="shared" si="14"/>
        <v>136.31304258628131</v>
      </c>
      <c r="I25" s="28">
        <f t="shared" si="14"/>
        <v>128.70553381436832</v>
      </c>
      <c r="J25" s="28">
        <f t="shared" si="14"/>
        <v>125.39926133054504</v>
      </c>
      <c r="K25" s="28">
        <f t="shared" si="14"/>
        <v>108.08523463343128</v>
      </c>
      <c r="L25" s="28">
        <f t="shared" si="14"/>
        <v>96.568078415674236</v>
      </c>
      <c r="M25" s="28">
        <f t="shared" si="14"/>
        <v>96.265077462534848</v>
      </c>
      <c r="N25" s="28">
        <f t="shared" si="14"/>
        <v>90.591141789967168</v>
      </c>
      <c r="O25" s="28">
        <f t="shared" si="14"/>
        <v>83.062397592614161</v>
      </c>
      <c r="P25" s="28">
        <f t="shared" si="14"/>
        <v>118.86595841276691</v>
      </c>
      <c r="Q25" s="28">
        <f t="shared" si="14"/>
        <v>104.6231773473509</v>
      </c>
      <c r="R25" s="28">
        <f t="shared" si="14"/>
        <v>105.6233452667599</v>
      </c>
      <c r="S25" s="29">
        <f t="shared" si="14"/>
        <v>120.40724729020739</v>
      </c>
      <c r="T25" s="29">
        <f t="shared" si="14"/>
        <v>115.51065980954735</v>
      </c>
      <c r="U25" s="29">
        <f t="shared" si="14"/>
        <v>111.89016605907617</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Data'!B368</f>
        <v>514.92023606931946</v>
      </c>
      <c r="F30" s="28">
        <f>'Input Data'!C368</f>
        <v>521.62812906494787</v>
      </c>
      <c r="G30" s="28">
        <f>'Input Data'!D368</f>
        <v>457.83847070017879</v>
      </c>
      <c r="H30" s="28">
        <f>'Input Data'!E368</f>
        <v>561.18637862538355</v>
      </c>
      <c r="I30" s="28">
        <f>'Input Data'!F368</f>
        <v>534.82700298106738</v>
      </c>
      <c r="J30" s="28">
        <f>'Input Data'!G368</f>
        <v>501.70532688457911</v>
      </c>
      <c r="K30" s="28">
        <f>'Input Data'!H368</f>
        <v>463.42101213597766</v>
      </c>
      <c r="L30" s="28">
        <f>'Input Data'!I368</f>
        <v>457.68786562709772</v>
      </c>
      <c r="M30" s="28">
        <f>'Input Data'!J368</f>
        <v>502.88132893868044</v>
      </c>
      <c r="N30" s="28">
        <f>'Input Data'!K368</f>
        <v>452.11119669097548</v>
      </c>
      <c r="O30" s="28">
        <f>'Input Data'!L368</f>
        <v>500.96518467406088</v>
      </c>
      <c r="P30" s="28">
        <f>'Input Data'!M368</f>
        <v>524.14667278132288</v>
      </c>
      <c r="Q30" s="28">
        <f>'Input Data'!N368</f>
        <v>481.55715728620714</v>
      </c>
      <c r="R30" s="28">
        <f>'Input Data'!O368</f>
        <v>478.73696051569868</v>
      </c>
      <c r="S30" s="29">
        <f>S9*($D$6+1)-Q9+S17</f>
        <v>551.64316352651792</v>
      </c>
      <c r="T30" s="29">
        <f t="shared" ref="T30" si="17">T9*($D$6+1)-S9+T17</f>
        <v>625.5211183838353</v>
      </c>
      <c r="U30" s="29">
        <f>U9*($D$6+1)-T9+U17</f>
        <v>625.23980349576743</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514.92023606931946</v>
      </c>
      <c r="F31" s="28">
        <f t="shared" ref="F31:Q31" si="18">F30</f>
        <v>521.62812906494787</v>
      </c>
      <c r="G31" s="28">
        <f t="shared" si="18"/>
        <v>457.83847070017879</v>
      </c>
      <c r="H31" s="28">
        <f t="shared" si="18"/>
        <v>561.18637862538355</v>
      </c>
      <c r="I31" s="28">
        <f t="shared" si="18"/>
        <v>534.82700298106738</v>
      </c>
      <c r="J31" s="28">
        <f t="shared" si="18"/>
        <v>501.70532688457911</v>
      </c>
      <c r="K31" s="28">
        <f t="shared" si="18"/>
        <v>463.42101213597766</v>
      </c>
      <c r="L31" s="28">
        <f t="shared" si="18"/>
        <v>457.68786562709772</v>
      </c>
      <c r="M31" s="28">
        <f t="shared" si="18"/>
        <v>502.88132893868044</v>
      </c>
      <c r="N31" s="28">
        <f t="shared" si="18"/>
        <v>452.11119669097548</v>
      </c>
      <c r="O31" s="28">
        <f t="shared" si="18"/>
        <v>500.96518467406088</v>
      </c>
      <c r="P31" s="28">
        <f t="shared" si="18"/>
        <v>524.14667278132288</v>
      </c>
      <c r="Q31" s="28">
        <f t="shared" si="18"/>
        <v>481.55715728620714</v>
      </c>
      <c r="R31" s="28">
        <f t="shared" ref="R31" si="19">R30</f>
        <v>478.73696051569868</v>
      </c>
      <c r="S31" s="29">
        <f>S9*($D$6+1)-Q10+S18</f>
        <v>551.64316352651792</v>
      </c>
      <c r="T31" s="29">
        <f t="shared" ref="T31" si="20">T9*($D$6+1)-S10+T18</f>
        <v>802.86636582135134</v>
      </c>
      <c r="U31" s="29">
        <f>U9*($D$6+1)-T10+U18</f>
        <v>946.07186411935197</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1">E29</f>
        <v>2011/12</v>
      </c>
      <c r="F35" s="27" t="str">
        <f t="shared" si="21"/>
        <v>2012/13</v>
      </c>
      <c r="G35" s="27" t="str">
        <f t="shared" si="21"/>
        <v>2013/14</v>
      </c>
      <c r="H35" s="27" t="str">
        <f t="shared" si="21"/>
        <v>2014/15</v>
      </c>
      <c r="I35" s="27" t="str">
        <f t="shared" si="21"/>
        <v>2015/16</v>
      </c>
      <c r="J35" s="27" t="str">
        <f t="shared" si="21"/>
        <v>2016/17</v>
      </c>
      <c r="K35" s="27" t="str">
        <f t="shared" si="21"/>
        <v>2017/18</v>
      </c>
      <c r="L35" s="27" t="str">
        <f t="shared" si="21"/>
        <v>2018/19</v>
      </c>
      <c r="M35" s="27" t="str">
        <f t="shared" si="21"/>
        <v>2019/20</v>
      </c>
      <c r="N35" s="27" t="str">
        <f t="shared" si="21"/>
        <v>2020/21</v>
      </c>
      <c r="O35" s="27" t="str">
        <f t="shared" si="21"/>
        <v>2021/22</v>
      </c>
      <c r="P35" s="27" t="str">
        <f t="shared" si="21"/>
        <v>2022/23</v>
      </c>
      <c r="Q35" s="27" t="str">
        <f t="shared" si="21"/>
        <v>2023/24</v>
      </c>
      <c r="R35" s="27" t="str">
        <f t="shared" ref="R35" si="22">R29</f>
        <v>2024/25</v>
      </c>
      <c r="S35" s="27" t="str">
        <f t="shared" si="21"/>
        <v>2025/26</v>
      </c>
      <c r="T35" s="27" t="str">
        <f t="shared" si="21"/>
        <v>2026/27</v>
      </c>
      <c r="U35" s="27" t="str">
        <f t="shared" si="21"/>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3">E30</f>
        <v>514.92023606931946</v>
      </c>
      <c r="F36" s="28">
        <f t="shared" si="23"/>
        <v>521.62812906494787</v>
      </c>
      <c r="G36" s="28">
        <f t="shared" si="23"/>
        <v>457.83847070017879</v>
      </c>
      <c r="H36" s="28">
        <f t="shared" si="23"/>
        <v>561.18637862538355</v>
      </c>
      <c r="I36" s="28">
        <f t="shared" si="23"/>
        <v>534.82700298106738</v>
      </c>
      <c r="J36" s="28">
        <f t="shared" si="23"/>
        <v>501.70532688457911</v>
      </c>
      <c r="K36" s="28">
        <f t="shared" si="23"/>
        <v>463.42101213597766</v>
      </c>
      <c r="L36" s="28">
        <f t="shared" si="23"/>
        <v>457.68786562709772</v>
      </c>
      <c r="M36" s="28">
        <f t="shared" si="23"/>
        <v>502.88132893868044</v>
      </c>
      <c r="N36" s="28">
        <f t="shared" si="23"/>
        <v>452.11119669097548</v>
      </c>
      <c r="O36" s="28">
        <f t="shared" si="23"/>
        <v>500.96518467406088</v>
      </c>
      <c r="P36" s="28">
        <f t="shared" si="23"/>
        <v>524.14667278132288</v>
      </c>
      <c r="Q36" s="28">
        <f t="shared" si="23"/>
        <v>481.55715728620714</v>
      </c>
      <c r="R36" s="28">
        <f t="shared" ref="R36" si="24">R30</f>
        <v>478.73696051569868</v>
      </c>
      <c r="S36" s="29">
        <f t="shared" si="23"/>
        <v>551.64316352651792</v>
      </c>
      <c r="T36" s="29">
        <f t="shared" si="23"/>
        <v>625.5211183838353</v>
      </c>
      <c r="U36" s="29">
        <f t="shared" si="23"/>
        <v>625.23980349576743</v>
      </c>
      <c r="V36" s="32"/>
      <c r="X36" s="65"/>
    </row>
    <row r="37" spans="2:41" x14ac:dyDescent="0.3">
      <c r="C37" s="3" t="s">
        <v>210</v>
      </c>
      <c r="D37" s="36"/>
      <c r="E37" s="28">
        <f>E31</f>
        <v>514.92023606931946</v>
      </c>
      <c r="F37" s="28">
        <f t="shared" ref="F37:U37" si="25">F31</f>
        <v>521.62812906494787</v>
      </c>
      <c r="G37" s="28">
        <f t="shared" si="25"/>
        <v>457.83847070017879</v>
      </c>
      <c r="H37" s="28">
        <f t="shared" si="25"/>
        <v>561.18637862538355</v>
      </c>
      <c r="I37" s="28">
        <f t="shared" si="25"/>
        <v>534.82700298106738</v>
      </c>
      <c r="J37" s="28">
        <f t="shared" si="25"/>
        <v>501.70532688457911</v>
      </c>
      <c r="K37" s="28">
        <f t="shared" si="25"/>
        <v>463.42101213597766</v>
      </c>
      <c r="L37" s="28">
        <f t="shared" si="25"/>
        <v>457.68786562709772</v>
      </c>
      <c r="M37" s="28">
        <f t="shared" si="25"/>
        <v>502.88132893868044</v>
      </c>
      <c r="N37" s="28">
        <f t="shared" si="25"/>
        <v>452.11119669097548</v>
      </c>
      <c r="O37" s="28">
        <f t="shared" si="25"/>
        <v>500.96518467406088</v>
      </c>
      <c r="P37" s="28">
        <f t="shared" si="25"/>
        <v>524.14667278132288</v>
      </c>
      <c r="Q37" s="28">
        <f t="shared" si="25"/>
        <v>481.55715728620714</v>
      </c>
      <c r="R37" s="28">
        <f t="shared" ref="R37" si="26">R31</f>
        <v>478.73696051569868</v>
      </c>
      <c r="S37" s="29">
        <f t="shared" si="25"/>
        <v>551.64316352651792</v>
      </c>
      <c r="T37" s="29">
        <f t="shared" si="25"/>
        <v>802.86636582135134</v>
      </c>
      <c r="U37" s="29">
        <f t="shared" si="25"/>
        <v>946.07186411935197</v>
      </c>
      <c r="V37" s="32"/>
      <c r="X37" s="65"/>
    </row>
    <row r="38" spans="2:41" x14ac:dyDescent="0.3">
      <c r="C38" s="3" t="s">
        <v>212</v>
      </c>
      <c r="D38" s="35"/>
      <c r="E38" s="28">
        <f>'Input Data'!B166</f>
        <v>133.15485503433092</v>
      </c>
      <c r="F38" s="28">
        <f>'Input Data'!C166</f>
        <v>165.19328143608635</v>
      </c>
      <c r="G38" s="28">
        <f>'Input Data'!D166</f>
        <v>165.78163335733717</v>
      </c>
      <c r="H38" s="28">
        <f>'Input Data'!E166</f>
        <v>231.73887686213376</v>
      </c>
      <c r="I38" s="28">
        <f>'Input Data'!F166</f>
        <v>202.15049288196067</v>
      </c>
      <c r="J38" s="28">
        <f>'Input Data'!G166</f>
        <v>203.76788875292493</v>
      </c>
      <c r="K38" s="28">
        <f>'Input Data'!H166</f>
        <v>204.5153479821947</v>
      </c>
      <c r="L38" s="28">
        <f>'Input Data'!I166</f>
        <v>214.46899414144124</v>
      </c>
      <c r="M38" s="28">
        <f>'Input Data'!J166</f>
        <v>249.88872049025474</v>
      </c>
      <c r="N38" s="28">
        <f>'Input Data'!K166</f>
        <v>209.97948272151331</v>
      </c>
      <c r="O38" s="28">
        <f>'Input Data'!L166</f>
        <v>172.17642274407052</v>
      </c>
      <c r="P38" s="28">
        <f>'Input Data'!M166</f>
        <v>209.17633558091489</v>
      </c>
      <c r="Q38" s="28">
        <f>'Input Data'!N166</f>
        <v>222.02321201995423</v>
      </c>
      <c r="R38" s="28">
        <f>'Input Data'!O166</f>
        <v>210.07735744305762</v>
      </c>
      <c r="S38" s="29">
        <f>'Input Data'!P166</f>
        <v>199.56338382635789</v>
      </c>
      <c r="T38" s="29">
        <f>'Input Data'!Q166</f>
        <v>186.61773429196975</v>
      </c>
      <c r="U38" s="29">
        <f>'Input Data'!R166</f>
        <v>194.77582462910371</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Data'!B192</f>
        <v>103.33494809814195</v>
      </c>
      <c r="F39" s="28">
        <f>'Input Data'!C192</f>
        <v>136.5049243232535</v>
      </c>
      <c r="G39" s="28">
        <f>'Input Data'!D192</f>
        <v>124.40071875452865</v>
      </c>
      <c r="H39" s="28">
        <f>'Input Data'!E192</f>
        <v>152.70346275707266</v>
      </c>
      <c r="I39" s="28">
        <f>'Input Data'!F192</f>
        <v>159.79024621426819</v>
      </c>
      <c r="J39" s="28">
        <f>'Input Data'!G192</f>
        <v>117.9130415112183</v>
      </c>
      <c r="K39" s="28">
        <f>'Input Data'!H192</f>
        <v>89.762418097454812</v>
      </c>
      <c r="L39" s="28">
        <f>'Input Data'!I192</f>
        <v>107.48928764105224</v>
      </c>
      <c r="M39" s="28">
        <f>'Input Data'!J192</f>
        <v>100.1395342370199</v>
      </c>
      <c r="N39" s="28">
        <f>'Input Data'!K192</f>
        <v>93.143493834685898</v>
      </c>
      <c r="O39" s="28">
        <f>'Input Data'!L192</f>
        <v>61.68319978167446</v>
      </c>
      <c r="P39" s="28">
        <f>'Input Data'!M192</f>
        <v>85.829491247612168</v>
      </c>
      <c r="Q39" s="28">
        <f>'Input Data'!N192</f>
        <v>99.61677024415053</v>
      </c>
      <c r="R39" s="28">
        <f>'Input Data'!O192</f>
        <v>115.72006642675107</v>
      </c>
      <c r="S39" s="29">
        <f>'Input Data'!P192</f>
        <v>85.212447807727216</v>
      </c>
      <c r="T39" s="29">
        <f>'Input Data'!Q192</f>
        <v>79.637487160946137</v>
      </c>
      <c r="U39" s="29">
        <f>'Input Data'!R192</f>
        <v>87.179353955001275</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278.43043293684661</v>
      </c>
      <c r="F40" s="28">
        <f t="shared" ref="F40:S40" si="27">F36-F$38-F$39</f>
        <v>219.92992330560801</v>
      </c>
      <c r="G40" s="28">
        <f t="shared" si="27"/>
        <v>167.65611858831295</v>
      </c>
      <c r="H40" s="28">
        <f t="shared" si="27"/>
        <v>176.7440390061771</v>
      </c>
      <c r="I40" s="28">
        <f t="shared" si="27"/>
        <v>172.88626388483854</v>
      </c>
      <c r="J40" s="28">
        <f t="shared" si="27"/>
        <v>180.02439662043588</v>
      </c>
      <c r="K40" s="28">
        <f t="shared" si="27"/>
        <v>169.14324605632811</v>
      </c>
      <c r="L40" s="28">
        <f t="shared" si="27"/>
        <v>135.72958384460424</v>
      </c>
      <c r="M40" s="28">
        <f t="shared" si="27"/>
        <v>152.85307421140578</v>
      </c>
      <c r="N40" s="28">
        <f t="shared" si="27"/>
        <v>148.98822013477627</v>
      </c>
      <c r="O40" s="28">
        <f t="shared" si="27"/>
        <v>267.10556214831593</v>
      </c>
      <c r="P40" s="28">
        <f t="shared" si="27"/>
        <v>229.14084595279581</v>
      </c>
      <c r="Q40" s="28">
        <f t="shared" si="27"/>
        <v>159.91717502210236</v>
      </c>
      <c r="R40" s="28">
        <f t="shared" ref="R40" si="28">R36-R$38-R$39</f>
        <v>152.93953664588997</v>
      </c>
      <c r="S40" s="29">
        <f t="shared" si="27"/>
        <v>266.86733189243284</v>
      </c>
      <c r="T40" s="29">
        <f t="shared" ref="T40:U40" si="29">T36-T$38-T$39</f>
        <v>359.26589693091938</v>
      </c>
      <c r="U40" s="29">
        <f t="shared" si="29"/>
        <v>343.28462491166249</v>
      </c>
      <c r="V40" s="32"/>
    </row>
    <row r="41" spans="2:41" x14ac:dyDescent="0.3">
      <c r="C41" s="3" t="s">
        <v>215</v>
      </c>
      <c r="D41" s="35"/>
      <c r="E41" s="28">
        <f>E37-E$38-E$39</f>
        <v>278.43043293684661</v>
      </c>
      <c r="F41" s="28">
        <f t="shared" ref="F41:U41" si="30">F37-F$38-F$39</f>
        <v>219.92992330560801</v>
      </c>
      <c r="G41" s="28">
        <f t="shared" si="30"/>
        <v>167.65611858831295</v>
      </c>
      <c r="H41" s="28">
        <f t="shared" si="30"/>
        <v>176.7440390061771</v>
      </c>
      <c r="I41" s="28">
        <f t="shared" si="30"/>
        <v>172.88626388483854</v>
      </c>
      <c r="J41" s="28">
        <f t="shared" si="30"/>
        <v>180.02439662043588</v>
      </c>
      <c r="K41" s="28">
        <f t="shared" si="30"/>
        <v>169.14324605632811</v>
      </c>
      <c r="L41" s="28">
        <f t="shared" si="30"/>
        <v>135.72958384460424</v>
      </c>
      <c r="M41" s="28">
        <f t="shared" si="30"/>
        <v>152.85307421140578</v>
      </c>
      <c r="N41" s="28">
        <f t="shared" si="30"/>
        <v>148.98822013477627</v>
      </c>
      <c r="O41" s="28">
        <f t="shared" si="30"/>
        <v>267.10556214831593</v>
      </c>
      <c r="P41" s="28">
        <f t="shared" si="30"/>
        <v>229.14084595279581</v>
      </c>
      <c r="Q41" s="28">
        <f t="shared" si="30"/>
        <v>159.91717502210236</v>
      </c>
      <c r="R41" s="28">
        <f t="shared" ref="R41" si="31">R37-R$38-R$39</f>
        <v>152.93953664588997</v>
      </c>
      <c r="S41" s="29">
        <f t="shared" si="30"/>
        <v>266.86733189243284</v>
      </c>
      <c r="T41" s="29">
        <f t="shared" si="30"/>
        <v>536.61114436843536</v>
      </c>
      <c r="U41" s="29">
        <f t="shared" si="30"/>
        <v>664.11668553524703</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Data'!B289</f>
        <v>3.1319271858803996</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2">S40</f>
        <v>266.86733189243284</v>
      </c>
      <c r="E48" s="28">
        <f t="shared" si="32"/>
        <v>359.26589693091938</v>
      </c>
      <c r="F48" s="28">
        <f t="shared" si="32"/>
        <v>343.28462491166249</v>
      </c>
      <c r="G48" s="51"/>
      <c r="H48" s="51"/>
      <c r="I48" s="51"/>
      <c r="J48" s="51"/>
      <c r="K48" s="51"/>
      <c r="L48" s="51"/>
      <c r="M48" s="51"/>
      <c r="N48" s="51"/>
      <c r="O48" s="51"/>
      <c r="P48" s="51"/>
      <c r="Q48" s="39"/>
      <c r="R48" s="39"/>
      <c r="S48" s="39"/>
      <c r="T48" s="39"/>
      <c r="U48" s="32"/>
    </row>
    <row r="49" spans="2:24" x14ac:dyDescent="0.3">
      <c r="C49" s="3" t="s">
        <v>215</v>
      </c>
      <c r="D49" s="29">
        <f t="shared" si="32"/>
        <v>266.86733189243284</v>
      </c>
      <c r="E49" s="28">
        <f t="shared" si="32"/>
        <v>536.61114436843536</v>
      </c>
      <c r="F49" s="28">
        <f t="shared" si="32"/>
        <v>664.11668553524703</v>
      </c>
      <c r="G49" s="51"/>
      <c r="H49" s="51"/>
      <c r="I49" s="51"/>
      <c r="J49" s="51"/>
      <c r="K49" s="51"/>
      <c r="L49" s="51"/>
      <c r="M49" s="51"/>
      <c r="N49" s="51"/>
      <c r="O49" s="51"/>
      <c r="P49" s="51"/>
      <c r="Q49" s="39"/>
      <c r="R49" s="39"/>
      <c r="S49" s="39"/>
      <c r="T49" s="39"/>
      <c r="U49" s="32"/>
    </row>
    <row r="50" spans="2:24" x14ac:dyDescent="0.3">
      <c r="C50" s="3" t="s">
        <v>218</v>
      </c>
      <c r="D50" s="29">
        <f>'Input Data'!B217</f>
        <v>50.126951139714009</v>
      </c>
      <c r="E50" s="28">
        <f>'Input Data'!C217</f>
        <v>50.780701134693729</v>
      </c>
      <c r="F50" s="28">
        <f>'Input Data'!D217</f>
        <v>53.395701114612613</v>
      </c>
      <c r="G50" s="51"/>
      <c r="H50" s="51"/>
      <c r="I50" s="51"/>
      <c r="J50" s="51"/>
      <c r="K50" s="51"/>
      <c r="L50" s="51"/>
      <c r="M50" s="51"/>
      <c r="N50" s="51"/>
      <c r="O50" s="51"/>
      <c r="P50" s="51"/>
      <c r="Q50" s="39"/>
      <c r="R50" s="39"/>
      <c r="S50" s="39"/>
      <c r="T50" s="39"/>
      <c r="U50" s="32"/>
    </row>
    <row r="51" spans="2:24" x14ac:dyDescent="0.3">
      <c r="C51" s="3" t="s">
        <v>219</v>
      </c>
      <c r="D51" s="29">
        <f>D48-D$50-$D$45</f>
        <v>213.60845356683845</v>
      </c>
      <c r="E51" s="28">
        <f t="shared" ref="E51:F52" si="33">E48-E$50-$D$45</f>
        <v>305.35326861034525</v>
      </c>
      <c r="F51" s="28">
        <f t="shared" si="33"/>
        <v>286.75699661116948</v>
      </c>
      <c r="G51" s="51"/>
      <c r="H51" s="51"/>
      <c r="I51" s="51"/>
      <c r="J51" s="51"/>
      <c r="K51" s="51"/>
      <c r="L51" s="51"/>
      <c r="M51" s="51"/>
      <c r="N51" s="51"/>
      <c r="O51" s="51"/>
      <c r="P51" s="51"/>
      <c r="Q51" s="39"/>
      <c r="R51" s="39"/>
      <c r="S51" s="39"/>
      <c r="T51" s="39"/>
      <c r="U51" s="32"/>
    </row>
    <row r="52" spans="2:24" x14ac:dyDescent="0.3">
      <c r="C52" s="3" t="s">
        <v>220</v>
      </c>
      <c r="D52" s="29">
        <f>D49-D$50-$D$45</f>
        <v>213.60845356683845</v>
      </c>
      <c r="E52" s="28">
        <f t="shared" si="33"/>
        <v>482.69851604786123</v>
      </c>
      <c r="F52" s="28">
        <f>F49-F$50-$D$45</f>
        <v>607.58905723475402</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Data'!B242</f>
        <v>0.91574785794969271</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Data'!B266</f>
        <v>0.58423132885001006</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543.53834174988378</v>
      </c>
      <c r="E62" s="51"/>
      <c r="F62" s="51"/>
      <c r="G62" s="51"/>
      <c r="H62" s="51"/>
      <c r="I62" s="51"/>
      <c r="J62" s="51"/>
      <c r="K62" s="51"/>
      <c r="L62" s="51"/>
      <c r="M62" s="51"/>
      <c r="N62" s="51"/>
      <c r="O62" s="51"/>
      <c r="P62" s="51"/>
      <c r="Q62" s="39"/>
      <c r="R62" s="39"/>
      <c r="S62" s="39"/>
      <c r="T62" s="39"/>
      <c r="U62" s="32"/>
    </row>
    <row r="63" spans="2:24" x14ac:dyDescent="0.3">
      <c r="C63" s="3" t="s">
        <v>228</v>
      </c>
      <c r="D63" s="68">
        <f>F52/D$56/D$57/D$58</f>
        <v>1151.6648330731259</v>
      </c>
      <c r="E63" s="51"/>
      <c r="F63" s="51"/>
      <c r="G63" s="51"/>
      <c r="H63" s="51"/>
      <c r="I63" s="51"/>
      <c r="J63" s="51"/>
      <c r="K63" s="51"/>
      <c r="L63" s="51"/>
      <c r="M63" s="51"/>
      <c r="N63" s="51"/>
      <c r="O63" s="51"/>
      <c r="P63" s="51"/>
      <c r="Q63" s="39"/>
      <c r="R63" s="39"/>
      <c r="S63" s="39"/>
      <c r="T63" s="39"/>
      <c r="U63" s="32"/>
    </row>
    <row r="64" spans="2:24" ht="14.5" x14ac:dyDescent="0.35">
      <c r="C64" s="3" t="s">
        <v>2</v>
      </c>
      <c r="D64" s="68">
        <f>D63-D62</f>
        <v>608.12649132324213</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1151.6648330731259</v>
      </c>
    </row>
    <row r="72" spans="2:21" ht="14.5" x14ac:dyDescent="0.35">
      <c r="B72" s="62" t="s">
        <v>112</v>
      </c>
    </row>
  </sheetData>
  <phoneticPr fontId="13" type="noConversion"/>
  <conditionalFormatting sqref="W20:W21">
    <cfRule type="cellIs" dxfId="143" priority="23" operator="greaterThan">
      <formula>0.000001</formula>
    </cfRule>
    <cfRule type="cellIs" dxfId="142" priority="24" operator="lessThan">
      <formula>-0.000001</formula>
    </cfRule>
  </conditionalFormatting>
  <conditionalFormatting sqref="W23:W24">
    <cfRule type="cellIs" dxfId="141" priority="21" operator="greaterThan">
      <formula>0.000001</formula>
    </cfRule>
    <cfRule type="cellIs" dxfId="140" priority="22" operator="lessThan">
      <formula>-0.000001</formula>
    </cfRule>
  </conditionalFormatting>
  <conditionalFormatting sqref="W38:W39">
    <cfRule type="cellIs" dxfId="139" priority="13" operator="greaterThan">
      <formula>0.000001</formula>
    </cfRule>
    <cfRule type="cellIs" dxfId="138" priority="14" operator="lessThan">
      <formula>-0.000001</formula>
    </cfRule>
  </conditionalFormatting>
  <conditionalFormatting sqref="W1:X1">
    <cfRule type="cellIs" dxfId="137" priority="27" operator="greaterThan">
      <formula>0.000001</formula>
    </cfRule>
    <cfRule type="cellIs" dxfId="136" priority="28" operator="lessThan">
      <formula>-0.000001</formula>
    </cfRule>
  </conditionalFormatting>
  <conditionalFormatting sqref="W6:X6">
    <cfRule type="cellIs" dxfId="135" priority="1" operator="greaterThan">
      <formula>0.000001</formula>
    </cfRule>
    <cfRule type="cellIs" dxfId="134" priority="2" operator="lessThan">
      <formula>-0.000001</formula>
    </cfRule>
  </conditionalFormatting>
  <conditionalFormatting sqref="W30:X31">
    <cfRule type="cellIs" dxfId="133" priority="17" operator="greaterThan">
      <formula>0.000001</formula>
    </cfRule>
    <cfRule type="cellIs" dxfId="132" priority="18" operator="lessThan">
      <formula>-0.000001</formula>
    </cfRule>
  </conditionalFormatting>
  <conditionalFormatting sqref="W45:X45">
    <cfRule type="cellIs" dxfId="131" priority="5" operator="greaterThan">
      <formula>0.000001</formula>
    </cfRule>
    <cfRule type="cellIs" dxfId="130" priority="6" operator="lessThan">
      <formula>-0.000001</formula>
    </cfRule>
  </conditionalFormatting>
  <conditionalFormatting sqref="W56:X58">
    <cfRule type="cellIs" dxfId="129" priority="3" operator="greaterThan">
      <formula>0.000001</formula>
    </cfRule>
    <cfRule type="cellIs" dxfId="128" priority="4" operator="lessThan">
      <formula>-0.000001</formula>
    </cfRule>
  </conditionalFormatting>
  <conditionalFormatting sqref="W9:AO10">
    <cfRule type="cellIs" dxfId="127" priority="25" operator="greaterThan">
      <formula>0.000001</formula>
    </cfRule>
    <cfRule type="cellIs" dxfId="126" priority="26" operator="lessThan">
      <formula>-0.000001</formula>
    </cfRule>
  </conditionalFormatting>
  <conditionalFormatting sqref="X36:X37 Y38:AO39">
    <cfRule type="cellIs" dxfId="125" priority="35" operator="greaterThan">
      <formula>0.000001</formula>
    </cfRule>
    <cfRule type="cellIs" dxfId="124" priority="36" operator="lessThan">
      <formula>-0.000001</formula>
    </cfRule>
  </conditionalFormatting>
  <conditionalFormatting sqref="X17:AO18 Y19:AO23">
    <cfRule type="cellIs" dxfId="123" priority="31" operator="greaterThan">
      <formula>0.000001</formula>
    </cfRule>
    <cfRule type="cellIs" dxfId="122" priority="32" operator="lessThan">
      <formula>-0.000001</formula>
    </cfRule>
  </conditionalFormatting>
  <conditionalFormatting sqref="AA30:AO31 Y30:Z33">
    <cfRule type="cellIs" dxfId="121" priority="33" operator="greaterThan">
      <formula>0.000001</formula>
    </cfRule>
    <cfRule type="cellIs" dxfId="120" priority="34" operator="lessThan">
      <formula>-0.000001</formula>
    </cfRule>
  </conditionalFormatting>
  <hyperlinks>
    <hyperlink ref="B72" location="Contents!A1" display="Link to Contents page" xr:uid="{5DC40FE0-70C5-47E0-9747-8A63A6681519}"/>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11A4-BA96-4C13-8665-CD01EC1E026A}">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3.8164062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Data'!B22</f>
        <v>15623.771335100253</v>
      </c>
      <c r="E9" s="27">
        <f>'Input Data'!C22</f>
        <v>14848.539963979325</v>
      </c>
      <c r="F9" s="27">
        <f>'Input Data'!D22</f>
        <v>14542.44649416894</v>
      </c>
      <c r="G9" s="27">
        <f>'Input Data'!E22</f>
        <v>13984.654575968199</v>
      </c>
      <c r="H9" s="27">
        <f>'Input Data'!F22</f>
        <v>13457.940017992205</v>
      </c>
      <c r="I9" s="27">
        <f>'Input Data'!G22</f>
        <v>12788.075382471137</v>
      </c>
      <c r="J9" s="27">
        <f>'Input Data'!H22</f>
        <v>12166.94079328833</v>
      </c>
      <c r="K9" s="27">
        <f>'Input Data'!I22</f>
        <v>11460.523361964202</v>
      </c>
      <c r="L9" s="27">
        <f>'Input Data'!J22</f>
        <v>10932.070165022495</v>
      </c>
      <c r="M9" s="27">
        <f>'Input Data'!K22</f>
        <v>10563.939570340734</v>
      </c>
      <c r="N9" s="27">
        <f>'Input Data'!L22</f>
        <v>10497.52912578223</v>
      </c>
      <c r="O9" s="27">
        <f>'Input Data'!M22</f>
        <v>10652.590935413791</v>
      </c>
      <c r="P9" s="27">
        <f>'Input Data'!N22</f>
        <v>10737.726039984726</v>
      </c>
      <c r="Q9" s="27">
        <f>'Input Data'!O22</f>
        <v>10736.950423314594</v>
      </c>
      <c r="R9" s="27">
        <f>'Input Data'!P22</f>
        <v>10623.145544265981</v>
      </c>
      <c r="S9" s="29">
        <f>'Input Data'!Q22</f>
        <v>10622.299291461615</v>
      </c>
      <c r="T9" s="29">
        <f>'Input Data'!R22</f>
        <v>10621.259123360353</v>
      </c>
      <c r="U9" s="29">
        <f>'Input Data'!S22</f>
        <v>10619.78586986375</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15623.771335100253</v>
      </c>
      <c r="E10" s="27">
        <f t="shared" ref="E10:Q10" si="0">E9</f>
        <v>14848.539963979325</v>
      </c>
      <c r="F10" s="27">
        <f t="shared" si="0"/>
        <v>14542.44649416894</v>
      </c>
      <c r="G10" s="27">
        <f t="shared" si="0"/>
        <v>13984.654575968199</v>
      </c>
      <c r="H10" s="27">
        <f t="shared" si="0"/>
        <v>13457.940017992205</v>
      </c>
      <c r="I10" s="27">
        <f t="shared" si="0"/>
        <v>12788.075382471137</v>
      </c>
      <c r="J10" s="27">
        <f t="shared" si="0"/>
        <v>12166.94079328833</v>
      </c>
      <c r="K10" s="27">
        <f t="shared" si="0"/>
        <v>11460.523361964202</v>
      </c>
      <c r="L10" s="27">
        <f t="shared" si="0"/>
        <v>10932.070165022495</v>
      </c>
      <c r="M10" s="27">
        <f t="shared" si="0"/>
        <v>10563.939570340734</v>
      </c>
      <c r="N10" s="27">
        <f t="shared" si="0"/>
        <v>10497.52912578223</v>
      </c>
      <c r="O10" s="27">
        <f t="shared" si="0"/>
        <v>10652.590935413791</v>
      </c>
      <c r="P10" s="27">
        <f t="shared" si="0"/>
        <v>10737.726039984726</v>
      </c>
      <c r="Q10" s="27">
        <f t="shared" si="0"/>
        <v>10736.950423314594</v>
      </c>
      <c r="R10" s="27">
        <f t="shared" ref="R10" si="1">R9</f>
        <v>10623.145544265981</v>
      </c>
      <c r="S10" s="29">
        <f>'Input Data'!B345</f>
        <v>10619.494943219837</v>
      </c>
      <c r="T10" s="29">
        <f>'Input Data'!C345</f>
        <v>10634.410563485395</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-2.804348241777916</v>
      </c>
      <c r="T11" s="29">
        <f>T10-T9</f>
        <v>13.151440125042427</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1663.5405871524263</v>
      </c>
      <c r="F17" s="28">
        <f t="shared" ref="F17:U17" si="4">F21+F24</f>
        <v>1517.2670938895367</v>
      </c>
      <c r="G17" s="28">
        <f t="shared" si="4"/>
        <v>1576.6784817191506</v>
      </c>
      <c r="H17" s="28">
        <f t="shared" si="4"/>
        <v>1674.0903644484129</v>
      </c>
      <c r="I17" s="28">
        <f t="shared" si="4"/>
        <v>1693.0485213189409</v>
      </c>
      <c r="J17" s="28">
        <f t="shared" si="4"/>
        <v>1617.3509416918696</v>
      </c>
      <c r="K17" s="28">
        <f t="shared" si="4"/>
        <v>1519.4877160314129</v>
      </c>
      <c r="L17" s="28">
        <f t="shared" si="4"/>
        <v>1322.6575406541826</v>
      </c>
      <c r="M17" s="28">
        <f t="shared" si="4"/>
        <v>1183.8064900999116</v>
      </c>
      <c r="N17" s="28">
        <f t="shared" si="4"/>
        <v>834.68921475176853</v>
      </c>
      <c r="O17" s="28">
        <f t="shared" si="4"/>
        <v>915.05642771572093</v>
      </c>
      <c r="P17" s="28">
        <f t="shared" si="4"/>
        <v>1092.4858569684061</v>
      </c>
      <c r="Q17" s="28">
        <f t="shared" si="4"/>
        <v>1081.9018207534355</v>
      </c>
      <c r="R17" s="28">
        <f t="shared" ref="R17" si="5">R21+R24</f>
        <v>985.95489801841381</v>
      </c>
      <c r="S17" s="29">
        <f t="shared" si="4"/>
        <v>989.14793836280774</v>
      </c>
      <c r="T17" s="29">
        <f t="shared" si="4"/>
        <v>985.56381018376453</v>
      </c>
      <c r="U17" s="29">
        <f t="shared" si="4"/>
        <v>985.46730075496907</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1663.5405871524263</v>
      </c>
      <c r="F18" s="28">
        <f t="shared" ref="F18:U18" si="6">F22+F25</f>
        <v>1517.2670938895367</v>
      </c>
      <c r="G18" s="28">
        <f t="shared" si="6"/>
        <v>1576.6784817191506</v>
      </c>
      <c r="H18" s="28">
        <f t="shared" si="6"/>
        <v>1674.0903644484129</v>
      </c>
      <c r="I18" s="28">
        <f t="shared" si="6"/>
        <v>1693.0485213189409</v>
      </c>
      <c r="J18" s="28">
        <f t="shared" si="6"/>
        <v>1617.3509416918696</v>
      </c>
      <c r="K18" s="28">
        <f t="shared" si="6"/>
        <v>1519.4877160314129</v>
      </c>
      <c r="L18" s="28">
        <f t="shared" si="6"/>
        <v>1322.6575406541826</v>
      </c>
      <c r="M18" s="28">
        <f t="shared" si="6"/>
        <v>1183.8064900999116</v>
      </c>
      <c r="N18" s="28">
        <f t="shared" si="6"/>
        <v>834.68921475176853</v>
      </c>
      <c r="O18" s="28">
        <f t="shared" si="6"/>
        <v>915.05642771572093</v>
      </c>
      <c r="P18" s="28">
        <f t="shared" si="6"/>
        <v>1092.4858569684061</v>
      </c>
      <c r="Q18" s="28">
        <f t="shared" si="6"/>
        <v>1081.9018207534355</v>
      </c>
      <c r="R18" s="28">
        <f t="shared" ref="R18" si="7">R22+R25</f>
        <v>985.95489801841381</v>
      </c>
      <c r="S18" s="29">
        <f t="shared" si="6"/>
        <v>989.14793836280774</v>
      </c>
      <c r="T18" s="29">
        <f t="shared" si="6"/>
        <v>985.30361565690998</v>
      </c>
      <c r="U18" s="29">
        <f t="shared" si="6"/>
        <v>986.68752465220552</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-0.2601945268545478</v>
      </c>
      <c r="U19" s="29">
        <f>U18-U17</f>
        <v>1.2202238972364512</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Data'!B84</f>
        <v>6.5355364687734813E-2</v>
      </c>
      <c r="F20" s="43">
        <f>'Input Data'!C84</f>
        <v>6.106502790663286E-2</v>
      </c>
      <c r="G20" s="43">
        <f>'Input Data'!D84</f>
        <v>7.0116626397705759E-2</v>
      </c>
      <c r="H20" s="43">
        <f>'Input Data'!E84</f>
        <v>7.5489610609342714E-2</v>
      </c>
      <c r="I20" s="43">
        <f>'Input Data'!F84</f>
        <v>8.4867521200268151E-2</v>
      </c>
      <c r="J20" s="43">
        <f>'Input Data'!G84</f>
        <v>8.6685961639845238E-2</v>
      </c>
      <c r="K20" s="43">
        <f>'Input Data'!H84</f>
        <v>9.0658809618477665E-2</v>
      </c>
      <c r="L20" s="43">
        <f>'Input Data'!I84</f>
        <v>8.3590953063070447E-2</v>
      </c>
      <c r="M20" s="43">
        <f>'Input Data'!J84</f>
        <v>7.7244610692211363E-2</v>
      </c>
      <c r="N20" s="43">
        <f>'Input Data'!K84</f>
        <v>5.4155676909997064E-2</v>
      </c>
      <c r="O20" s="43">
        <f>'Input Data'!L84</f>
        <v>5.7303571230050879E-2</v>
      </c>
      <c r="P20" s="43">
        <f>'Input Data'!M84</f>
        <v>7.3402466967452742E-2</v>
      </c>
      <c r="Q20" s="43">
        <f>'Input Data'!N84</f>
        <v>7.4488388349117501E-2</v>
      </c>
      <c r="R20" s="43">
        <f>'Input Data'!O84</f>
        <v>6.3835462492866077E-2</v>
      </c>
      <c r="S20" s="44">
        <f>'Input Data'!P84</f>
        <v>6.3952557029401419E-2</v>
      </c>
      <c r="T20" s="44">
        <f>'Input Data'!Q84</f>
        <v>6.3725904615073242E-2</v>
      </c>
      <c r="U20" s="44">
        <f>'Input Data'!R84</f>
        <v>6.3725904615073228E-2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1021.0972734032545</v>
      </c>
      <c r="F21" s="28">
        <f t="shared" ref="F21:S21" si="9">F$20*E9</f>
        <v>906.72650727315079</v>
      </c>
      <c r="G21" s="28">
        <f t="shared" si="9"/>
        <v>1019.6672877402694</v>
      </c>
      <c r="H21" s="28">
        <f t="shared" si="9"/>
        <v>1055.6961284460021</v>
      </c>
      <c r="I21" s="28">
        <f t="shared" si="9"/>
        <v>1142.1420097888906</v>
      </c>
      <c r="J21" s="28">
        <f t="shared" si="9"/>
        <v>1108.5466120523422</v>
      </c>
      <c r="K21" s="28">
        <f t="shared" si="9"/>
        <v>1103.0403690180162</v>
      </c>
      <c r="L21" s="28">
        <f t="shared" si="9"/>
        <v>957.99607042817195</v>
      </c>
      <c r="M21" s="28">
        <f t="shared" si="9"/>
        <v>844.44350395710137</v>
      </c>
      <c r="N21" s="28">
        <f t="shared" si="9"/>
        <v>572.09729826810599</v>
      </c>
      <c r="O21" s="28">
        <f t="shared" si="9"/>
        <v>601.54590799879577</v>
      </c>
      <c r="P21" s="28">
        <f t="shared" si="9"/>
        <v>781.92645425449734</v>
      </c>
      <c r="Q21" s="28">
        <f t="shared" si="9"/>
        <v>799.83590725281385</v>
      </c>
      <c r="R21" s="28">
        <f t="shared" si="9"/>
        <v>685.39819603526132</v>
      </c>
      <c r="S21" s="29">
        <f t="shared" si="9"/>
        <v>679.37732125130174</v>
      </c>
      <c r="T21" s="29">
        <f t="shared" ref="T21:T22" si="10">T$20*S9</f>
        <v>676.91563144044301</v>
      </c>
      <c r="U21" s="29">
        <f t="shared" ref="U21:U22" si="11">U$20*T9</f>
        <v>676.84934578723812</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1021.0972734032545</v>
      </c>
      <c r="F22" s="28">
        <f t="shared" ref="F22:S22" si="12">F$20*E10</f>
        <v>906.72650727315079</v>
      </c>
      <c r="G22" s="28">
        <f t="shared" si="12"/>
        <v>1019.6672877402694</v>
      </c>
      <c r="H22" s="28">
        <f t="shared" si="12"/>
        <v>1055.6961284460021</v>
      </c>
      <c r="I22" s="28">
        <f t="shared" si="12"/>
        <v>1142.1420097888906</v>
      </c>
      <c r="J22" s="28">
        <f t="shared" si="12"/>
        <v>1108.5466120523422</v>
      </c>
      <c r="K22" s="28">
        <f t="shared" si="12"/>
        <v>1103.0403690180162</v>
      </c>
      <c r="L22" s="28">
        <f t="shared" si="12"/>
        <v>957.99607042817195</v>
      </c>
      <c r="M22" s="28">
        <f t="shared" si="12"/>
        <v>844.44350395710137</v>
      </c>
      <c r="N22" s="28">
        <f t="shared" si="12"/>
        <v>572.09729826810599</v>
      </c>
      <c r="O22" s="28">
        <f t="shared" si="12"/>
        <v>601.54590799879577</v>
      </c>
      <c r="P22" s="28">
        <f t="shared" si="12"/>
        <v>781.92645425449734</v>
      </c>
      <c r="Q22" s="28">
        <f t="shared" si="12"/>
        <v>799.83590725281385</v>
      </c>
      <c r="R22" s="28">
        <f t="shared" si="12"/>
        <v>685.39819603526132</v>
      </c>
      <c r="S22" s="29">
        <f t="shared" si="12"/>
        <v>679.37732125130174</v>
      </c>
      <c r="T22" s="29">
        <f t="shared" si="10"/>
        <v>676.73692181187994</v>
      </c>
      <c r="U22" s="29">
        <f t="shared" si="11"/>
        <v>677.6874332061974</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Data'!B110</f>
        <v>4.1119605501769171E-2</v>
      </c>
      <c r="F23" s="43">
        <f>'Input Data'!C110</f>
        <v>4.1117886882985115E-2</v>
      </c>
      <c r="G23" s="43">
        <f>'Input Data'!D110</f>
        <v>3.8302440665827775E-2</v>
      </c>
      <c r="H23" s="43">
        <f>'Input Data'!E110</f>
        <v>4.4219485911728161E-2</v>
      </c>
      <c r="I23" s="43">
        <f>'Input Data'!F110</f>
        <v>4.0935426283185361E-2</v>
      </c>
      <c r="J23" s="43">
        <f>'Input Data'!G110</f>
        <v>3.9787404626731811E-2</v>
      </c>
      <c r="K23" s="43">
        <f>'Input Data'!H110</f>
        <v>3.4227777885063947E-2</v>
      </c>
      <c r="L23" s="43">
        <f>'Input Data'!I110</f>
        <v>3.1818919495096416E-2</v>
      </c>
      <c r="M23" s="43">
        <f>'Input Data'!J110</f>
        <v>3.10428840119059E-2</v>
      </c>
      <c r="N23" s="43">
        <f>'Input Data'!K110</f>
        <v>2.4857385328188958E-2</v>
      </c>
      <c r="O23" s="43">
        <f>'Input Data'!L110</f>
        <v>2.9865172647812369E-2</v>
      </c>
      <c r="P23" s="43">
        <f>'Input Data'!M110</f>
        <v>2.9153414844972202E-2</v>
      </c>
      <c r="Q23" s="43">
        <f>'Input Data'!N110</f>
        <v>2.6268682256399133E-2</v>
      </c>
      <c r="R23" s="43">
        <f>'Input Data'!O110</f>
        <v>2.7992743761814626E-2</v>
      </c>
      <c r="S23" s="44">
        <f>'Input Data'!P110</f>
        <v>2.9159971104670578E-2</v>
      </c>
      <c r="T23" s="44">
        <f>'Input Data'!Q110</f>
        <v>2.9056626091435608E-2</v>
      </c>
      <c r="U23" s="44">
        <f>'Input Data'!R110</f>
        <v>2.9056626091435604E-2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642.44331374917181</v>
      </c>
      <c r="F24" s="28">
        <f t="shared" ref="F24:U24" si="13">F$23*E9</f>
        <v>610.54058661638578</v>
      </c>
      <c r="G24" s="28">
        <f t="shared" si="13"/>
        <v>557.01119397888101</v>
      </c>
      <c r="H24" s="28">
        <f t="shared" si="13"/>
        <v>618.39423600241059</v>
      </c>
      <c r="I24" s="28">
        <f t="shared" si="13"/>
        <v>550.90651153005012</v>
      </c>
      <c r="J24" s="28">
        <f t="shared" si="13"/>
        <v>508.80432963952728</v>
      </c>
      <c r="K24" s="28">
        <f t="shared" si="13"/>
        <v>416.44734701339667</v>
      </c>
      <c r="L24" s="28">
        <f t="shared" si="13"/>
        <v>364.66147022601069</v>
      </c>
      <c r="M24" s="28">
        <f t="shared" si="13"/>
        <v>339.36298614281031</v>
      </c>
      <c r="N24" s="28">
        <f t="shared" si="13"/>
        <v>262.59191648366249</v>
      </c>
      <c r="O24" s="28">
        <f t="shared" si="13"/>
        <v>313.51051971692516</v>
      </c>
      <c r="P24" s="28">
        <f t="shared" si="13"/>
        <v>310.55940271390875</v>
      </c>
      <c r="Q24" s="28">
        <f t="shared" si="13"/>
        <v>282.06591350062166</v>
      </c>
      <c r="R24" s="28">
        <f t="shared" si="13"/>
        <v>300.55670198315249</v>
      </c>
      <c r="S24" s="29">
        <f t="shared" si="13"/>
        <v>309.770617111506</v>
      </c>
      <c r="T24" s="29">
        <f t="shared" si="13"/>
        <v>308.64817874332152</v>
      </c>
      <c r="U24" s="29">
        <f t="shared" si="13"/>
        <v>308.6179549677309</v>
      </c>
      <c r="W24" s="65"/>
    </row>
    <row r="25" spans="2:41" x14ac:dyDescent="0.3">
      <c r="C25" s="3" t="s">
        <v>207</v>
      </c>
      <c r="D25" s="35"/>
      <c r="E25" s="28">
        <f>E$23*D10</f>
        <v>642.44331374917181</v>
      </c>
      <c r="F25" s="28">
        <f t="shared" ref="F25:U25" si="14">F$23*E10</f>
        <v>610.54058661638578</v>
      </c>
      <c r="G25" s="28">
        <f t="shared" si="14"/>
        <v>557.01119397888101</v>
      </c>
      <c r="H25" s="28">
        <f t="shared" si="14"/>
        <v>618.39423600241059</v>
      </c>
      <c r="I25" s="28">
        <f t="shared" si="14"/>
        <v>550.90651153005012</v>
      </c>
      <c r="J25" s="28">
        <f t="shared" si="14"/>
        <v>508.80432963952728</v>
      </c>
      <c r="K25" s="28">
        <f t="shared" si="14"/>
        <v>416.44734701339667</v>
      </c>
      <c r="L25" s="28">
        <f t="shared" si="14"/>
        <v>364.66147022601069</v>
      </c>
      <c r="M25" s="28">
        <f t="shared" si="14"/>
        <v>339.36298614281031</v>
      </c>
      <c r="N25" s="28">
        <f t="shared" si="14"/>
        <v>262.59191648366249</v>
      </c>
      <c r="O25" s="28">
        <f t="shared" si="14"/>
        <v>313.51051971692516</v>
      </c>
      <c r="P25" s="28">
        <f t="shared" si="14"/>
        <v>310.55940271390875</v>
      </c>
      <c r="Q25" s="28">
        <f t="shared" si="14"/>
        <v>282.06591350062166</v>
      </c>
      <c r="R25" s="28">
        <f t="shared" si="14"/>
        <v>300.55670198315249</v>
      </c>
      <c r="S25" s="29">
        <f t="shared" si="14"/>
        <v>309.770617111506</v>
      </c>
      <c r="T25" s="29">
        <f t="shared" si="14"/>
        <v>308.56669384503004</v>
      </c>
      <c r="U25" s="29">
        <f t="shared" si="14"/>
        <v>309.00009144600813</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Data'!B369</f>
        <v>1075.8271894710733</v>
      </c>
      <c r="F30" s="28">
        <f>'Input Data'!C369</f>
        <v>1194.2617064372548</v>
      </c>
      <c r="G30" s="28">
        <f>'Input Data'!D369</f>
        <v>1080.1459900628352</v>
      </c>
      <c r="H30" s="28">
        <f>'Input Data'!E369</f>
        <v>1059.9393754921614</v>
      </c>
      <c r="I30" s="28">
        <f>'Input Data'!F369</f>
        <v>1091.5313911499256</v>
      </c>
      <c r="J30" s="28">
        <f>'Input Data'!G369</f>
        <v>1049.1682754697504</v>
      </c>
      <c r="K30" s="28">
        <f>'Input Data'!H369</f>
        <v>910.86589003829818</v>
      </c>
      <c r="L30" s="28">
        <f>'Input Data'!I369</f>
        <v>974.13969478200761</v>
      </c>
      <c r="M30" s="28">
        <f>'Input Data'!J369</f>
        <v>882.76199280067317</v>
      </c>
      <c r="N30" s="28">
        <f>'Input Data'!K369</f>
        <v>827.82849168883104</v>
      </c>
      <c r="O30" s="28">
        <f>'Input Data'!L369</f>
        <v>981.10579404259602</v>
      </c>
      <c r="P30" s="28">
        <f>'Input Data'!M369</f>
        <v>1010.8707594859394</v>
      </c>
      <c r="Q30" s="28">
        <f>'Input Data'!N369</f>
        <v>972.60381608051705</v>
      </c>
      <c r="R30" s="28">
        <f>'Input Data'!O369</f>
        <v>982.50053117029847</v>
      </c>
      <c r="S30" s="29">
        <f>S9*($D$6+1)-Q9+S17</f>
        <v>919.46868971861954</v>
      </c>
      <c r="T30" s="29">
        <f t="shared" ref="T30" si="17">T9*($D$6+1)-S9+T17</f>
        <v>1029.49112150666</v>
      </c>
      <c r="U30" s="29">
        <f>U9*($D$6+1)-T9+U17</f>
        <v>1028.9552893338723</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1075.8271894710733</v>
      </c>
      <c r="F31" s="28">
        <f t="shared" ref="F31:Q31" si="18">F30</f>
        <v>1194.2617064372548</v>
      </c>
      <c r="G31" s="28">
        <f t="shared" si="18"/>
        <v>1080.1459900628352</v>
      </c>
      <c r="H31" s="28">
        <f t="shared" si="18"/>
        <v>1059.9393754921614</v>
      </c>
      <c r="I31" s="28">
        <f t="shared" si="18"/>
        <v>1091.5313911499256</v>
      </c>
      <c r="J31" s="28">
        <f t="shared" si="18"/>
        <v>1049.1682754697504</v>
      </c>
      <c r="K31" s="28">
        <f t="shared" si="18"/>
        <v>910.86589003829818</v>
      </c>
      <c r="L31" s="28">
        <f t="shared" si="18"/>
        <v>974.13969478200761</v>
      </c>
      <c r="M31" s="28">
        <f t="shared" si="18"/>
        <v>882.76199280067317</v>
      </c>
      <c r="N31" s="28">
        <f t="shared" si="18"/>
        <v>827.82849168883104</v>
      </c>
      <c r="O31" s="28">
        <f t="shared" si="18"/>
        <v>981.10579404259602</v>
      </c>
      <c r="P31" s="28">
        <f t="shared" si="18"/>
        <v>1010.8707594859394</v>
      </c>
      <c r="Q31" s="28">
        <f t="shared" si="18"/>
        <v>972.60381608051705</v>
      </c>
      <c r="R31" s="28">
        <f t="shared" ref="R31" si="19">R30</f>
        <v>982.50053117029847</v>
      </c>
      <c r="S31" s="29">
        <f>S9*($D$6+1)-Q10+S18</f>
        <v>919.46868971861954</v>
      </c>
      <c r="T31" s="29">
        <f t="shared" ref="T31" si="20">T9*($D$6+1)-S10+T18</f>
        <v>1032.0352752215836</v>
      </c>
      <c r="U31" s="29">
        <f>U9*($D$6+1)-T10+U18</f>
        <v>1017.0240731060663</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1">E29</f>
        <v>2011/12</v>
      </c>
      <c r="F35" s="27" t="str">
        <f t="shared" si="21"/>
        <v>2012/13</v>
      </c>
      <c r="G35" s="27" t="str">
        <f t="shared" si="21"/>
        <v>2013/14</v>
      </c>
      <c r="H35" s="27" t="str">
        <f t="shared" si="21"/>
        <v>2014/15</v>
      </c>
      <c r="I35" s="27" t="str">
        <f t="shared" si="21"/>
        <v>2015/16</v>
      </c>
      <c r="J35" s="27" t="str">
        <f t="shared" si="21"/>
        <v>2016/17</v>
      </c>
      <c r="K35" s="27" t="str">
        <f t="shared" si="21"/>
        <v>2017/18</v>
      </c>
      <c r="L35" s="27" t="str">
        <f t="shared" si="21"/>
        <v>2018/19</v>
      </c>
      <c r="M35" s="27" t="str">
        <f t="shared" si="21"/>
        <v>2019/20</v>
      </c>
      <c r="N35" s="27" t="str">
        <f t="shared" si="21"/>
        <v>2020/21</v>
      </c>
      <c r="O35" s="27" t="str">
        <f t="shared" si="21"/>
        <v>2021/22</v>
      </c>
      <c r="P35" s="27" t="str">
        <f t="shared" si="21"/>
        <v>2022/23</v>
      </c>
      <c r="Q35" s="27" t="str">
        <f t="shared" si="21"/>
        <v>2023/24</v>
      </c>
      <c r="R35" s="27" t="str">
        <f t="shared" ref="R35" si="22">R29</f>
        <v>2024/25</v>
      </c>
      <c r="S35" s="27" t="str">
        <f t="shared" si="21"/>
        <v>2025/26</v>
      </c>
      <c r="T35" s="27" t="str">
        <f t="shared" si="21"/>
        <v>2026/27</v>
      </c>
      <c r="U35" s="27" t="str">
        <f t="shared" si="21"/>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3">E30</f>
        <v>1075.8271894710733</v>
      </c>
      <c r="F36" s="28">
        <f t="shared" si="23"/>
        <v>1194.2617064372548</v>
      </c>
      <c r="G36" s="28">
        <f t="shared" si="23"/>
        <v>1080.1459900628352</v>
      </c>
      <c r="H36" s="28">
        <f t="shared" si="23"/>
        <v>1059.9393754921614</v>
      </c>
      <c r="I36" s="28">
        <f t="shared" si="23"/>
        <v>1091.5313911499256</v>
      </c>
      <c r="J36" s="28">
        <f t="shared" si="23"/>
        <v>1049.1682754697504</v>
      </c>
      <c r="K36" s="28">
        <f t="shared" si="23"/>
        <v>910.86589003829818</v>
      </c>
      <c r="L36" s="28">
        <f t="shared" si="23"/>
        <v>974.13969478200761</v>
      </c>
      <c r="M36" s="28">
        <f t="shared" si="23"/>
        <v>882.76199280067317</v>
      </c>
      <c r="N36" s="28">
        <f t="shared" si="23"/>
        <v>827.82849168883104</v>
      </c>
      <c r="O36" s="28">
        <f t="shared" si="23"/>
        <v>981.10579404259602</v>
      </c>
      <c r="P36" s="28">
        <f t="shared" si="23"/>
        <v>1010.8707594859394</v>
      </c>
      <c r="Q36" s="28">
        <f t="shared" si="23"/>
        <v>972.60381608051705</v>
      </c>
      <c r="R36" s="28">
        <f t="shared" ref="R36" si="24">R30</f>
        <v>982.50053117029847</v>
      </c>
      <c r="S36" s="29">
        <f t="shared" si="23"/>
        <v>919.46868971861954</v>
      </c>
      <c r="T36" s="29">
        <f t="shared" si="23"/>
        <v>1029.49112150666</v>
      </c>
      <c r="U36" s="29">
        <f t="shared" si="23"/>
        <v>1028.9552893338723</v>
      </c>
      <c r="V36" s="32"/>
      <c r="X36" s="65"/>
    </row>
    <row r="37" spans="2:41" x14ac:dyDescent="0.3">
      <c r="C37" s="3" t="s">
        <v>210</v>
      </c>
      <c r="D37" s="36"/>
      <c r="E37" s="28">
        <f>E31</f>
        <v>1075.8271894710733</v>
      </c>
      <c r="F37" s="28">
        <f t="shared" ref="F37:U37" si="25">F31</f>
        <v>1194.2617064372548</v>
      </c>
      <c r="G37" s="28">
        <f t="shared" si="25"/>
        <v>1080.1459900628352</v>
      </c>
      <c r="H37" s="28">
        <f t="shared" si="25"/>
        <v>1059.9393754921614</v>
      </c>
      <c r="I37" s="28">
        <f t="shared" si="25"/>
        <v>1091.5313911499256</v>
      </c>
      <c r="J37" s="28">
        <f t="shared" si="25"/>
        <v>1049.1682754697504</v>
      </c>
      <c r="K37" s="28">
        <f t="shared" si="25"/>
        <v>910.86589003829818</v>
      </c>
      <c r="L37" s="28">
        <f t="shared" si="25"/>
        <v>974.13969478200761</v>
      </c>
      <c r="M37" s="28">
        <f t="shared" si="25"/>
        <v>882.76199280067317</v>
      </c>
      <c r="N37" s="28">
        <f t="shared" si="25"/>
        <v>827.82849168883104</v>
      </c>
      <c r="O37" s="28">
        <f t="shared" si="25"/>
        <v>981.10579404259602</v>
      </c>
      <c r="P37" s="28">
        <f t="shared" si="25"/>
        <v>1010.8707594859394</v>
      </c>
      <c r="Q37" s="28">
        <f t="shared" si="25"/>
        <v>972.60381608051705</v>
      </c>
      <c r="R37" s="28">
        <f t="shared" ref="R37" si="26">R31</f>
        <v>982.50053117029847</v>
      </c>
      <c r="S37" s="29">
        <f t="shared" si="25"/>
        <v>919.46868971861954</v>
      </c>
      <c r="T37" s="29">
        <f t="shared" si="25"/>
        <v>1032.0352752215836</v>
      </c>
      <c r="U37" s="29">
        <f t="shared" si="25"/>
        <v>1017.0240731060663</v>
      </c>
      <c r="V37" s="32"/>
      <c r="X37" s="65"/>
    </row>
    <row r="38" spans="2:41" x14ac:dyDescent="0.3">
      <c r="C38" s="3" t="s">
        <v>212</v>
      </c>
      <c r="D38" s="35"/>
      <c r="E38" s="28">
        <f>'Input Data'!B167</f>
        <v>289.83524116745343</v>
      </c>
      <c r="F38" s="28">
        <f>'Input Data'!C167</f>
        <v>364.98905873385712</v>
      </c>
      <c r="G38" s="28">
        <f>'Input Data'!D167</f>
        <v>396.58057628844711</v>
      </c>
      <c r="H38" s="28">
        <f>'Input Data'!E167</f>
        <v>438.53021271417339</v>
      </c>
      <c r="I38" s="28">
        <f>'Input Data'!F167</f>
        <v>460.6099633630032</v>
      </c>
      <c r="J38" s="28">
        <f>'Input Data'!G167</f>
        <v>458.13988308039097</v>
      </c>
      <c r="K38" s="28">
        <f>'Input Data'!H167</f>
        <v>416.30747785161918</v>
      </c>
      <c r="L38" s="28">
        <f>'Input Data'!I167</f>
        <v>512.18386511553035</v>
      </c>
      <c r="M38" s="28">
        <f>'Input Data'!J167</f>
        <v>474.42877193423658</v>
      </c>
      <c r="N38" s="28">
        <f>'Input Data'!K167</f>
        <v>398.80248241268254</v>
      </c>
      <c r="O38" s="28">
        <f>'Input Data'!L167</f>
        <v>350.51635569901634</v>
      </c>
      <c r="P38" s="28">
        <f>'Input Data'!M167</f>
        <v>444.0404662657445</v>
      </c>
      <c r="Q38" s="28">
        <f>'Input Data'!N167</f>
        <v>464.93611395367651</v>
      </c>
      <c r="R38" s="28">
        <f>'Input Data'!O167</f>
        <v>429.63040085615569</v>
      </c>
      <c r="S38" s="29">
        <f>'Input Data'!P167</f>
        <v>416.57034060618304</v>
      </c>
      <c r="T38" s="29">
        <f>'Input Data'!Q167</f>
        <v>389.54747933519627</v>
      </c>
      <c r="U38" s="29">
        <f>'Input Data'!R167</f>
        <v>406.5767479579057</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Data'!B193</f>
        <v>208.55026502231431</v>
      </c>
      <c r="F39" s="28">
        <f>'Input Data'!C193</f>
        <v>291.87774610705696</v>
      </c>
      <c r="G39" s="28">
        <f>'Input Data'!D193</f>
        <v>280.05074244231167</v>
      </c>
      <c r="H39" s="28">
        <f>'Input Data'!E193</f>
        <v>267.36749620080565</v>
      </c>
      <c r="I39" s="28">
        <f>'Input Data'!F193</f>
        <v>223.18430927034495</v>
      </c>
      <c r="J39" s="28">
        <f>'Input Data'!G193</f>
        <v>188.19653812459296</v>
      </c>
      <c r="K39" s="28">
        <f>'Input Data'!H193</f>
        <v>156.79539057900473</v>
      </c>
      <c r="L39" s="28">
        <f>'Input Data'!I193</f>
        <v>168.60001612350996</v>
      </c>
      <c r="M39" s="28">
        <f>'Input Data'!J193</f>
        <v>129.08275935183713</v>
      </c>
      <c r="N39" s="28">
        <f>'Input Data'!K193</f>
        <v>114.76442568180525</v>
      </c>
      <c r="O39" s="28">
        <f>'Input Data'!L193</f>
        <v>124.70558798223375</v>
      </c>
      <c r="P39" s="28">
        <f>'Input Data'!M193</f>
        <v>196.10969825624173</v>
      </c>
      <c r="Q39" s="28">
        <f>'Input Data'!N193</f>
        <v>173.20014772851209</v>
      </c>
      <c r="R39" s="28">
        <f>'Input Data'!O193</f>
        <v>138.62909312015151</v>
      </c>
      <c r="S39" s="29">
        <f>'Input Data'!P193</f>
        <v>142.13267012939156</v>
      </c>
      <c r="T39" s="29">
        <f>'Input Data'!Q193</f>
        <v>138.24135655030358</v>
      </c>
      <c r="U39" s="29">
        <f>'Input Data'!R193</f>
        <v>151.79802739891898</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577.44168328130559</v>
      </c>
      <c r="F40" s="28">
        <f t="shared" ref="F40:U40" si="27">F36-F$38-F$39</f>
        <v>537.39490159634079</v>
      </c>
      <c r="G40" s="28">
        <f t="shared" si="27"/>
        <v>403.51467133207638</v>
      </c>
      <c r="H40" s="28">
        <f t="shared" si="27"/>
        <v>354.04166657718241</v>
      </c>
      <c r="I40" s="28">
        <f t="shared" si="27"/>
        <v>407.73711851657748</v>
      </c>
      <c r="J40" s="28">
        <f t="shared" si="27"/>
        <v>402.83185426476643</v>
      </c>
      <c r="K40" s="28">
        <f t="shared" si="27"/>
        <v>337.76302160767426</v>
      </c>
      <c r="L40" s="28">
        <f t="shared" si="27"/>
        <v>293.35581354296733</v>
      </c>
      <c r="M40" s="28">
        <f t="shared" si="27"/>
        <v>279.25046151459946</v>
      </c>
      <c r="N40" s="28">
        <f t="shared" si="27"/>
        <v>314.26158359434328</v>
      </c>
      <c r="O40" s="28">
        <f t="shared" si="27"/>
        <v>505.88385036134594</v>
      </c>
      <c r="P40" s="28">
        <f t="shared" si="27"/>
        <v>370.7205949639532</v>
      </c>
      <c r="Q40" s="28">
        <f t="shared" si="27"/>
        <v>334.46755439832845</v>
      </c>
      <c r="R40" s="28">
        <f t="shared" ref="R40" si="28">R36-R$38-R$39</f>
        <v>414.24103719399125</v>
      </c>
      <c r="S40" s="29">
        <f t="shared" si="27"/>
        <v>360.76567898304495</v>
      </c>
      <c r="T40" s="29">
        <f t="shared" si="27"/>
        <v>501.70228562116012</v>
      </c>
      <c r="U40" s="29">
        <f t="shared" si="27"/>
        <v>470.58051397704764</v>
      </c>
      <c r="V40" s="32"/>
    </row>
    <row r="41" spans="2:41" x14ac:dyDescent="0.3">
      <c r="C41" s="3" t="s">
        <v>215</v>
      </c>
      <c r="D41" s="35"/>
      <c r="E41" s="28">
        <f>E37-E$38-E$39</f>
        <v>577.44168328130559</v>
      </c>
      <c r="F41" s="28">
        <f t="shared" ref="F41:U41" si="29">F37-F$38-F$39</f>
        <v>537.39490159634079</v>
      </c>
      <c r="G41" s="28">
        <f t="shared" si="29"/>
        <v>403.51467133207638</v>
      </c>
      <c r="H41" s="28">
        <f t="shared" si="29"/>
        <v>354.04166657718241</v>
      </c>
      <c r="I41" s="28">
        <f t="shared" si="29"/>
        <v>407.73711851657748</v>
      </c>
      <c r="J41" s="28">
        <f t="shared" si="29"/>
        <v>402.83185426476643</v>
      </c>
      <c r="K41" s="28">
        <f t="shared" si="29"/>
        <v>337.76302160767426</v>
      </c>
      <c r="L41" s="28">
        <f t="shared" si="29"/>
        <v>293.35581354296733</v>
      </c>
      <c r="M41" s="28">
        <f t="shared" si="29"/>
        <v>279.25046151459946</v>
      </c>
      <c r="N41" s="28">
        <f t="shared" si="29"/>
        <v>314.26158359434328</v>
      </c>
      <c r="O41" s="28">
        <f t="shared" si="29"/>
        <v>505.88385036134594</v>
      </c>
      <c r="P41" s="28">
        <f t="shared" si="29"/>
        <v>370.7205949639532</v>
      </c>
      <c r="Q41" s="28">
        <f t="shared" si="29"/>
        <v>334.46755439832845</v>
      </c>
      <c r="R41" s="28">
        <f t="shared" ref="R41" si="30">R37-R$38-R$39</f>
        <v>414.24103719399125</v>
      </c>
      <c r="S41" s="29">
        <f t="shared" si="29"/>
        <v>360.76567898304495</v>
      </c>
      <c r="T41" s="29">
        <f t="shared" si="29"/>
        <v>504.24643933608371</v>
      </c>
      <c r="U41" s="29">
        <f t="shared" si="29"/>
        <v>458.64929774924167</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Data'!B290</f>
        <v>8.4829128840571784</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1">S40</f>
        <v>360.76567898304495</v>
      </c>
      <c r="E48" s="28">
        <f t="shared" si="31"/>
        <v>501.70228562116012</v>
      </c>
      <c r="F48" s="28">
        <f t="shared" si="31"/>
        <v>470.58051397704764</v>
      </c>
      <c r="G48" s="51"/>
      <c r="H48" s="51"/>
      <c r="I48" s="51"/>
      <c r="J48" s="51"/>
      <c r="K48" s="51"/>
      <c r="L48" s="51"/>
      <c r="M48" s="51"/>
      <c r="N48" s="51"/>
      <c r="O48" s="51"/>
      <c r="P48" s="51"/>
      <c r="Q48" s="39"/>
      <c r="R48" s="39"/>
      <c r="S48" s="39"/>
      <c r="T48" s="39"/>
      <c r="U48" s="32"/>
    </row>
    <row r="49" spans="2:24" x14ac:dyDescent="0.3">
      <c r="C49" s="3" t="s">
        <v>215</v>
      </c>
      <c r="D49" s="29">
        <f t="shared" si="31"/>
        <v>360.76567898304495</v>
      </c>
      <c r="E49" s="28">
        <f t="shared" si="31"/>
        <v>504.24643933608371</v>
      </c>
      <c r="F49" s="28">
        <f t="shared" si="31"/>
        <v>458.64929774924167</v>
      </c>
      <c r="G49" s="51"/>
      <c r="H49" s="51"/>
      <c r="I49" s="51"/>
      <c r="J49" s="51"/>
      <c r="K49" s="51"/>
      <c r="L49" s="51"/>
      <c r="M49" s="51"/>
      <c r="N49" s="51"/>
      <c r="O49" s="51"/>
      <c r="P49" s="51"/>
      <c r="Q49" s="39"/>
      <c r="R49" s="39"/>
      <c r="S49" s="39"/>
      <c r="T49" s="39"/>
      <c r="U49" s="32"/>
    </row>
    <row r="50" spans="2:24" x14ac:dyDescent="0.3">
      <c r="C50" s="3" t="s">
        <v>218</v>
      </c>
      <c r="D50" s="29">
        <f>'Input Data'!B218</f>
        <v>44.53717768158225</v>
      </c>
      <c r="E50" s="28">
        <f>'Input Data'!C218</f>
        <v>41.546371106873394</v>
      </c>
      <c r="F50" s="28">
        <f>'Input Data'!D218</f>
        <v>52.761895762031635</v>
      </c>
      <c r="G50" s="51"/>
      <c r="H50" s="51"/>
      <c r="I50" s="51"/>
      <c r="J50" s="51"/>
      <c r="K50" s="51"/>
      <c r="L50" s="51"/>
      <c r="M50" s="51"/>
      <c r="N50" s="51"/>
      <c r="O50" s="51"/>
      <c r="P50" s="51"/>
      <c r="Q50" s="39"/>
      <c r="R50" s="39"/>
      <c r="S50" s="39"/>
      <c r="T50" s="39"/>
      <c r="U50" s="32"/>
    </row>
    <row r="51" spans="2:24" x14ac:dyDescent="0.3">
      <c r="C51" s="3" t="s">
        <v>219</v>
      </c>
      <c r="D51" s="29">
        <f>D48-D$50-$D$45</f>
        <v>307.74558841740554</v>
      </c>
      <c r="E51" s="28">
        <f t="shared" ref="E51:F52" si="32">E48-E$50-$D$45</f>
        <v>451.67300163022958</v>
      </c>
      <c r="F51" s="28">
        <f t="shared" si="32"/>
        <v>409.33570533095883</v>
      </c>
      <c r="G51" s="51"/>
      <c r="H51" s="51"/>
      <c r="I51" s="51"/>
      <c r="J51" s="51"/>
      <c r="K51" s="51"/>
      <c r="L51" s="51"/>
      <c r="M51" s="51"/>
      <c r="N51" s="51"/>
      <c r="O51" s="51"/>
      <c r="P51" s="51"/>
      <c r="Q51" s="39"/>
      <c r="R51" s="39"/>
      <c r="S51" s="39"/>
      <c r="T51" s="39"/>
      <c r="U51" s="32"/>
    </row>
    <row r="52" spans="2:24" x14ac:dyDescent="0.3">
      <c r="C52" s="3" t="s">
        <v>220</v>
      </c>
      <c r="D52" s="29">
        <f>D49-D$50-$D$45</f>
        <v>307.74558841740554</v>
      </c>
      <c r="E52" s="28">
        <f t="shared" si="32"/>
        <v>454.21715534515317</v>
      </c>
      <c r="F52" s="28">
        <f>F49-F$50-$D$45</f>
        <v>397.40448910315286</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Data'!B243</f>
        <v>0.94878716025782395</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Data'!B267</f>
        <v>0.74344715966850394</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588.48803682752487</v>
      </c>
      <c r="E62" s="51"/>
      <c r="F62" s="51"/>
      <c r="G62" s="51"/>
      <c r="H62" s="51"/>
      <c r="I62" s="51"/>
      <c r="J62" s="51"/>
      <c r="K62" s="51"/>
      <c r="L62" s="51"/>
      <c r="M62" s="51"/>
      <c r="N62" s="51"/>
      <c r="O62" s="51"/>
      <c r="P62" s="51"/>
      <c r="Q62" s="39"/>
      <c r="R62" s="39"/>
      <c r="S62" s="39"/>
      <c r="T62" s="39"/>
      <c r="U62" s="32"/>
    </row>
    <row r="63" spans="2:24" x14ac:dyDescent="0.3">
      <c r="C63" s="3" t="s">
        <v>228</v>
      </c>
      <c r="D63" s="68">
        <f>F52/D$56/D$57/D$58</f>
        <v>571.33493260665261</v>
      </c>
      <c r="E63" s="51"/>
      <c r="F63" s="51"/>
      <c r="G63" s="51"/>
      <c r="H63" s="51"/>
      <c r="I63" s="51"/>
      <c r="J63" s="51"/>
      <c r="K63" s="51"/>
      <c r="L63" s="51"/>
      <c r="M63" s="51"/>
      <c r="N63" s="51"/>
      <c r="O63" s="51"/>
      <c r="P63" s="51"/>
      <c r="Q63" s="39"/>
      <c r="R63" s="39"/>
      <c r="S63" s="39"/>
      <c r="T63" s="39"/>
      <c r="U63" s="32"/>
    </row>
    <row r="64" spans="2:24" ht="14.5" x14ac:dyDescent="0.35">
      <c r="C64" s="3" t="s">
        <v>2</v>
      </c>
      <c r="D64" s="68">
        <f>D63-D62</f>
        <v>-17.153104220872251</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588.48803682752487</v>
      </c>
    </row>
    <row r="72" spans="2:21" ht="14.5" x14ac:dyDescent="0.35">
      <c r="B72" s="62" t="s">
        <v>112</v>
      </c>
    </row>
  </sheetData>
  <phoneticPr fontId="13" type="noConversion"/>
  <conditionalFormatting sqref="W20:W21">
    <cfRule type="cellIs" dxfId="119" priority="23" operator="greaterThan">
      <formula>0.000001</formula>
    </cfRule>
    <cfRule type="cellIs" dxfId="118" priority="24" operator="lessThan">
      <formula>-0.000001</formula>
    </cfRule>
  </conditionalFormatting>
  <conditionalFormatting sqref="W23:W24">
    <cfRule type="cellIs" dxfId="117" priority="21" operator="greaterThan">
      <formula>0.000001</formula>
    </cfRule>
    <cfRule type="cellIs" dxfId="116" priority="22" operator="lessThan">
      <formula>-0.000001</formula>
    </cfRule>
  </conditionalFormatting>
  <conditionalFormatting sqref="W38:W39">
    <cfRule type="cellIs" dxfId="115" priority="13" operator="greaterThan">
      <formula>0.000001</formula>
    </cfRule>
    <cfRule type="cellIs" dxfId="114" priority="14" operator="lessThan">
      <formula>-0.000001</formula>
    </cfRule>
  </conditionalFormatting>
  <conditionalFormatting sqref="W1:X1">
    <cfRule type="cellIs" dxfId="113" priority="27" operator="greaterThan">
      <formula>0.000001</formula>
    </cfRule>
    <cfRule type="cellIs" dxfId="112" priority="28" operator="lessThan">
      <formula>-0.000001</formula>
    </cfRule>
  </conditionalFormatting>
  <conditionalFormatting sqref="W6:X6">
    <cfRule type="cellIs" dxfId="111" priority="1" operator="greaterThan">
      <formula>0.000001</formula>
    </cfRule>
    <cfRule type="cellIs" dxfId="110" priority="2" operator="lessThan">
      <formula>-0.000001</formula>
    </cfRule>
  </conditionalFormatting>
  <conditionalFormatting sqref="W30:X31">
    <cfRule type="cellIs" dxfId="109" priority="17" operator="greaterThan">
      <formula>0.000001</formula>
    </cfRule>
    <cfRule type="cellIs" dxfId="108" priority="18" operator="lessThan">
      <formula>-0.000001</formula>
    </cfRule>
  </conditionalFormatting>
  <conditionalFormatting sqref="W45:X45">
    <cfRule type="cellIs" dxfId="107" priority="5" operator="greaterThan">
      <formula>0.000001</formula>
    </cfRule>
    <cfRule type="cellIs" dxfId="106" priority="6" operator="lessThan">
      <formula>-0.000001</formula>
    </cfRule>
  </conditionalFormatting>
  <conditionalFormatting sqref="W56:X58">
    <cfRule type="cellIs" dxfId="105" priority="3" operator="greaterThan">
      <formula>0.000001</formula>
    </cfRule>
    <cfRule type="cellIs" dxfId="104" priority="4" operator="lessThan">
      <formula>-0.000001</formula>
    </cfRule>
  </conditionalFormatting>
  <conditionalFormatting sqref="W9:AO10">
    <cfRule type="cellIs" dxfId="103" priority="25" operator="greaterThan">
      <formula>0.000001</formula>
    </cfRule>
    <cfRule type="cellIs" dxfId="102" priority="26" operator="lessThan">
      <formula>-0.000001</formula>
    </cfRule>
  </conditionalFormatting>
  <conditionalFormatting sqref="X36:X37 Y38:AO39">
    <cfRule type="cellIs" dxfId="101" priority="35" operator="greaterThan">
      <formula>0.000001</formula>
    </cfRule>
    <cfRule type="cellIs" dxfId="100" priority="36" operator="lessThan">
      <formula>-0.000001</formula>
    </cfRule>
  </conditionalFormatting>
  <conditionalFormatting sqref="X17:AO18 Y19:AO23">
    <cfRule type="cellIs" dxfId="99" priority="31" operator="greaterThan">
      <formula>0.000001</formula>
    </cfRule>
    <cfRule type="cellIs" dxfId="98" priority="32" operator="lessThan">
      <formula>-0.000001</formula>
    </cfRule>
  </conditionalFormatting>
  <conditionalFormatting sqref="AA30:AO31 Y30:Z33">
    <cfRule type="cellIs" dxfId="97" priority="33" operator="greaterThan">
      <formula>0.000001</formula>
    </cfRule>
    <cfRule type="cellIs" dxfId="96" priority="34" operator="lessThan">
      <formula>-0.000001</formula>
    </cfRule>
  </conditionalFormatting>
  <hyperlinks>
    <hyperlink ref="B72" location="Contents!A1" display="Link to Contents page" xr:uid="{E38B698F-F051-4EBA-8F0A-C021C86260F4}"/>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D8F3-23E3-42A4-B7BB-9D624963B9D6}">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Data'!B23</f>
        <v>5244.130864320261</v>
      </c>
      <c r="E9" s="27">
        <f>'Input Data'!C23</f>
        <v>5283.3663763004733</v>
      </c>
      <c r="F9" s="27">
        <f>'Input Data'!D23</f>
        <v>5248.919782868159</v>
      </c>
      <c r="G9" s="27">
        <f>'Input Data'!E23</f>
        <v>5144.02535058188</v>
      </c>
      <c r="H9" s="27">
        <f>'Input Data'!F23</f>
        <v>4962.0375951445376</v>
      </c>
      <c r="I9" s="27">
        <f>'Input Data'!G23</f>
        <v>4865.4105295286299</v>
      </c>
      <c r="J9" s="27">
        <f>'Input Data'!H23</f>
        <v>4705.9036941451623</v>
      </c>
      <c r="K9" s="27">
        <f>'Input Data'!I23</f>
        <v>4566.2903214519247</v>
      </c>
      <c r="L9" s="27">
        <f>'Input Data'!J23</f>
        <v>4561.2460555695661</v>
      </c>
      <c r="M9" s="27">
        <f>'Input Data'!K23</f>
        <v>4590.8596281742039</v>
      </c>
      <c r="N9" s="27">
        <f>'Input Data'!L23</f>
        <v>4707.7692640361574</v>
      </c>
      <c r="O9" s="27">
        <f>'Input Data'!M23</f>
        <v>4768.6263204488969</v>
      </c>
      <c r="P9" s="27">
        <f>'Input Data'!N23</f>
        <v>4849.0591048602955</v>
      </c>
      <c r="Q9" s="27">
        <f>'Input Data'!O23</f>
        <v>4825.3925425276038</v>
      </c>
      <c r="R9" s="27">
        <f>'Input Data'!P23</f>
        <v>4779.2469931860023</v>
      </c>
      <c r="S9" s="29">
        <f>'Input Data'!Q23</f>
        <v>4778.8662725083186</v>
      </c>
      <c r="T9" s="29">
        <f>'Input Data'!R23</f>
        <v>4778.3983112769056</v>
      </c>
      <c r="U9" s="29">
        <f>'Input Data'!S23</f>
        <v>4777.7355092551797</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5244.130864320261</v>
      </c>
      <c r="E10" s="27">
        <f t="shared" ref="E10:Q10" si="0">E9</f>
        <v>5283.3663763004733</v>
      </c>
      <c r="F10" s="27">
        <f t="shared" si="0"/>
        <v>5248.919782868159</v>
      </c>
      <c r="G10" s="27">
        <f t="shared" si="0"/>
        <v>5144.02535058188</v>
      </c>
      <c r="H10" s="27">
        <f t="shared" si="0"/>
        <v>4962.0375951445376</v>
      </c>
      <c r="I10" s="27">
        <f t="shared" si="0"/>
        <v>4865.4105295286299</v>
      </c>
      <c r="J10" s="27">
        <f t="shared" si="0"/>
        <v>4705.9036941451623</v>
      </c>
      <c r="K10" s="27">
        <f t="shared" si="0"/>
        <v>4566.2903214519247</v>
      </c>
      <c r="L10" s="27">
        <f t="shared" si="0"/>
        <v>4561.2460555695661</v>
      </c>
      <c r="M10" s="27">
        <f t="shared" si="0"/>
        <v>4590.8596281742039</v>
      </c>
      <c r="N10" s="27">
        <f t="shared" si="0"/>
        <v>4707.7692640361574</v>
      </c>
      <c r="O10" s="27">
        <f t="shared" si="0"/>
        <v>4768.6263204488969</v>
      </c>
      <c r="P10" s="27">
        <f t="shared" si="0"/>
        <v>4849.0591048602955</v>
      </c>
      <c r="Q10" s="27">
        <f t="shared" si="0"/>
        <v>4825.3925425276038</v>
      </c>
      <c r="R10" s="27">
        <f t="shared" ref="R10" si="1">R9</f>
        <v>4779.2469931860023</v>
      </c>
      <c r="S10" s="29">
        <f>'Input Data'!B346</f>
        <v>4738.4510847361325</v>
      </c>
      <c r="T10" s="29">
        <f>'Input Data'!C346</f>
        <v>4715.4694995635555</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-40.415187772186073</v>
      </c>
      <c r="T11" s="29">
        <f>T10-T9</f>
        <v>-62.928811713350115</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493.19481624161961</v>
      </c>
      <c r="F17" s="28">
        <f t="shared" ref="F17:U17" si="4">F21+F24</f>
        <v>471.71782636188112</v>
      </c>
      <c r="G17" s="28">
        <f t="shared" si="4"/>
        <v>507.62489306673308</v>
      </c>
      <c r="H17" s="28">
        <f t="shared" si="4"/>
        <v>505.17820257474204</v>
      </c>
      <c r="I17" s="28">
        <f t="shared" si="4"/>
        <v>524.6803825705839</v>
      </c>
      <c r="J17" s="28">
        <f t="shared" si="4"/>
        <v>550.66430523774443</v>
      </c>
      <c r="K17" s="28">
        <f t="shared" si="4"/>
        <v>517.65213201095037</v>
      </c>
      <c r="L17" s="28">
        <f t="shared" si="4"/>
        <v>435.38531514129329</v>
      </c>
      <c r="M17" s="28">
        <f t="shared" si="4"/>
        <v>402.90261400750256</v>
      </c>
      <c r="N17" s="28">
        <f t="shared" si="4"/>
        <v>339.84570471707207</v>
      </c>
      <c r="O17" s="28">
        <f t="shared" si="4"/>
        <v>329.77080387307547</v>
      </c>
      <c r="P17" s="28">
        <f t="shared" si="4"/>
        <v>432.30715984121798</v>
      </c>
      <c r="Q17" s="28">
        <f t="shared" si="4"/>
        <v>454.3744286031536</v>
      </c>
      <c r="R17" s="28">
        <f t="shared" ref="R17" si="5">R21+R24</f>
        <v>426.21103792494694</v>
      </c>
      <c r="S17" s="29">
        <f t="shared" si="4"/>
        <v>414.07662340253734</v>
      </c>
      <c r="T17" s="29">
        <f t="shared" si="4"/>
        <v>412.57623742723359</v>
      </c>
      <c r="U17" s="29">
        <f t="shared" si="4"/>
        <v>412.53583669762349</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493.19481624161961</v>
      </c>
      <c r="F18" s="28">
        <f t="shared" ref="F18:U18" si="6">F22+F25</f>
        <v>471.71782636188112</v>
      </c>
      <c r="G18" s="28">
        <f t="shared" si="6"/>
        <v>507.62489306673308</v>
      </c>
      <c r="H18" s="28">
        <f t="shared" si="6"/>
        <v>505.17820257474204</v>
      </c>
      <c r="I18" s="28">
        <f t="shared" si="6"/>
        <v>524.6803825705839</v>
      </c>
      <c r="J18" s="28">
        <f t="shared" si="6"/>
        <v>550.66430523774443</v>
      </c>
      <c r="K18" s="28">
        <f t="shared" si="6"/>
        <v>517.65213201095037</v>
      </c>
      <c r="L18" s="28">
        <f t="shared" si="6"/>
        <v>435.38531514129329</v>
      </c>
      <c r="M18" s="28">
        <f t="shared" si="6"/>
        <v>402.90261400750256</v>
      </c>
      <c r="N18" s="28">
        <f t="shared" si="6"/>
        <v>339.84570471707207</v>
      </c>
      <c r="O18" s="28">
        <f t="shared" si="6"/>
        <v>329.77080387307547</v>
      </c>
      <c r="P18" s="28">
        <f t="shared" si="6"/>
        <v>432.30715984121798</v>
      </c>
      <c r="Q18" s="28">
        <f t="shared" si="6"/>
        <v>454.3744286031536</v>
      </c>
      <c r="R18" s="28">
        <f t="shared" ref="R18" si="7">R22+R25</f>
        <v>426.21103792494694</v>
      </c>
      <c r="S18" s="29">
        <f t="shared" si="6"/>
        <v>414.07662340253734</v>
      </c>
      <c r="T18" s="29">
        <f t="shared" si="6"/>
        <v>409.08705293134437</v>
      </c>
      <c r="U18" s="29">
        <f t="shared" si="6"/>
        <v>407.10297231474271</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-3.4891844958892193</v>
      </c>
      <c r="U19" s="29">
        <f>U18-U17</f>
        <v>-5.4328643828807799</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Data'!B85</f>
        <v>7.2626677782525823E-2</v>
      </c>
      <c r="F20" s="43">
        <f>'Input Data'!C85</f>
        <v>6.9617064395028558E-2</v>
      </c>
      <c r="G20" s="43">
        <f>'Input Data'!D85</f>
        <v>7.4696724317411492E-2</v>
      </c>
      <c r="H20" s="43">
        <f>'Input Data'!E85</f>
        <v>8.1686661255853055E-2</v>
      </c>
      <c r="I20" s="43">
        <f>'Input Data'!F85</f>
        <v>8.4033414845580481E-2</v>
      </c>
      <c r="J20" s="43">
        <f>'Input Data'!G85</f>
        <v>9.5450850547599664E-2</v>
      </c>
      <c r="K20" s="43">
        <f>'Input Data'!H85</f>
        <v>9.1326145578681794E-2</v>
      </c>
      <c r="L20" s="43">
        <f>'Input Data'!I85</f>
        <v>8.220854856004034E-2</v>
      </c>
      <c r="M20" s="43">
        <f>'Input Data'!J85</f>
        <v>7.6242973133439043E-2</v>
      </c>
      <c r="N20" s="43">
        <f>'Input Data'!K85</f>
        <v>6.3163780777193243E-2</v>
      </c>
      <c r="O20" s="43">
        <f>'Input Data'!L85</f>
        <v>6.0246345777907905E-2</v>
      </c>
      <c r="P20" s="43">
        <f>'Input Data'!M85</f>
        <v>8.1396635810962015E-2</v>
      </c>
      <c r="Q20" s="43">
        <f>'Input Data'!N85</f>
        <v>8.4123005146946872E-2</v>
      </c>
      <c r="R20" s="43">
        <f>'Input Data'!O85</f>
        <v>7.6391142697037978E-2</v>
      </c>
      <c r="S20" s="44">
        <f>'Input Data'!P85</f>
        <v>7.5436952801232748E-2</v>
      </c>
      <c r="T20" s="44">
        <f>'Input Data'!Q85</f>
        <v>7.5169598870816798E-2</v>
      </c>
      <c r="U20" s="44">
        <f>'Input Data'!R85</f>
        <v>7.5169598870816798E-2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380.86380253238622</v>
      </c>
      <c r="F21" s="28">
        <f t="shared" ref="F21:S21" si="9">F$20*E9</f>
        <v>367.81245724143872</v>
      </c>
      <c r="G21" s="28">
        <f t="shared" si="9"/>
        <v>392.07711398511026</v>
      </c>
      <c r="H21" s="28">
        <f t="shared" si="9"/>
        <v>420.19825630450276</v>
      </c>
      <c r="I21" s="28">
        <f t="shared" si="9"/>
        <v>416.97696371214744</v>
      </c>
      <c r="J21" s="28">
        <f t="shared" si="9"/>
        <v>464.40757330675501</v>
      </c>
      <c r="K21" s="28">
        <f t="shared" si="9"/>
        <v>429.77204585075754</v>
      </c>
      <c r="L21" s="28">
        <f t="shared" si="9"/>
        <v>375.38809963032276</v>
      </c>
      <c r="M21" s="28">
        <f t="shared" si="9"/>
        <v>347.76296046979525</v>
      </c>
      <c r="N21" s="28">
        <f t="shared" si="9"/>
        <v>289.97605113286232</v>
      </c>
      <c r="O21" s="28">
        <f t="shared" si="9"/>
        <v>283.62589492372933</v>
      </c>
      <c r="P21" s="28">
        <f t="shared" si="9"/>
        <v>388.15013992414669</v>
      </c>
      <c r="Q21" s="28">
        <f t="shared" si="9"/>
        <v>407.91742403601222</v>
      </c>
      <c r="R21" s="28">
        <f t="shared" si="9"/>
        <v>368.61725028544907</v>
      </c>
      <c r="S21" s="29">
        <f t="shared" si="9"/>
        <v>360.53182985040598</v>
      </c>
      <c r="T21" s="29">
        <f t="shared" ref="T21:T22" si="10">T$20*S9</f>
        <v>359.2254607617258</v>
      </c>
      <c r="U21" s="29">
        <f t="shared" ref="U21:U22" si="11">U$20*T9</f>
        <v>359.19028430367337</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380.86380253238622</v>
      </c>
      <c r="F22" s="28">
        <f t="shared" ref="F22:S22" si="12">F$20*E10</f>
        <v>367.81245724143872</v>
      </c>
      <c r="G22" s="28">
        <f t="shared" si="12"/>
        <v>392.07711398511026</v>
      </c>
      <c r="H22" s="28">
        <f t="shared" si="12"/>
        <v>420.19825630450276</v>
      </c>
      <c r="I22" s="28">
        <f t="shared" si="12"/>
        <v>416.97696371214744</v>
      </c>
      <c r="J22" s="28">
        <f t="shared" si="12"/>
        <v>464.40757330675501</v>
      </c>
      <c r="K22" s="28">
        <f t="shared" si="12"/>
        <v>429.77204585075754</v>
      </c>
      <c r="L22" s="28">
        <f t="shared" si="12"/>
        <v>375.38809963032276</v>
      </c>
      <c r="M22" s="28">
        <f t="shared" si="12"/>
        <v>347.76296046979525</v>
      </c>
      <c r="N22" s="28">
        <f t="shared" si="12"/>
        <v>289.97605113286232</v>
      </c>
      <c r="O22" s="28">
        <f t="shared" si="12"/>
        <v>283.62589492372933</v>
      </c>
      <c r="P22" s="28">
        <f t="shared" si="12"/>
        <v>388.15013992414669</v>
      </c>
      <c r="Q22" s="28">
        <f t="shared" si="12"/>
        <v>407.91742403601222</v>
      </c>
      <c r="R22" s="28">
        <f t="shared" si="12"/>
        <v>368.61725028544907</v>
      </c>
      <c r="S22" s="29">
        <f t="shared" si="12"/>
        <v>360.53182985040598</v>
      </c>
      <c r="T22" s="29">
        <f t="shared" si="10"/>
        <v>356.18746730860181</v>
      </c>
      <c r="U22" s="29">
        <f t="shared" si="11"/>
        <v>354.45995076976368</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Data'!B111</f>
        <v>2.1420330006160823E-2</v>
      </c>
      <c r="F23" s="43">
        <f>'Input Data'!C111</f>
        <v>1.9666508381196001E-2</v>
      </c>
      <c r="G23" s="43">
        <f>'Input Data'!D111</f>
        <v>2.2013630206115332E-2</v>
      </c>
      <c r="H23" s="43">
        <f>'Input Data'!E111</f>
        <v>1.6520125870030281E-2</v>
      </c>
      <c r="I23" s="43">
        <f>'Input Data'!F111</f>
        <v>2.1705482232505978E-2</v>
      </c>
      <c r="J23" s="43">
        <f>'Input Data'!G111</f>
        <v>1.7728561938913326E-2</v>
      </c>
      <c r="K23" s="43">
        <f>'Input Data'!H111</f>
        <v>1.8674433620375314E-2</v>
      </c>
      <c r="L23" s="43">
        <f>'Input Data'!I111</f>
        <v>1.3139159205254705E-2</v>
      </c>
      <c r="M23" s="43">
        <f>'Input Data'!J111</f>
        <v>1.2088725945924004E-2</v>
      </c>
      <c r="N23" s="43">
        <f>'Input Data'!K111</f>
        <v>1.086281385694274E-2</v>
      </c>
      <c r="O23" s="43">
        <f>'Input Data'!L111</f>
        <v>9.8018629124113632E-3</v>
      </c>
      <c r="P23" s="43">
        <f>'Input Data'!M111</f>
        <v>9.2599035759452272E-3</v>
      </c>
      <c r="Q23" s="43">
        <f>'Input Data'!N111</f>
        <v>9.580622459432744E-3</v>
      </c>
      <c r="R23" s="43">
        <f>'Input Data'!O111</f>
        <v>1.1935565268919958E-2</v>
      </c>
      <c r="S23" s="44">
        <f>'Input Data'!P111</f>
        <v>1.1203604590529152E-2</v>
      </c>
      <c r="T23" s="44">
        <f>'Input Data'!Q111</f>
        <v>1.1163898218374957E-2</v>
      </c>
      <c r="U23" s="44">
        <f>'Input Data'!R111</f>
        <v>1.1163898218374955E-2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112.33101370923337</v>
      </c>
      <c r="F24" s="28">
        <f t="shared" ref="F24:U24" si="13">F$23*E9</f>
        <v>103.9053691204424</v>
      </c>
      <c r="G24" s="28">
        <f t="shared" si="13"/>
        <v>115.54777908162283</v>
      </c>
      <c r="H24" s="28">
        <f t="shared" si="13"/>
        <v>84.979946270239296</v>
      </c>
      <c r="I24" s="28">
        <f t="shared" si="13"/>
        <v>107.70341885843645</v>
      </c>
      <c r="J24" s="28">
        <f t="shared" si="13"/>
        <v>86.256731930989403</v>
      </c>
      <c r="K24" s="28">
        <f t="shared" si="13"/>
        <v>87.880086160192803</v>
      </c>
      <c r="L24" s="28">
        <f t="shared" si="13"/>
        <v>59.99721551097052</v>
      </c>
      <c r="M24" s="28">
        <f t="shared" si="13"/>
        <v>55.139653537707332</v>
      </c>
      <c r="N24" s="28">
        <f t="shared" si="13"/>
        <v>49.869653584209736</v>
      </c>
      <c r="O24" s="28">
        <f t="shared" si="13"/>
        <v>46.144908949346153</v>
      </c>
      <c r="P24" s="28">
        <f t="shared" si="13"/>
        <v>44.157019917071274</v>
      </c>
      <c r="Q24" s="28">
        <f t="shared" si="13"/>
        <v>46.457004567141382</v>
      </c>
      <c r="R24" s="28">
        <f t="shared" si="13"/>
        <v>57.59378763949784</v>
      </c>
      <c r="S24" s="29">
        <f t="shared" si="13"/>
        <v>53.544793552131345</v>
      </c>
      <c r="T24" s="29">
        <f t="shared" si="13"/>
        <v>53.350776665507794</v>
      </c>
      <c r="U24" s="29">
        <f t="shared" si="13"/>
        <v>53.345552393950143</v>
      </c>
      <c r="W24" s="65"/>
    </row>
    <row r="25" spans="2:41" x14ac:dyDescent="0.3">
      <c r="C25" s="3" t="s">
        <v>207</v>
      </c>
      <c r="D25" s="35"/>
      <c r="E25" s="28">
        <f>E$23*D10</f>
        <v>112.33101370923337</v>
      </c>
      <c r="F25" s="28">
        <f t="shared" ref="F25:U25" si="14">F$23*E10</f>
        <v>103.9053691204424</v>
      </c>
      <c r="G25" s="28">
        <f t="shared" si="14"/>
        <v>115.54777908162283</v>
      </c>
      <c r="H25" s="28">
        <f t="shared" si="14"/>
        <v>84.979946270239296</v>
      </c>
      <c r="I25" s="28">
        <f t="shared" si="14"/>
        <v>107.70341885843645</v>
      </c>
      <c r="J25" s="28">
        <f t="shared" si="14"/>
        <v>86.256731930989403</v>
      </c>
      <c r="K25" s="28">
        <f t="shared" si="14"/>
        <v>87.880086160192803</v>
      </c>
      <c r="L25" s="28">
        <f t="shared" si="14"/>
        <v>59.99721551097052</v>
      </c>
      <c r="M25" s="28">
        <f t="shared" si="14"/>
        <v>55.139653537707332</v>
      </c>
      <c r="N25" s="28">
        <f t="shared" si="14"/>
        <v>49.869653584209736</v>
      </c>
      <c r="O25" s="28">
        <f t="shared" si="14"/>
        <v>46.144908949346153</v>
      </c>
      <c r="P25" s="28">
        <f t="shared" si="14"/>
        <v>44.157019917071274</v>
      </c>
      <c r="Q25" s="28">
        <f t="shared" si="14"/>
        <v>46.457004567141382</v>
      </c>
      <c r="R25" s="28">
        <f t="shared" si="14"/>
        <v>57.59378763949784</v>
      </c>
      <c r="S25" s="29">
        <f t="shared" si="14"/>
        <v>53.544793552131345</v>
      </c>
      <c r="T25" s="29">
        <f t="shared" si="14"/>
        <v>52.899585622742592</v>
      </c>
      <c r="U25" s="29">
        <f t="shared" si="14"/>
        <v>52.643021544979021</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Data'!B370</f>
        <v>544.53613326844379</v>
      </c>
      <c r="F30" s="28">
        <f>'Input Data'!C370</f>
        <v>537.02119359611538</v>
      </c>
      <c r="G30" s="28">
        <f>'Input Data'!D370</f>
        <v>520.41926805269804</v>
      </c>
      <c r="H30" s="28">
        <f>'Input Data'!E370</f>
        <v>464.31909936865964</v>
      </c>
      <c r="I30" s="28">
        <f>'Input Data'!F370</f>
        <v>448.13645896665253</v>
      </c>
      <c r="J30" s="28">
        <f>'Input Data'!G370</f>
        <v>493.43328667012366</v>
      </c>
      <c r="K30" s="28">
        <f>'Input Data'!H370</f>
        <v>450.17373210699486</v>
      </c>
      <c r="L30" s="28">
        <f>'Input Data'!I370</f>
        <v>419.59121068177006</v>
      </c>
      <c r="M30" s="28">
        <f>'Input Data'!J370</f>
        <v>504.18752417604674</v>
      </c>
      <c r="N30" s="28">
        <f>'Input Data'!K370</f>
        <v>404.43001266055347</v>
      </c>
      <c r="O30" s="28">
        <f>'Input Data'!L370</f>
        <v>477.33334278468067</v>
      </c>
      <c r="P30" s="28">
        <f>'Input Data'!M370</f>
        <v>543.34670644871608</v>
      </c>
      <c r="Q30" s="28">
        <f>'Input Data'!N370</f>
        <v>463.60904296929124</v>
      </c>
      <c r="R30" s="28">
        <f>'Input Data'!O370</f>
        <v>425.82406327330011</v>
      </c>
      <c r="S30" s="29">
        <f>S9*($D$6+1)-Q9+S17</f>
        <v>387.78275410749262</v>
      </c>
      <c r="T30" s="29">
        <f>T9*($D$6+1)-S9+T17</f>
        <v>432.33869570137546</v>
      </c>
      <c r="U30" s="29">
        <f>U9*($D$6+1)-T9+U17</f>
        <v>432.10064806064031</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544.53613326844379</v>
      </c>
      <c r="F31" s="28">
        <f t="shared" ref="F31:Q31" si="17">F30</f>
        <v>537.02119359611538</v>
      </c>
      <c r="G31" s="28">
        <f t="shared" si="17"/>
        <v>520.41926805269804</v>
      </c>
      <c r="H31" s="28">
        <f t="shared" si="17"/>
        <v>464.31909936865964</v>
      </c>
      <c r="I31" s="28">
        <f t="shared" si="17"/>
        <v>448.13645896665253</v>
      </c>
      <c r="J31" s="28">
        <f t="shared" si="17"/>
        <v>493.43328667012366</v>
      </c>
      <c r="K31" s="28">
        <f t="shared" si="17"/>
        <v>450.17373210699486</v>
      </c>
      <c r="L31" s="28">
        <f t="shared" si="17"/>
        <v>419.59121068177006</v>
      </c>
      <c r="M31" s="28">
        <f t="shared" si="17"/>
        <v>504.18752417604674</v>
      </c>
      <c r="N31" s="28">
        <f t="shared" si="17"/>
        <v>404.43001266055347</v>
      </c>
      <c r="O31" s="28">
        <f t="shared" si="17"/>
        <v>477.33334278468067</v>
      </c>
      <c r="P31" s="28">
        <f t="shared" si="17"/>
        <v>543.34670644871608</v>
      </c>
      <c r="Q31" s="28">
        <f t="shared" si="17"/>
        <v>463.60904296929124</v>
      </c>
      <c r="R31" s="28">
        <f t="shared" ref="R31" si="18">R30</f>
        <v>425.82406327330011</v>
      </c>
      <c r="S31" s="29">
        <f t="shared" ref="S31" si="19">S9*($D$6+1)-Q10+S18</f>
        <v>387.78275410749262</v>
      </c>
      <c r="T31" s="29">
        <f>T9*($D$6+1)-S10+T18</f>
        <v>469.26469897767231</v>
      </c>
      <c r="U31" s="29">
        <f>U9*($D$6+1)-T10+U18</f>
        <v>489.59659539110964</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0">E29</f>
        <v>2011/12</v>
      </c>
      <c r="F35" s="27" t="str">
        <f t="shared" si="20"/>
        <v>2012/13</v>
      </c>
      <c r="G35" s="27" t="str">
        <f t="shared" si="20"/>
        <v>2013/14</v>
      </c>
      <c r="H35" s="27" t="str">
        <f t="shared" si="20"/>
        <v>2014/15</v>
      </c>
      <c r="I35" s="27" t="str">
        <f t="shared" si="20"/>
        <v>2015/16</v>
      </c>
      <c r="J35" s="27" t="str">
        <f t="shared" si="20"/>
        <v>2016/17</v>
      </c>
      <c r="K35" s="27" t="str">
        <f t="shared" si="20"/>
        <v>2017/18</v>
      </c>
      <c r="L35" s="27" t="str">
        <f t="shared" si="20"/>
        <v>2018/19</v>
      </c>
      <c r="M35" s="27" t="str">
        <f t="shared" si="20"/>
        <v>2019/20</v>
      </c>
      <c r="N35" s="27" t="str">
        <f t="shared" si="20"/>
        <v>2020/21</v>
      </c>
      <c r="O35" s="27" t="str">
        <f t="shared" si="20"/>
        <v>2021/22</v>
      </c>
      <c r="P35" s="27" t="str">
        <f t="shared" si="20"/>
        <v>2022/23</v>
      </c>
      <c r="Q35" s="27" t="str">
        <f t="shared" si="20"/>
        <v>2023/24</v>
      </c>
      <c r="R35" s="27" t="str">
        <f t="shared" ref="R35" si="21">R29</f>
        <v>2024/25</v>
      </c>
      <c r="S35" s="27" t="str">
        <f t="shared" si="20"/>
        <v>2025/26</v>
      </c>
      <c r="T35" s="27" t="str">
        <f t="shared" si="20"/>
        <v>2026/27</v>
      </c>
      <c r="U35" s="27" t="str">
        <f t="shared" si="20"/>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2">E30</f>
        <v>544.53613326844379</v>
      </c>
      <c r="F36" s="28">
        <f t="shared" si="22"/>
        <v>537.02119359611538</v>
      </c>
      <c r="G36" s="28">
        <f t="shared" si="22"/>
        <v>520.41926805269804</v>
      </c>
      <c r="H36" s="28">
        <f t="shared" si="22"/>
        <v>464.31909936865964</v>
      </c>
      <c r="I36" s="28">
        <f t="shared" si="22"/>
        <v>448.13645896665253</v>
      </c>
      <c r="J36" s="28">
        <f t="shared" si="22"/>
        <v>493.43328667012366</v>
      </c>
      <c r="K36" s="28">
        <f t="shared" si="22"/>
        <v>450.17373210699486</v>
      </c>
      <c r="L36" s="28">
        <f t="shared" si="22"/>
        <v>419.59121068177006</v>
      </c>
      <c r="M36" s="28">
        <f t="shared" si="22"/>
        <v>504.18752417604674</v>
      </c>
      <c r="N36" s="28">
        <f t="shared" si="22"/>
        <v>404.43001266055347</v>
      </c>
      <c r="O36" s="28">
        <f t="shared" si="22"/>
        <v>477.33334278468067</v>
      </c>
      <c r="P36" s="28">
        <f t="shared" si="22"/>
        <v>543.34670644871608</v>
      </c>
      <c r="Q36" s="28">
        <f t="shared" si="22"/>
        <v>463.60904296929124</v>
      </c>
      <c r="R36" s="28">
        <f t="shared" ref="R36" si="23">R30</f>
        <v>425.82406327330011</v>
      </c>
      <c r="S36" s="29">
        <f t="shared" si="22"/>
        <v>387.78275410749262</v>
      </c>
      <c r="T36" s="29">
        <f t="shared" si="22"/>
        <v>432.33869570137546</v>
      </c>
      <c r="U36" s="29">
        <f t="shared" si="22"/>
        <v>432.10064806064031</v>
      </c>
      <c r="V36" s="32"/>
      <c r="X36" s="65"/>
    </row>
    <row r="37" spans="2:41" x14ac:dyDescent="0.3">
      <c r="C37" s="3" t="s">
        <v>210</v>
      </c>
      <c r="D37" s="36"/>
      <c r="E37" s="28">
        <f>E31</f>
        <v>544.53613326844379</v>
      </c>
      <c r="F37" s="28">
        <f t="shared" ref="F37:U37" si="24">F31</f>
        <v>537.02119359611538</v>
      </c>
      <c r="G37" s="28">
        <f t="shared" si="24"/>
        <v>520.41926805269804</v>
      </c>
      <c r="H37" s="28">
        <f t="shared" si="24"/>
        <v>464.31909936865964</v>
      </c>
      <c r="I37" s="28">
        <f t="shared" si="24"/>
        <v>448.13645896665253</v>
      </c>
      <c r="J37" s="28">
        <f t="shared" si="24"/>
        <v>493.43328667012366</v>
      </c>
      <c r="K37" s="28">
        <f t="shared" si="24"/>
        <v>450.17373210699486</v>
      </c>
      <c r="L37" s="28">
        <f t="shared" si="24"/>
        <v>419.59121068177006</v>
      </c>
      <c r="M37" s="28">
        <f t="shared" si="24"/>
        <v>504.18752417604674</v>
      </c>
      <c r="N37" s="28">
        <f t="shared" si="24"/>
        <v>404.43001266055347</v>
      </c>
      <c r="O37" s="28">
        <f t="shared" si="24"/>
        <v>477.33334278468067</v>
      </c>
      <c r="P37" s="28">
        <f t="shared" si="24"/>
        <v>543.34670644871608</v>
      </c>
      <c r="Q37" s="28">
        <f t="shared" si="24"/>
        <v>463.60904296929124</v>
      </c>
      <c r="R37" s="28">
        <f t="shared" ref="R37" si="25">R31</f>
        <v>425.82406327330011</v>
      </c>
      <c r="S37" s="29">
        <f t="shared" si="24"/>
        <v>387.78275410749262</v>
      </c>
      <c r="T37" s="29">
        <f t="shared" si="24"/>
        <v>469.26469897767231</v>
      </c>
      <c r="U37" s="29">
        <f t="shared" si="24"/>
        <v>489.59659539110964</v>
      </c>
      <c r="V37" s="32"/>
      <c r="X37" s="65"/>
    </row>
    <row r="38" spans="2:41" x14ac:dyDescent="0.3">
      <c r="C38" s="3" t="s">
        <v>212</v>
      </c>
      <c r="D38" s="35"/>
      <c r="E38" s="28">
        <f>'Input Data'!B168</f>
        <v>168.43421222085499</v>
      </c>
      <c r="F38" s="28">
        <f>'Input Data'!C168</f>
        <v>163.02502350517597</v>
      </c>
      <c r="G38" s="28">
        <f>'Input Data'!D168</f>
        <v>183.32570470154241</v>
      </c>
      <c r="H38" s="28">
        <f>'Input Data'!E168</f>
        <v>179.16434398209617</v>
      </c>
      <c r="I38" s="28">
        <f>'Input Data'!F168</f>
        <v>146.06347745787468</v>
      </c>
      <c r="J38" s="28">
        <f>'Input Data'!G168</f>
        <v>130.11322157152085</v>
      </c>
      <c r="K38" s="28">
        <f>'Input Data'!H168</f>
        <v>143.28952457299849</v>
      </c>
      <c r="L38" s="28">
        <f>'Input Data'!I168</f>
        <v>140.3912081756809</v>
      </c>
      <c r="M38" s="28">
        <f>'Input Data'!J168</f>
        <v>173.79213243891789</v>
      </c>
      <c r="N38" s="28">
        <f>'Input Data'!K168</f>
        <v>145.73589023799565</v>
      </c>
      <c r="O38" s="28">
        <f>'Input Data'!L168</f>
        <v>141.8966292670321</v>
      </c>
      <c r="P38" s="28">
        <f>'Input Data'!M168</f>
        <v>138.54069241152817</v>
      </c>
      <c r="Q38" s="28">
        <f>'Input Data'!N168</f>
        <v>184.54551448563154</v>
      </c>
      <c r="R38" s="28">
        <f>'Input Data'!O168</f>
        <v>172.76819662734252</v>
      </c>
      <c r="S38" s="29">
        <f>'Input Data'!P168</f>
        <v>154.30835240475687</v>
      </c>
      <c r="T38" s="29">
        <f>'Input Data'!Q168</f>
        <v>144.29839059633716</v>
      </c>
      <c r="U38" s="29">
        <f>'Input Data'!R168</f>
        <v>150.60646903515365</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Data'!B194</f>
        <v>109.08724817935658</v>
      </c>
      <c r="F39" s="28">
        <f>'Input Data'!C194</f>
        <v>112.85966245097447</v>
      </c>
      <c r="G39" s="28">
        <f>'Input Data'!D194</f>
        <v>105.70633327537423</v>
      </c>
      <c r="H39" s="28">
        <f>'Input Data'!E194</f>
        <v>99.171747560392248</v>
      </c>
      <c r="I39" s="28">
        <f>'Input Data'!F194</f>
        <v>96.527319724526663</v>
      </c>
      <c r="J39" s="28">
        <f>'Input Data'!G194</f>
        <v>97.524916778900334</v>
      </c>
      <c r="K39" s="28">
        <f>'Input Data'!H194</f>
        <v>97.387832658607834</v>
      </c>
      <c r="L39" s="28">
        <f>'Input Data'!I194</f>
        <v>102.99809347386847</v>
      </c>
      <c r="M39" s="28">
        <f>'Input Data'!J194</f>
        <v>93.253610305004628</v>
      </c>
      <c r="N39" s="28">
        <f>'Input Data'!K194</f>
        <v>67.712562106509523</v>
      </c>
      <c r="O39" s="28">
        <f>'Input Data'!L194</f>
        <v>73.067455610739785</v>
      </c>
      <c r="P39" s="28">
        <f>'Input Data'!M194</f>
        <v>111.55590025407338</v>
      </c>
      <c r="Q39" s="28">
        <f>'Input Data'!N194</f>
        <v>88.859874567604791</v>
      </c>
      <c r="R39" s="28">
        <f>'Input Data'!O194</f>
        <v>95.206616967798055</v>
      </c>
      <c r="S39" s="29">
        <f>'Input Data'!P194</f>
        <v>82.136200801537598</v>
      </c>
      <c r="T39" s="29">
        <f>'Input Data'!Q194</f>
        <v>81.908354853944729</v>
      </c>
      <c r="U39" s="29">
        <f>'Input Data'!R194</f>
        <v>90.107648994171143</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267.0146728682322</v>
      </c>
      <c r="F40" s="28">
        <f t="shared" ref="F40:U40" si="26">F36-F$38-F$39</f>
        <v>261.13650763996498</v>
      </c>
      <c r="G40" s="28">
        <f t="shared" si="26"/>
        <v>231.38723007578142</v>
      </c>
      <c r="H40" s="28">
        <f t="shared" si="26"/>
        <v>185.98300782617122</v>
      </c>
      <c r="I40" s="28">
        <f t="shared" si="26"/>
        <v>205.54566178425119</v>
      </c>
      <c r="J40" s="28">
        <f t="shared" si="26"/>
        <v>265.79514831970249</v>
      </c>
      <c r="K40" s="28">
        <f t="shared" si="26"/>
        <v>209.49637487538851</v>
      </c>
      <c r="L40" s="28">
        <f t="shared" si="26"/>
        <v>176.2019090322207</v>
      </c>
      <c r="M40" s="28">
        <f t="shared" si="26"/>
        <v>237.14178143212425</v>
      </c>
      <c r="N40" s="28">
        <f t="shared" si="26"/>
        <v>190.9815603160483</v>
      </c>
      <c r="O40" s="28">
        <f t="shared" si="26"/>
        <v>262.36925790690879</v>
      </c>
      <c r="P40" s="28">
        <f t="shared" si="26"/>
        <v>293.2501137831145</v>
      </c>
      <c r="Q40" s="28">
        <f t="shared" si="26"/>
        <v>190.20365391605492</v>
      </c>
      <c r="R40" s="28">
        <f t="shared" ref="R40" si="27">R36-R$38-R$39</f>
        <v>157.84924967815954</v>
      </c>
      <c r="S40" s="29">
        <f t="shared" si="26"/>
        <v>151.33820090119815</v>
      </c>
      <c r="T40" s="29">
        <f t="shared" si="26"/>
        <v>206.1319502510936</v>
      </c>
      <c r="U40" s="29">
        <f t="shared" si="26"/>
        <v>191.38653003131554</v>
      </c>
      <c r="V40" s="32"/>
    </row>
    <row r="41" spans="2:41" x14ac:dyDescent="0.3">
      <c r="C41" s="3" t="s">
        <v>215</v>
      </c>
      <c r="D41" s="35"/>
      <c r="E41" s="28">
        <f>E37-E$38-E$39</f>
        <v>267.0146728682322</v>
      </c>
      <c r="F41" s="28">
        <f t="shared" ref="F41:U41" si="28">F37-F$38-F$39</f>
        <v>261.13650763996498</v>
      </c>
      <c r="G41" s="28">
        <f t="shared" si="28"/>
        <v>231.38723007578142</v>
      </c>
      <c r="H41" s="28">
        <f t="shared" si="28"/>
        <v>185.98300782617122</v>
      </c>
      <c r="I41" s="28">
        <f t="shared" si="28"/>
        <v>205.54566178425119</v>
      </c>
      <c r="J41" s="28">
        <f t="shared" si="28"/>
        <v>265.79514831970249</v>
      </c>
      <c r="K41" s="28">
        <f t="shared" si="28"/>
        <v>209.49637487538851</v>
      </c>
      <c r="L41" s="28">
        <f t="shared" si="28"/>
        <v>176.2019090322207</v>
      </c>
      <c r="M41" s="28">
        <f t="shared" si="28"/>
        <v>237.14178143212425</v>
      </c>
      <c r="N41" s="28">
        <f t="shared" si="28"/>
        <v>190.9815603160483</v>
      </c>
      <c r="O41" s="28">
        <f t="shared" si="28"/>
        <v>262.36925790690879</v>
      </c>
      <c r="P41" s="28">
        <f t="shared" si="28"/>
        <v>293.2501137831145</v>
      </c>
      <c r="Q41" s="28">
        <f t="shared" si="28"/>
        <v>190.20365391605492</v>
      </c>
      <c r="R41" s="28">
        <f t="shared" ref="R41" si="29">R37-R$38-R$39</f>
        <v>157.84924967815954</v>
      </c>
      <c r="S41" s="29">
        <f t="shared" si="28"/>
        <v>151.33820090119815</v>
      </c>
      <c r="T41" s="29">
        <f t="shared" si="28"/>
        <v>243.0579535273904</v>
      </c>
      <c r="U41" s="29">
        <f t="shared" si="28"/>
        <v>248.88247736178488</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Data'!B291</f>
        <v>3.2324692959054846</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0">S40</f>
        <v>151.33820090119815</v>
      </c>
      <c r="E48" s="28">
        <f t="shared" si="30"/>
        <v>206.1319502510936</v>
      </c>
      <c r="F48" s="28">
        <f t="shared" si="30"/>
        <v>191.38653003131554</v>
      </c>
      <c r="G48" s="51"/>
      <c r="H48" s="51"/>
      <c r="I48" s="51"/>
      <c r="J48" s="51"/>
      <c r="K48" s="51"/>
      <c r="L48" s="51"/>
      <c r="M48" s="51"/>
      <c r="N48" s="51"/>
      <c r="O48" s="51"/>
      <c r="P48" s="51"/>
      <c r="Q48" s="39"/>
      <c r="R48" s="39"/>
      <c r="S48" s="39"/>
      <c r="T48" s="39"/>
      <c r="U48" s="32"/>
    </row>
    <row r="49" spans="2:24" x14ac:dyDescent="0.3">
      <c r="C49" s="3" t="s">
        <v>215</v>
      </c>
      <c r="D49" s="29">
        <f t="shared" si="30"/>
        <v>151.33820090119815</v>
      </c>
      <c r="E49" s="28">
        <f t="shared" si="30"/>
        <v>243.0579535273904</v>
      </c>
      <c r="F49" s="28">
        <f t="shared" si="30"/>
        <v>248.88247736178488</v>
      </c>
      <c r="G49" s="51"/>
      <c r="H49" s="51"/>
      <c r="I49" s="51"/>
      <c r="J49" s="51"/>
      <c r="K49" s="51"/>
      <c r="L49" s="51"/>
      <c r="M49" s="51"/>
      <c r="N49" s="51"/>
      <c r="O49" s="51"/>
      <c r="P49" s="51"/>
      <c r="Q49" s="39"/>
      <c r="R49" s="39"/>
      <c r="S49" s="39"/>
      <c r="T49" s="39"/>
      <c r="U49" s="32"/>
    </row>
    <row r="50" spans="2:24" x14ac:dyDescent="0.3">
      <c r="C50" s="3" t="s">
        <v>218</v>
      </c>
      <c r="D50" s="29">
        <f>'Input Data'!B219</f>
        <v>20.708201365626547</v>
      </c>
      <c r="E50" s="28">
        <f>'Input Data'!C219</f>
        <v>20.708201365626547</v>
      </c>
      <c r="F50" s="28">
        <f>'Input Data'!D219</f>
        <v>21.246257098408403</v>
      </c>
      <c r="G50" s="51"/>
      <c r="H50" s="51"/>
      <c r="I50" s="51"/>
      <c r="J50" s="51"/>
      <c r="K50" s="51"/>
      <c r="L50" s="51"/>
      <c r="M50" s="51"/>
      <c r="N50" s="51"/>
      <c r="O50" s="51"/>
      <c r="P50" s="51"/>
      <c r="Q50" s="39"/>
      <c r="R50" s="39"/>
      <c r="S50" s="39"/>
      <c r="T50" s="39"/>
      <c r="U50" s="32"/>
    </row>
    <row r="51" spans="2:24" x14ac:dyDescent="0.3">
      <c r="C51" s="3" t="s">
        <v>219</v>
      </c>
      <c r="D51" s="29">
        <f>D48-D$50-$D$45</f>
        <v>127.39753023966612</v>
      </c>
      <c r="E51" s="28">
        <f t="shared" ref="E51:F52" si="31">E48-E$50-$D$45</f>
        <v>182.19127958956159</v>
      </c>
      <c r="F51" s="28">
        <f t="shared" si="31"/>
        <v>166.90780363700168</v>
      </c>
      <c r="G51" s="51"/>
      <c r="H51" s="51"/>
      <c r="I51" s="51"/>
      <c r="J51" s="51"/>
      <c r="K51" s="51"/>
      <c r="L51" s="51"/>
      <c r="M51" s="51"/>
      <c r="N51" s="51"/>
      <c r="O51" s="51"/>
      <c r="P51" s="51"/>
      <c r="Q51" s="39"/>
      <c r="R51" s="39"/>
      <c r="S51" s="39"/>
      <c r="T51" s="39"/>
      <c r="U51" s="32"/>
    </row>
    <row r="52" spans="2:24" x14ac:dyDescent="0.3">
      <c r="C52" s="3" t="s">
        <v>220</v>
      </c>
      <c r="D52" s="29">
        <f>D49-D$50-$D$45</f>
        <v>127.39753023966612</v>
      </c>
      <c r="E52" s="28">
        <f t="shared" si="31"/>
        <v>219.11728286585839</v>
      </c>
      <c r="F52" s="28">
        <f>F49-F$50-$D$45</f>
        <v>224.40375096747101</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Data'!B244</f>
        <v>0.93898789831343088</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Data'!B268</f>
        <v>0.65268667228260147</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276.17783314852988</v>
      </c>
      <c r="E62" s="51"/>
      <c r="F62" s="51"/>
      <c r="G62" s="51"/>
      <c r="H62" s="51"/>
      <c r="I62" s="51"/>
      <c r="J62" s="51"/>
      <c r="K62" s="51"/>
      <c r="L62" s="51"/>
      <c r="M62" s="51"/>
      <c r="N62" s="51"/>
      <c r="O62" s="51"/>
      <c r="P62" s="51"/>
      <c r="Q62" s="39"/>
      <c r="R62" s="39"/>
      <c r="S62" s="39"/>
      <c r="T62" s="39"/>
      <c r="U62" s="32"/>
    </row>
    <row r="63" spans="2:24" x14ac:dyDescent="0.3">
      <c r="C63" s="3" t="s">
        <v>228</v>
      </c>
      <c r="D63" s="68">
        <f>F52/D$56/D$57/D$58</f>
        <v>371.31482376573069</v>
      </c>
      <c r="E63" s="51"/>
      <c r="F63" s="51"/>
      <c r="G63" s="51"/>
      <c r="H63" s="51"/>
      <c r="I63" s="51"/>
      <c r="J63" s="51"/>
      <c r="K63" s="51"/>
      <c r="L63" s="51"/>
      <c r="M63" s="51"/>
      <c r="N63" s="51"/>
      <c r="O63" s="51"/>
      <c r="P63" s="51"/>
      <c r="Q63" s="39"/>
      <c r="R63" s="39"/>
      <c r="S63" s="39"/>
      <c r="T63" s="39"/>
      <c r="U63" s="32"/>
    </row>
    <row r="64" spans="2:24" ht="14.5" x14ac:dyDescent="0.35">
      <c r="C64" s="3" t="s">
        <v>2</v>
      </c>
      <c r="D64" s="68">
        <f>D63-D62</f>
        <v>95.136990617200809</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371.31482376573069</v>
      </c>
    </row>
    <row r="72" spans="2:21" ht="14.5" x14ac:dyDescent="0.35">
      <c r="B72" s="62" t="s">
        <v>112</v>
      </c>
    </row>
  </sheetData>
  <phoneticPr fontId="13" type="noConversion"/>
  <conditionalFormatting sqref="W20:W21">
    <cfRule type="cellIs" dxfId="95" priority="23" operator="greaterThan">
      <formula>0.000001</formula>
    </cfRule>
    <cfRule type="cellIs" dxfId="94" priority="24" operator="lessThan">
      <formula>-0.000001</formula>
    </cfRule>
  </conditionalFormatting>
  <conditionalFormatting sqref="W23:W24">
    <cfRule type="cellIs" dxfId="93" priority="21" operator="greaterThan">
      <formula>0.000001</formula>
    </cfRule>
    <cfRule type="cellIs" dxfId="92" priority="22" operator="lessThan">
      <formula>-0.000001</formula>
    </cfRule>
  </conditionalFormatting>
  <conditionalFormatting sqref="W38:W39">
    <cfRule type="cellIs" dxfId="91" priority="13" operator="greaterThan">
      <formula>0.000001</formula>
    </cfRule>
    <cfRule type="cellIs" dxfId="90" priority="14" operator="lessThan">
      <formula>-0.000001</formula>
    </cfRule>
  </conditionalFormatting>
  <conditionalFormatting sqref="W1:X1">
    <cfRule type="cellIs" dxfId="89" priority="27" operator="greaterThan">
      <formula>0.000001</formula>
    </cfRule>
    <cfRule type="cellIs" dxfId="88" priority="28" operator="lessThan">
      <formula>-0.000001</formula>
    </cfRule>
  </conditionalFormatting>
  <conditionalFormatting sqref="W6:X6">
    <cfRule type="cellIs" dxfId="87" priority="1" operator="greaterThan">
      <formula>0.000001</formula>
    </cfRule>
    <cfRule type="cellIs" dxfId="86" priority="2" operator="lessThan">
      <formula>-0.000001</formula>
    </cfRule>
  </conditionalFormatting>
  <conditionalFormatting sqref="W30:X31">
    <cfRule type="cellIs" dxfId="85" priority="17" operator="greaterThan">
      <formula>0.000001</formula>
    </cfRule>
    <cfRule type="cellIs" dxfId="84" priority="18" operator="lessThan">
      <formula>-0.000001</formula>
    </cfRule>
  </conditionalFormatting>
  <conditionalFormatting sqref="W45:X45">
    <cfRule type="cellIs" dxfId="83" priority="5" operator="greaterThan">
      <formula>0.000001</formula>
    </cfRule>
    <cfRule type="cellIs" dxfId="82" priority="6" operator="lessThan">
      <formula>-0.000001</formula>
    </cfRule>
  </conditionalFormatting>
  <conditionalFormatting sqref="W56:X58">
    <cfRule type="cellIs" dxfId="81" priority="3" operator="greaterThan">
      <formula>0.000001</formula>
    </cfRule>
    <cfRule type="cellIs" dxfId="80" priority="4" operator="lessThan">
      <formula>-0.000001</formula>
    </cfRule>
  </conditionalFormatting>
  <conditionalFormatting sqref="W9:AO10">
    <cfRule type="cellIs" dxfId="79" priority="25" operator="greaterThan">
      <formula>0.000001</formula>
    </cfRule>
    <cfRule type="cellIs" dxfId="78" priority="26" operator="lessThan">
      <formula>-0.000001</formula>
    </cfRule>
  </conditionalFormatting>
  <conditionalFormatting sqref="X36:X37 Y38:AO39">
    <cfRule type="cellIs" dxfId="77" priority="35" operator="greaterThan">
      <formula>0.000001</formula>
    </cfRule>
    <cfRule type="cellIs" dxfId="76" priority="36" operator="lessThan">
      <formula>-0.000001</formula>
    </cfRule>
  </conditionalFormatting>
  <conditionalFormatting sqref="X17:AO18 Y19:AO23">
    <cfRule type="cellIs" dxfId="75" priority="31" operator="greaterThan">
      <formula>0.000001</formula>
    </cfRule>
    <cfRule type="cellIs" dxfId="74" priority="32" operator="lessThan">
      <formula>-0.000001</formula>
    </cfRule>
  </conditionalFormatting>
  <conditionalFormatting sqref="AA30:AO31 Y30:Z33">
    <cfRule type="cellIs" dxfId="73" priority="33" operator="greaterThan">
      <formula>0.000001</formula>
    </cfRule>
    <cfRule type="cellIs" dxfId="72" priority="34" operator="lessThan">
      <formula>-0.000001</formula>
    </cfRule>
  </conditionalFormatting>
  <hyperlinks>
    <hyperlink ref="B72" location="Contents!A1" display="Link to Contents page" xr:uid="{FA3B82ED-39D3-4327-8AAF-44C73E2434E4}"/>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C5B9-2177-4E6E-8046-1F77A8F803C9}">
  <dimension ref="A1:G62"/>
  <sheetViews>
    <sheetView showGridLines="0" zoomScale="80" zoomScaleNormal="80" workbookViewId="0"/>
  </sheetViews>
  <sheetFormatPr defaultColWidth="9.1796875" defaultRowHeight="15.5" x14ac:dyDescent="0.35"/>
  <cols>
    <col min="1" max="1" width="35.81640625" style="4" customWidth="1"/>
    <col min="2" max="2" width="242.54296875" style="4" customWidth="1"/>
    <col min="3" max="16384" width="9.1796875" style="4"/>
  </cols>
  <sheetData>
    <row r="1" spans="1:7" ht="25.15" customHeight="1" x14ac:dyDescent="0.5">
      <c r="A1" s="10" t="s">
        <v>57</v>
      </c>
    </row>
    <row r="3" spans="1:7" x14ac:dyDescent="0.35">
      <c r="A3" s="5" t="s">
        <v>58</v>
      </c>
    </row>
    <row r="4" spans="1:7" x14ac:dyDescent="0.35">
      <c r="A4" s="6"/>
    </row>
    <row r="5" spans="1:7" ht="13.5" customHeight="1" x14ac:dyDescent="0.35">
      <c r="A5" s="4" t="s">
        <v>59</v>
      </c>
    </row>
    <row r="6" spans="1:7" x14ac:dyDescent="0.35">
      <c r="A6" s="4" t="s">
        <v>60</v>
      </c>
    </row>
    <row r="7" spans="1:7" x14ac:dyDescent="0.35">
      <c r="A7" s="4" t="s">
        <v>61</v>
      </c>
    </row>
    <row r="9" spans="1:7" x14ac:dyDescent="0.35">
      <c r="A9" s="5" t="s">
        <v>62</v>
      </c>
    </row>
    <row r="10" spans="1:7" x14ac:dyDescent="0.35">
      <c r="A10" s="5"/>
    </row>
    <row r="11" spans="1:7" x14ac:dyDescent="0.35">
      <c r="A11" s="4" t="s">
        <v>63</v>
      </c>
    </row>
    <row r="12" spans="1:7" x14ac:dyDescent="0.35">
      <c r="A12" s="4" t="s">
        <v>64</v>
      </c>
    </row>
    <row r="13" spans="1:7" x14ac:dyDescent="0.35">
      <c r="A13" s="4" t="s">
        <v>65</v>
      </c>
    </row>
    <row r="14" spans="1:7" x14ac:dyDescent="0.35">
      <c r="A14" s="4" t="s">
        <v>66</v>
      </c>
    </row>
    <row r="15" spans="1:7" x14ac:dyDescent="0.35">
      <c r="A15" s="4" t="s">
        <v>67</v>
      </c>
    </row>
    <row r="16" spans="1:7" x14ac:dyDescent="0.35">
      <c r="G16" s="83"/>
    </row>
    <row r="17" spans="1:7" x14ac:dyDescent="0.35">
      <c r="A17" s="5" t="s">
        <v>68</v>
      </c>
      <c r="G17" s="83"/>
    </row>
    <row r="18" spans="1:7" x14ac:dyDescent="0.35">
      <c r="A18" s="5"/>
      <c r="G18" s="83"/>
    </row>
    <row r="19" spans="1:7" x14ac:dyDescent="0.35">
      <c r="A19" s="4" t="s">
        <v>69</v>
      </c>
      <c r="G19" s="83"/>
    </row>
    <row r="20" spans="1:7" x14ac:dyDescent="0.35">
      <c r="A20" s="4" t="s">
        <v>70</v>
      </c>
      <c r="G20" s="83"/>
    </row>
    <row r="22" spans="1:7" x14ac:dyDescent="0.35">
      <c r="A22" s="5" t="s">
        <v>71</v>
      </c>
    </row>
    <row r="23" spans="1:7" x14ac:dyDescent="0.35">
      <c r="A23" s="5"/>
    </row>
    <row r="24" spans="1:7" x14ac:dyDescent="0.35">
      <c r="A24" s="4" t="s">
        <v>72</v>
      </c>
    </row>
    <row r="25" spans="1:7" x14ac:dyDescent="0.35">
      <c r="A25" s="4" t="s">
        <v>259</v>
      </c>
    </row>
    <row r="27" spans="1:7" x14ac:dyDescent="0.35">
      <c r="A27" s="5" t="s">
        <v>73</v>
      </c>
    </row>
    <row r="28" spans="1:7" x14ac:dyDescent="0.35">
      <c r="B28" s="7"/>
    </row>
    <row r="29" spans="1:7" x14ac:dyDescent="0.35">
      <c r="A29" s="8" t="s">
        <v>74</v>
      </c>
      <c r="B29" s="8" t="s">
        <v>75</v>
      </c>
    </row>
    <row r="30" spans="1:7" x14ac:dyDescent="0.35">
      <c r="A30" s="8" t="s">
        <v>76</v>
      </c>
      <c r="B30" s="8" t="s">
        <v>77</v>
      </c>
    </row>
    <row r="31" spans="1:7" x14ac:dyDescent="0.35">
      <c r="A31" s="8" t="s">
        <v>78</v>
      </c>
      <c r="B31" s="9" t="s">
        <v>79</v>
      </c>
    </row>
    <row r="32" spans="1:7" ht="31" x14ac:dyDescent="0.35">
      <c r="A32" s="45" t="s">
        <v>80</v>
      </c>
      <c r="B32" s="11" t="s">
        <v>81</v>
      </c>
    </row>
    <row r="33" spans="1:2" s="20" customFormat="1" ht="31" x14ac:dyDescent="0.35">
      <c r="A33" s="45" t="s">
        <v>82</v>
      </c>
      <c r="B33" s="58" t="s">
        <v>83</v>
      </c>
    </row>
    <row r="34" spans="1:2" x14ac:dyDescent="0.35">
      <c r="A34" s="8" t="s">
        <v>84</v>
      </c>
      <c r="B34" s="8" t="s">
        <v>85</v>
      </c>
    </row>
    <row r="35" spans="1:2" x14ac:dyDescent="0.35">
      <c r="A35" s="8" t="s">
        <v>86</v>
      </c>
      <c r="B35" s="8" t="s">
        <v>87</v>
      </c>
    </row>
    <row r="36" spans="1:2" x14ac:dyDescent="0.35">
      <c r="A36" s="8" t="s">
        <v>88</v>
      </c>
      <c r="B36" s="8" t="s">
        <v>89</v>
      </c>
    </row>
    <row r="37" spans="1:2" x14ac:dyDescent="0.35">
      <c r="A37" s="8" t="s">
        <v>90</v>
      </c>
      <c r="B37" s="8" t="s">
        <v>91</v>
      </c>
    </row>
    <row r="39" spans="1:2" x14ac:dyDescent="0.35">
      <c r="A39" s="5" t="s">
        <v>92</v>
      </c>
    </row>
    <row r="40" spans="1:2" x14ac:dyDescent="0.35">
      <c r="A40" s="6"/>
    </row>
    <row r="41" spans="1:2" x14ac:dyDescent="0.35">
      <c r="A41" s="4" t="s">
        <v>93</v>
      </c>
    </row>
    <row r="43" spans="1:2" x14ac:dyDescent="0.35">
      <c r="A43" s="8" t="s">
        <v>10</v>
      </c>
      <c r="B43" s="8" t="s">
        <v>94</v>
      </c>
    </row>
    <row r="44" spans="1:2" x14ac:dyDescent="0.35">
      <c r="A44" s="8" t="s">
        <v>11</v>
      </c>
      <c r="B44" s="8" t="s">
        <v>95</v>
      </c>
    </row>
    <row r="45" spans="1:2" x14ac:dyDescent="0.35">
      <c r="A45" s="8" t="s">
        <v>12</v>
      </c>
      <c r="B45" s="8" t="s">
        <v>96</v>
      </c>
    </row>
    <row r="46" spans="1:2" x14ac:dyDescent="0.35">
      <c r="A46" s="8" t="s">
        <v>13</v>
      </c>
      <c r="B46" s="8" t="s">
        <v>97</v>
      </c>
    </row>
    <row r="47" spans="1:2" x14ac:dyDescent="0.35">
      <c r="A47" s="8" t="s">
        <v>14</v>
      </c>
      <c r="B47" s="8" t="s">
        <v>98</v>
      </c>
    </row>
    <row r="48" spans="1:2" x14ac:dyDescent="0.35">
      <c r="A48" s="8" t="s">
        <v>15</v>
      </c>
      <c r="B48" s="8" t="s">
        <v>99</v>
      </c>
    </row>
    <row r="49" spans="1:2" x14ac:dyDescent="0.35">
      <c r="A49" s="8" t="s">
        <v>16</v>
      </c>
      <c r="B49" s="8" t="s">
        <v>100</v>
      </c>
    </row>
    <row r="50" spans="1:2" x14ac:dyDescent="0.35">
      <c r="A50" s="8" t="s">
        <v>17</v>
      </c>
      <c r="B50" s="8" t="s">
        <v>101</v>
      </c>
    </row>
    <row r="51" spans="1:2" x14ac:dyDescent="0.35">
      <c r="A51" s="8" t="s">
        <v>18</v>
      </c>
      <c r="B51" s="8" t="s">
        <v>102</v>
      </c>
    </row>
    <row r="52" spans="1:2" x14ac:dyDescent="0.35">
      <c r="A52" s="8" t="s">
        <v>19</v>
      </c>
      <c r="B52" s="8" t="s">
        <v>103</v>
      </c>
    </row>
    <row r="53" spans="1:2" x14ac:dyDescent="0.35">
      <c r="A53" s="8" t="s">
        <v>20</v>
      </c>
      <c r="B53" s="8" t="s">
        <v>104</v>
      </c>
    </row>
    <row r="54" spans="1:2" x14ac:dyDescent="0.35">
      <c r="A54" s="8" t="s">
        <v>21</v>
      </c>
      <c r="B54" s="8" t="s">
        <v>105</v>
      </c>
    </row>
    <row r="55" spans="1:2" x14ac:dyDescent="0.35">
      <c r="A55" s="8" t="s">
        <v>22</v>
      </c>
      <c r="B55" s="8" t="s">
        <v>106</v>
      </c>
    </row>
    <row r="56" spans="1:2" x14ac:dyDescent="0.35">
      <c r="A56" s="8" t="s">
        <v>23</v>
      </c>
      <c r="B56" s="8" t="s">
        <v>107</v>
      </c>
    </row>
    <row r="57" spans="1:2" x14ac:dyDescent="0.35">
      <c r="A57" s="8" t="s">
        <v>24</v>
      </c>
      <c r="B57" s="8" t="s">
        <v>108</v>
      </c>
    </row>
    <row r="58" spans="1:2" x14ac:dyDescent="0.35">
      <c r="A58" s="8" t="s">
        <v>25</v>
      </c>
      <c r="B58" s="8" t="s">
        <v>109</v>
      </c>
    </row>
    <row r="59" spans="1:2" x14ac:dyDescent="0.35">
      <c r="A59" s="8" t="s">
        <v>26</v>
      </c>
      <c r="B59" s="8" t="s">
        <v>110</v>
      </c>
    </row>
    <row r="60" spans="1:2" x14ac:dyDescent="0.35">
      <c r="A60" s="8" t="s">
        <v>27</v>
      </c>
      <c r="B60" s="8" t="s">
        <v>111</v>
      </c>
    </row>
    <row r="62" spans="1:2" x14ac:dyDescent="0.35">
      <c r="A62" s="62" t="s">
        <v>112</v>
      </c>
    </row>
  </sheetData>
  <hyperlinks>
    <hyperlink ref="A62" location="Contents!A1" display="Link to Contents page" xr:uid="{BADF3B39-0DD8-4DC0-B945-74DEFD3752E8}"/>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A64C-90C0-4F73-A8CF-437E7B718A7F}">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3.45312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Data'!B24</f>
        <v>5124.088854735347</v>
      </c>
      <c r="E9" s="27">
        <f>'Input Data'!C24</f>
        <v>5124.9491037267007</v>
      </c>
      <c r="F9" s="27">
        <f>'Input Data'!D24</f>
        <v>5211.9992751482214</v>
      </c>
      <c r="G9" s="27">
        <f>'Input Data'!E24</f>
        <v>5110.014878172673</v>
      </c>
      <c r="H9" s="27">
        <f>'Input Data'!F24</f>
        <v>5126.6178419370044</v>
      </c>
      <c r="I9" s="27">
        <f>'Input Data'!G24</f>
        <v>4943.5440599058429</v>
      </c>
      <c r="J9" s="27">
        <f>'Input Data'!H24</f>
        <v>4752.4717831810449</v>
      </c>
      <c r="K9" s="27">
        <f>'Input Data'!I24</f>
        <v>4588.46434633637</v>
      </c>
      <c r="L9" s="27">
        <f>'Input Data'!J24</f>
        <v>4540.6641943775348</v>
      </c>
      <c r="M9" s="27">
        <f>'Input Data'!K24</f>
        <v>4519.0850916240906</v>
      </c>
      <c r="N9" s="27">
        <f>'Input Data'!L24</f>
        <v>4673.6733394050516</v>
      </c>
      <c r="O9" s="27">
        <f>'Input Data'!M24</f>
        <v>4826.5672978689536</v>
      </c>
      <c r="P9" s="27">
        <f>'Input Data'!N24</f>
        <v>4861.1178821031463</v>
      </c>
      <c r="Q9" s="27">
        <f>'Input Data'!O24</f>
        <v>4885.83081999555</v>
      </c>
      <c r="R9" s="27">
        <f>'Input Data'!P24</f>
        <v>4915.2012286107911</v>
      </c>
      <c r="S9" s="29">
        <f>'Input Data'!Q24</f>
        <v>4914.8096776519524</v>
      </c>
      <c r="T9" s="29">
        <f>'Input Data'!R24</f>
        <v>4914.328404425677</v>
      </c>
      <c r="U9" s="29">
        <f>'Input Data'!S24</f>
        <v>4913.6467478140485</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5124.088854735347</v>
      </c>
      <c r="E10" s="27">
        <f t="shared" ref="E10:Q10" si="0">E9</f>
        <v>5124.9491037267007</v>
      </c>
      <c r="F10" s="27">
        <f t="shared" si="0"/>
        <v>5211.9992751482214</v>
      </c>
      <c r="G10" s="27">
        <f t="shared" si="0"/>
        <v>5110.014878172673</v>
      </c>
      <c r="H10" s="27">
        <f t="shared" si="0"/>
        <v>5126.6178419370044</v>
      </c>
      <c r="I10" s="27">
        <f t="shared" si="0"/>
        <v>4943.5440599058429</v>
      </c>
      <c r="J10" s="27">
        <f t="shared" si="0"/>
        <v>4752.4717831810449</v>
      </c>
      <c r="K10" s="27">
        <f t="shared" si="0"/>
        <v>4588.46434633637</v>
      </c>
      <c r="L10" s="27">
        <f t="shared" si="0"/>
        <v>4540.6641943775348</v>
      </c>
      <c r="M10" s="27">
        <f t="shared" si="0"/>
        <v>4519.0850916240906</v>
      </c>
      <c r="N10" s="27">
        <f t="shared" si="0"/>
        <v>4673.6733394050516</v>
      </c>
      <c r="O10" s="27">
        <f t="shared" si="0"/>
        <v>4826.5672978689536</v>
      </c>
      <c r="P10" s="27">
        <f t="shared" si="0"/>
        <v>4861.1178821031463</v>
      </c>
      <c r="Q10" s="27">
        <f t="shared" si="0"/>
        <v>4885.83081999555</v>
      </c>
      <c r="R10" s="27">
        <f t="shared" ref="R10" si="1">R9</f>
        <v>4915.2012286107911</v>
      </c>
      <c r="S10" s="29">
        <f>'Input Data'!B347</f>
        <v>4969.0427205943824</v>
      </c>
      <c r="T10" s="29">
        <f>'Input Data'!C347</f>
        <v>5019.3862952170293</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54.233042942430075</v>
      </c>
      <c r="T11" s="29">
        <f>T10-T9</f>
        <v>105.05789079135229</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542.2521783575213</v>
      </c>
      <c r="F17" s="28">
        <f t="shared" ref="F17:U17" si="4">F21+F24</f>
        <v>489.85116979352745</v>
      </c>
      <c r="G17" s="28">
        <f t="shared" si="4"/>
        <v>545.37935075349583</v>
      </c>
      <c r="H17" s="28">
        <f t="shared" si="4"/>
        <v>533.57813260999956</v>
      </c>
      <c r="I17" s="28">
        <f t="shared" si="4"/>
        <v>551.23969783540088</v>
      </c>
      <c r="J17" s="28">
        <f t="shared" si="4"/>
        <v>584.23236147842067</v>
      </c>
      <c r="K17" s="28">
        <f t="shared" si="4"/>
        <v>555.44653558256209</v>
      </c>
      <c r="L17" s="28">
        <f t="shared" si="4"/>
        <v>471.62996067840811</v>
      </c>
      <c r="M17" s="28">
        <f t="shared" si="4"/>
        <v>468.99909233987557</v>
      </c>
      <c r="N17" s="28">
        <f t="shared" si="4"/>
        <v>311.57842559129591</v>
      </c>
      <c r="O17" s="28">
        <f t="shared" si="4"/>
        <v>356.58943547721964</v>
      </c>
      <c r="P17" s="28">
        <f t="shared" si="4"/>
        <v>500.4566580414259</v>
      </c>
      <c r="Q17" s="28">
        <f t="shared" si="4"/>
        <v>496.44384246947192</v>
      </c>
      <c r="R17" s="28">
        <f t="shared" ref="R17" si="5">R21+R24</f>
        <v>426.93759557034252</v>
      </c>
      <c r="S17" s="29">
        <f t="shared" si="4"/>
        <v>432.90388257824873</v>
      </c>
      <c r="T17" s="29">
        <f t="shared" si="4"/>
        <v>431.33527696912802</v>
      </c>
      <c r="U17" s="29">
        <f t="shared" si="4"/>
        <v>431.29303929687444</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542.2521783575213</v>
      </c>
      <c r="F18" s="28">
        <f t="shared" ref="F18:U18" si="6">F22+F25</f>
        <v>489.85116979352745</v>
      </c>
      <c r="G18" s="28">
        <f t="shared" si="6"/>
        <v>545.37935075349583</v>
      </c>
      <c r="H18" s="28">
        <f t="shared" si="6"/>
        <v>533.57813260999956</v>
      </c>
      <c r="I18" s="28">
        <f t="shared" si="6"/>
        <v>551.23969783540088</v>
      </c>
      <c r="J18" s="28">
        <f t="shared" si="6"/>
        <v>584.23236147842067</v>
      </c>
      <c r="K18" s="28">
        <f t="shared" si="6"/>
        <v>555.44653558256209</v>
      </c>
      <c r="L18" s="28">
        <f t="shared" si="6"/>
        <v>471.62996067840811</v>
      </c>
      <c r="M18" s="28">
        <f t="shared" si="6"/>
        <v>468.99909233987557</v>
      </c>
      <c r="N18" s="28">
        <f t="shared" si="6"/>
        <v>311.57842559129591</v>
      </c>
      <c r="O18" s="28">
        <f t="shared" si="6"/>
        <v>356.58943547721964</v>
      </c>
      <c r="P18" s="28">
        <f t="shared" si="6"/>
        <v>500.4566580414259</v>
      </c>
      <c r="Q18" s="28">
        <f t="shared" si="6"/>
        <v>496.44384246947192</v>
      </c>
      <c r="R18" s="28">
        <f t="shared" ref="R18" si="7">R22+R25</f>
        <v>426.93759557034252</v>
      </c>
      <c r="S18" s="29">
        <f t="shared" si="6"/>
        <v>432.90388257824873</v>
      </c>
      <c r="T18" s="29">
        <f t="shared" si="6"/>
        <v>436.09489659485223</v>
      </c>
      <c r="U18" s="29">
        <f t="shared" si="6"/>
        <v>440.51316731695465</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S18-S17</f>
        <v>0</v>
      </c>
      <c r="T19" s="29">
        <f>T18-T17</f>
        <v>4.7596196257242127</v>
      </c>
      <c r="U19" s="29">
        <f>U18-U17</f>
        <v>9.2201280200802103</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Data'!B86</f>
        <v>8.4509078842584615E-2</v>
      </c>
      <c r="F20" s="43">
        <f>'Input Data'!C86</f>
        <v>7.725195350316108E-2</v>
      </c>
      <c r="G20" s="43">
        <f>'Input Data'!D86</f>
        <v>8.9777015439306815E-2</v>
      </c>
      <c r="H20" s="43">
        <f>'Input Data'!E86</f>
        <v>8.5802393226145468E-2</v>
      </c>
      <c r="I20" s="43">
        <f>'Input Data'!F86</f>
        <v>9.042008003912258E-2</v>
      </c>
      <c r="J20" s="43">
        <f>'Input Data'!G86</f>
        <v>0.10000269030016551</v>
      </c>
      <c r="K20" s="43">
        <f>'Input Data'!H86</f>
        <v>0.10008925223646863</v>
      </c>
      <c r="L20" s="43">
        <f>'Input Data'!I86</f>
        <v>9.2514337176966568E-2</v>
      </c>
      <c r="M20" s="43">
        <f>'Input Data'!J86</f>
        <v>8.7982635935669892E-2</v>
      </c>
      <c r="N20" s="43">
        <f>'Input Data'!K86</f>
        <v>5.9205513407474264E-2</v>
      </c>
      <c r="O20" s="43">
        <f>'Input Data'!L86</f>
        <v>6.4073223946751828E-2</v>
      </c>
      <c r="P20" s="43">
        <f>'Input Data'!M86</f>
        <v>8.9038347329086137E-2</v>
      </c>
      <c r="Q20" s="43">
        <f>'Input Data'!N86</f>
        <v>8.914228060682558E-2</v>
      </c>
      <c r="R20" s="43">
        <f>'Input Data'!O86</f>
        <v>7.4902397901612419E-2</v>
      </c>
      <c r="S20" s="44">
        <f>'Input Data'!P86</f>
        <v>7.5386211975961612E-2</v>
      </c>
      <c r="T20" s="44">
        <f>'Input Data'!Q86</f>
        <v>7.5119037874642205E-2</v>
      </c>
      <c r="U20" s="44">
        <f>'Input Data'!R86</f>
        <v>7.5119037874642192E-2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433.03202902123854</v>
      </c>
      <c r="F21" s="28">
        <f t="shared" ref="F21:S21" si="8">F$20*E9</f>
        <v>395.91232986716216</v>
      </c>
      <c r="G21" s="28">
        <f t="shared" si="8"/>
        <v>467.91773939463781</v>
      </c>
      <c r="H21" s="28">
        <f t="shared" si="8"/>
        <v>438.45150596842552</v>
      </c>
      <c r="I21" s="28">
        <f t="shared" si="8"/>
        <v>463.5491955979378</v>
      </c>
      <c r="J21" s="28">
        <f t="shared" si="8"/>
        <v>494.36770560798686</v>
      </c>
      <c r="K21" s="28">
        <f t="shared" si="8"/>
        <v>475.67134705350742</v>
      </c>
      <c r="L21" s="28">
        <f t="shared" si="8"/>
        <v>424.49873766145242</v>
      </c>
      <c r="M21" s="28">
        <f t="shared" si="8"/>
        <v>399.49960472005046</v>
      </c>
      <c r="N21" s="28">
        <f t="shared" si="8"/>
        <v>267.55475298166715</v>
      </c>
      <c r="O21" s="28">
        <f t="shared" si="8"/>
        <v>299.45731852966333</v>
      </c>
      <c r="P21" s="28">
        <f t="shared" si="8"/>
        <v>429.74957547486463</v>
      </c>
      <c r="Q21" s="28">
        <f t="shared" si="8"/>
        <v>433.33113430929632</v>
      </c>
      <c r="R21" s="28">
        <f t="shared" si="8"/>
        <v>365.96044415926798</v>
      </c>
      <c r="S21" s="29">
        <f t="shared" si="8"/>
        <v>370.53840172456006</v>
      </c>
      <c r="T21" s="29">
        <f t="shared" ref="T21:T22" si="9">T$20*S9</f>
        <v>369.19577432219506</v>
      </c>
      <c r="U21" s="29">
        <f t="shared" ref="U21:U22" si="10">U$20*T9</f>
        <v>369.15962154048236</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433.03202902123854</v>
      </c>
      <c r="F22" s="28">
        <f t="shared" ref="F22:S22" si="11">F$20*E10</f>
        <v>395.91232986716216</v>
      </c>
      <c r="G22" s="28">
        <f t="shared" si="11"/>
        <v>467.91773939463781</v>
      </c>
      <c r="H22" s="28">
        <f t="shared" si="11"/>
        <v>438.45150596842552</v>
      </c>
      <c r="I22" s="28">
        <f t="shared" si="11"/>
        <v>463.5491955979378</v>
      </c>
      <c r="J22" s="28">
        <f t="shared" si="11"/>
        <v>494.36770560798686</v>
      </c>
      <c r="K22" s="28">
        <f t="shared" si="11"/>
        <v>475.67134705350742</v>
      </c>
      <c r="L22" s="28">
        <f t="shared" si="11"/>
        <v>424.49873766145242</v>
      </c>
      <c r="M22" s="28">
        <f t="shared" si="11"/>
        <v>399.49960472005046</v>
      </c>
      <c r="N22" s="28">
        <f t="shared" si="11"/>
        <v>267.55475298166715</v>
      </c>
      <c r="O22" s="28">
        <f t="shared" si="11"/>
        <v>299.45731852966333</v>
      </c>
      <c r="P22" s="28">
        <f t="shared" si="11"/>
        <v>429.74957547486463</v>
      </c>
      <c r="Q22" s="28">
        <f t="shared" si="11"/>
        <v>433.33113430929632</v>
      </c>
      <c r="R22" s="28">
        <f t="shared" si="11"/>
        <v>365.96044415926798</v>
      </c>
      <c r="S22" s="29">
        <f t="shared" si="11"/>
        <v>370.53840172456006</v>
      </c>
      <c r="T22" s="29">
        <f t="shared" si="9"/>
        <v>373.26970832904453</v>
      </c>
      <c r="U22" s="29">
        <f t="shared" si="10"/>
        <v>377.05146921786798</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Data'!B112</f>
        <v>2.1315038133140229E-2</v>
      </c>
      <c r="F23" s="43">
        <f>'Input Data'!C112</f>
        <v>1.8329711773733704E-2</v>
      </c>
      <c r="G23" s="43">
        <f>'Input Data'!D112</f>
        <v>1.4862168482679832E-2</v>
      </c>
      <c r="H23" s="43">
        <f>'Input Data'!E112</f>
        <v>1.8615724006578821E-2</v>
      </c>
      <c r="I23" s="43">
        <f>'Input Data'!F112</f>
        <v>1.7104942272102491E-2</v>
      </c>
      <c r="J23" s="43">
        <f>'Input Data'!G112</f>
        <v>1.8178184472810267E-2</v>
      </c>
      <c r="K23" s="43">
        <f>'Input Data'!H112</f>
        <v>1.6786041489268468E-2</v>
      </c>
      <c r="L23" s="43">
        <f>'Input Data'!I112</f>
        <v>1.0271676852973106E-2</v>
      </c>
      <c r="M23" s="43">
        <f>'Input Data'!J112</f>
        <v>1.5306017940256997E-2</v>
      </c>
      <c r="N23" s="43">
        <f>'Input Data'!K112</f>
        <v>9.7417224320968353E-3</v>
      </c>
      <c r="O23" s="43">
        <f>'Input Data'!L112</f>
        <v>1.2224242645685009E-2</v>
      </c>
      <c r="P23" s="43">
        <f>'Input Data'!M112</f>
        <v>1.4649559035006131E-2</v>
      </c>
      <c r="Q23" s="43">
        <f>'Input Data'!N112</f>
        <v>1.298316759454311E-2</v>
      </c>
      <c r="R23" s="43">
        <f>'Input Data'!O112</f>
        <v>1.2480405821978525E-2</v>
      </c>
      <c r="S23" s="44">
        <f>'Input Data'!P112</f>
        <v>1.2688286390121069E-2</v>
      </c>
      <c r="T23" s="44">
        <f>'Input Data'!Q112</f>
        <v>1.2643318199987775E-2</v>
      </c>
      <c r="U23" s="44">
        <f>'Input Data'!R112</f>
        <v>1.2643318199987775E-2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109.22014933628277</v>
      </c>
      <c r="F24" s="28">
        <f t="shared" ref="F24:U24" si="12">F$23*E9</f>
        <v>93.938839926365304</v>
      </c>
      <c r="G24" s="28">
        <f t="shared" si="12"/>
        <v>77.461611358858022</v>
      </c>
      <c r="H24" s="28">
        <f t="shared" si="12"/>
        <v>95.126626641573978</v>
      </c>
      <c r="I24" s="28">
        <f t="shared" si="12"/>
        <v>87.690502237463122</v>
      </c>
      <c r="J24" s="28">
        <f t="shared" si="12"/>
        <v>89.864655870433822</v>
      </c>
      <c r="K24" s="28">
        <f t="shared" si="12"/>
        <v>79.775188529054716</v>
      </c>
      <c r="L24" s="28">
        <f t="shared" si="12"/>
        <v>47.131223016955666</v>
      </c>
      <c r="M24" s="28">
        <f t="shared" si="12"/>
        <v>69.499487619825132</v>
      </c>
      <c r="N24" s="28">
        <f t="shared" si="12"/>
        <v>44.023672609628782</v>
      </c>
      <c r="O24" s="28">
        <f t="shared" si="12"/>
        <v>57.132116947556298</v>
      </c>
      <c r="P24" s="28">
        <f t="shared" si="12"/>
        <v>70.707082566561255</v>
      </c>
      <c r="Q24" s="28">
        <f t="shared" si="12"/>
        <v>63.1127081601756</v>
      </c>
      <c r="R24" s="28">
        <f t="shared" si="12"/>
        <v>60.977151411074573</v>
      </c>
      <c r="S24" s="29">
        <f t="shared" si="12"/>
        <v>62.365480853688659</v>
      </c>
      <c r="T24" s="29">
        <f t="shared" si="12"/>
        <v>62.139502646932982</v>
      </c>
      <c r="U24" s="29">
        <f t="shared" si="12"/>
        <v>62.133417756392049</v>
      </c>
      <c r="W24" s="65"/>
    </row>
    <row r="25" spans="2:41" x14ac:dyDescent="0.3">
      <c r="C25" s="3" t="s">
        <v>207</v>
      </c>
      <c r="D25" s="35"/>
      <c r="E25" s="28">
        <f>E$23*D10</f>
        <v>109.22014933628277</v>
      </c>
      <c r="F25" s="28">
        <f t="shared" ref="F25:U25" si="13">F$23*E10</f>
        <v>93.938839926365304</v>
      </c>
      <c r="G25" s="28">
        <f t="shared" si="13"/>
        <v>77.461611358858022</v>
      </c>
      <c r="H25" s="28">
        <f t="shared" si="13"/>
        <v>95.126626641573978</v>
      </c>
      <c r="I25" s="28">
        <f t="shared" si="13"/>
        <v>87.690502237463122</v>
      </c>
      <c r="J25" s="28">
        <f t="shared" si="13"/>
        <v>89.864655870433822</v>
      </c>
      <c r="K25" s="28">
        <f t="shared" si="13"/>
        <v>79.775188529054716</v>
      </c>
      <c r="L25" s="28">
        <f t="shared" si="13"/>
        <v>47.131223016955666</v>
      </c>
      <c r="M25" s="28">
        <f t="shared" si="13"/>
        <v>69.499487619825132</v>
      </c>
      <c r="N25" s="28">
        <f t="shared" si="13"/>
        <v>44.023672609628782</v>
      </c>
      <c r="O25" s="28">
        <f t="shared" si="13"/>
        <v>57.132116947556298</v>
      </c>
      <c r="P25" s="28">
        <f t="shared" si="13"/>
        <v>70.707082566561255</v>
      </c>
      <c r="Q25" s="28">
        <f t="shared" si="13"/>
        <v>63.1127081601756</v>
      </c>
      <c r="R25" s="28">
        <f t="shared" si="13"/>
        <v>60.977151411074573</v>
      </c>
      <c r="S25" s="29">
        <f t="shared" si="13"/>
        <v>62.365480853688659</v>
      </c>
      <c r="T25" s="29">
        <f t="shared" si="13"/>
        <v>62.825188265807725</v>
      </c>
      <c r="U25" s="29">
        <f t="shared" si="13"/>
        <v>63.461698099086682</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4">E16</f>
        <v>2011/12</v>
      </c>
      <c r="F29" s="26" t="str">
        <f t="shared" si="14"/>
        <v>2012/13</v>
      </c>
      <c r="G29" s="26" t="str">
        <f t="shared" si="14"/>
        <v>2013/14</v>
      </c>
      <c r="H29" s="26" t="str">
        <f t="shared" si="14"/>
        <v>2014/15</v>
      </c>
      <c r="I29" s="26" t="str">
        <f t="shared" si="14"/>
        <v>2015/16</v>
      </c>
      <c r="J29" s="26" t="str">
        <f t="shared" si="14"/>
        <v>2016/17</v>
      </c>
      <c r="K29" s="26" t="str">
        <f t="shared" si="14"/>
        <v>2017/18</v>
      </c>
      <c r="L29" s="26" t="str">
        <f t="shared" si="14"/>
        <v>2018/19</v>
      </c>
      <c r="M29" s="26" t="str">
        <f t="shared" si="14"/>
        <v>2019/20</v>
      </c>
      <c r="N29" s="26" t="str">
        <f t="shared" si="14"/>
        <v>2020/21</v>
      </c>
      <c r="O29" s="26" t="str">
        <f t="shared" si="14"/>
        <v>2021/22</v>
      </c>
      <c r="P29" s="26" t="str">
        <f t="shared" si="14"/>
        <v>2022/23</v>
      </c>
      <c r="Q29" s="26" t="str">
        <f t="shared" si="14"/>
        <v>2023/24</v>
      </c>
      <c r="R29" s="26" t="str">
        <f t="shared" ref="R29" si="15">R16</f>
        <v>2024/25</v>
      </c>
      <c r="S29" s="26" t="str">
        <f t="shared" si="14"/>
        <v>2025/26</v>
      </c>
      <c r="T29" s="26" t="str">
        <f t="shared" si="14"/>
        <v>2026/27</v>
      </c>
      <c r="U29" s="26" t="str">
        <f t="shared" si="14"/>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Data'!B371</f>
        <v>461.9999673957787</v>
      </c>
      <c r="F30" s="28">
        <f>'Input Data'!C371</f>
        <v>536.88886593555912</v>
      </c>
      <c r="G30" s="28">
        <f>'Input Data'!D371</f>
        <v>453.29395571577163</v>
      </c>
      <c r="H30" s="28">
        <f>'Input Data'!E371</f>
        <v>534.35050279211328</v>
      </c>
      <c r="I30" s="28">
        <f>'Input Data'!F371</f>
        <v>460.62653056729732</v>
      </c>
      <c r="J30" s="28">
        <f>'Input Data'!G371</f>
        <v>451.29486916704167</v>
      </c>
      <c r="K30" s="28">
        <f>'Input Data'!H371</f>
        <v>440.62728170485315</v>
      </c>
      <c r="L30" s="28">
        <f>'Input Data'!I371</f>
        <v>393.54090122685267</v>
      </c>
      <c r="M30" s="28">
        <f>'Input Data'!J371</f>
        <v>426.01260054324024</v>
      </c>
      <c r="N30" s="28">
        <f>'Input Data'!K371</f>
        <v>439.3748464743436</v>
      </c>
      <c r="O30" s="28">
        <f>'Input Data'!L371</f>
        <v>486.34841729965274</v>
      </c>
      <c r="P30" s="28">
        <f>'Input Data'!M371</f>
        <v>547.40102765656923</v>
      </c>
      <c r="Q30" s="28">
        <f>'Input Data'!N371</f>
        <v>515.51121590452965</v>
      </c>
      <c r="R30" s="28">
        <f>'Input Data'!O371</f>
        <v>463.8730201865356</v>
      </c>
      <c r="S30" s="29">
        <f>S9*($D$6+1)-Q9+S17</f>
        <v>482.69068781286171</v>
      </c>
      <c r="T30" s="29">
        <f>T9*($D$6+1)-S9+T17</f>
        <v>451.65991374306554</v>
      </c>
      <c r="U30" s="29">
        <f>U9*($D$6+1)-T9+U17</f>
        <v>451.41440673951706</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461.9999673957787</v>
      </c>
      <c r="F31" s="28">
        <f t="shared" ref="F31:Q31" si="16">F30</f>
        <v>536.88886593555912</v>
      </c>
      <c r="G31" s="28">
        <f t="shared" si="16"/>
        <v>453.29395571577163</v>
      </c>
      <c r="H31" s="28">
        <f t="shared" si="16"/>
        <v>534.35050279211328</v>
      </c>
      <c r="I31" s="28">
        <f t="shared" si="16"/>
        <v>460.62653056729732</v>
      </c>
      <c r="J31" s="28">
        <f t="shared" si="16"/>
        <v>451.29486916704167</v>
      </c>
      <c r="K31" s="28">
        <f t="shared" si="16"/>
        <v>440.62728170485315</v>
      </c>
      <c r="L31" s="28">
        <f t="shared" si="16"/>
        <v>393.54090122685267</v>
      </c>
      <c r="M31" s="28">
        <f t="shared" si="16"/>
        <v>426.01260054324024</v>
      </c>
      <c r="N31" s="28">
        <f t="shared" si="16"/>
        <v>439.3748464743436</v>
      </c>
      <c r="O31" s="28">
        <f t="shared" si="16"/>
        <v>486.34841729965274</v>
      </c>
      <c r="P31" s="28">
        <f t="shared" si="16"/>
        <v>547.40102765656923</v>
      </c>
      <c r="Q31" s="28">
        <f t="shared" si="16"/>
        <v>515.51121590452965</v>
      </c>
      <c r="R31" s="28">
        <f t="shared" ref="R31" si="17">R30</f>
        <v>463.8730201865356</v>
      </c>
      <c r="S31" s="29">
        <f>S9*($D$6+1)-Q10+S18</f>
        <v>482.69068781286171</v>
      </c>
      <c r="T31" s="29">
        <f t="shared" ref="T31" si="18">T9*($D$6+1)-S10+T18</f>
        <v>402.18649042635968</v>
      </c>
      <c r="U31" s="29">
        <f>U9*($D$6+1)-T10+U18</f>
        <v>355.57664396824498</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19">E29</f>
        <v>2011/12</v>
      </c>
      <c r="F35" s="27" t="str">
        <f t="shared" si="19"/>
        <v>2012/13</v>
      </c>
      <c r="G35" s="27" t="str">
        <f t="shared" si="19"/>
        <v>2013/14</v>
      </c>
      <c r="H35" s="27" t="str">
        <f t="shared" si="19"/>
        <v>2014/15</v>
      </c>
      <c r="I35" s="27" t="str">
        <f t="shared" si="19"/>
        <v>2015/16</v>
      </c>
      <c r="J35" s="27" t="str">
        <f t="shared" si="19"/>
        <v>2016/17</v>
      </c>
      <c r="K35" s="27" t="str">
        <f t="shared" si="19"/>
        <v>2017/18</v>
      </c>
      <c r="L35" s="27" t="str">
        <f t="shared" si="19"/>
        <v>2018/19</v>
      </c>
      <c r="M35" s="27" t="str">
        <f t="shared" si="19"/>
        <v>2019/20</v>
      </c>
      <c r="N35" s="27" t="str">
        <f t="shared" si="19"/>
        <v>2020/21</v>
      </c>
      <c r="O35" s="27" t="str">
        <f t="shared" si="19"/>
        <v>2021/22</v>
      </c>
      <c r="P35" s="27" t="str">
        <f t="shared" si="19"/>
        <v>2022/23</v>
      </c>
      <c r="Q35" s="27" t="str">
        <f t="shared" si="19"/>
        <v>2023/24</v>
      </c>
      <c r="R35" s="27" t="str">
        <f t="shared" ref="R35" si="20">R29</f>
        <v>2024/25</v>
      </c>
      <c r="S35" s="27" t="str">
        <f t="shared" si="19"/>
        <v>2025/26</v>
      </c>
      <c r="T35" s="27" t="str">
        <f t="shared" si="19"/>
        <v>2026/27</v>
      </c>
      <c r="U35" s="27" t="str">
        <f t="shared" si="19"/>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1">E30</f>
        <v>461.9999673957787</v>
      </c>
      <c r="F36" s="28">
        <f t="shared" si="21"/>
        <v>536.88886593555912</v>
      </c>
      <c r="G36" s="28">
        <f t="shared" si="21"/>
        <v>453.29395571577163</v>
      </c>
      <c r="H36" s="28">
        <f t="shared" si="21"/>
        <v>534.35050279211328</v>
      </c>
      <c r="I36" s="28">
        <f t="shared" si="21"/>
        <v>460.62653056729732</v>
      </c>
      <c r="J36" s="28">
        <f t="shared" si="21"/>
        <v>451.29486916704167</v>
      </c>
      <c r="K36" s="28">
        <f t="shared" si="21"/>
        <v>440.62728170485315</v>
      </c>
      <c r="L36" s="28">
        <f t="shared" si="21"/>
        <v>393.54090122685267</v>
      </c>
      <c r="M36" s="28">
        <f t="shared" si="21"/>
        <v>426.01260054324024</v>
      </c>
      <c r="N36" s="28">
        <f t="shared" si="21"/>
        <v>439.3748464743436</v>
      </c>
      <c r="O36" s="28">
        <f t="shared" si="21"/>
        <v>486.34841729965274</v>
      </c>
      <c r="P36" s="28">
        <f t="shared" si="21"/>
        <v>547.40102765656923</v>
      </c>
      <c r="Q36" s="28">
        <f t="shared" si="21"/>
        <v>515.51121590452965</v>
      </c>
      <c r="R36" s="28">
        <f t="shared" ref="R36" si="22">R30</f>
        <v>463.8730201865356</v>
      </c>
      <c r="S36" s="29">
        <f t="shared" si="21"/>
        <v>482.69068781286171</v>
      </c>
      <c r="T36" s="29">
        <f t="shared" si="21"/>
        <v>451.65991374306554</v>
      </c>
      <c r="U36" s="29">
        <f t="shared" si="21"/>
        <v>451.41440673951706</v>
      </c>
      <c r="V36" s="32"/>
      <c r="X36" s="65"/>
    </row>
    <row r="37" spans="2:41" x14ac:dyDescent="0.3">
      <c r="C37" s="3" t="s">
        <v>210</v>
      </c>
      <c r="D37" s="36"/>
      <c r="E37" s="28">
        <f>E31</f>
        <v>461.9999673957787</v>
      </c>
      <c r="F37" s="28">
        <f t="shared" ref="F37:U37" si="23">F31</f>
        <v>536.88886593555912</v>
      </c>
      <c r="G37" s="28">
        <f t="shared" si="23"/>
        <v>453.29395571577163</v>
      </c>
      <c r="H37" s="28">
        <f t="shared" si="23"/>
        <v>534.35050279211328</v>
      </c>
      <c r="I37" s="28">
        <f t="shared" si="23"/>
        <v>460.62653056729732</v>
      </c>
      <c r="J37" s="28">
        <f t="shared" si="23"/>
        <v>451.29486916704167</v>
      </c>
      <c r="K37" s="28">
        <f t="shared" si="23"/>
        <v>440.62728170485315</v>
      </c>
      <c r="L37" s="28">
        <f t="shared" si="23"/>
        <v>393.54090122685267</v>
      </c>
      <c r="M37" s="28">
        <f t="shared" si="23"/>
        <v>426.01260054324024</v>
      </c>
      <c r="N37" s="28">
        <f t="shared" si="23"/>
        <v>439.3748464743436</v>
      </c>
      <c r="O37" s="28">
        <f t="shared" si="23"/>
        <v>486.34841729965274</v>
      </c>
      <c r="P37" s="28">
        <f t="shared" si="23"/>
        <v>547.40102765656923</v>
      </c>
      <c r="Q37" s="28">
        <f t="shared" si="23"/>
        <v>515.51121590452965</v>
      </c>
      <c r="R37" s="28">
        <f t="shared" ref="R37" si="24">R31</f>
        <v>463.8730201865356</v>
      </c>
      <c r="S37" s="29">
        <f t="shared" si="23"/>
        <v>482.69068781286171</v>
      </c>
      <c r="T37" s="29">
        <f t="shared" si="23"/>
        <v>402.18649042635968</v>
      </c>
      <c r="U37" s="29">
        <f t="shared" si="23"/>
        <v>355.57664396824498</v>
      </c>
      <c r="V37" s="32"/>
      <c r="X37" s="65"/>
    </row>
    <row r="38" spans="2:41" x14ac:dyDescent="0.3">
      <c r="C38" s="3" t="s">
        <v>212</v>
      </c>
      <c r="D38" s="35"/>
      <c r="E38" s="28">
        <f>'Input Data'!B169</f>
        <v>128.29114430353022</v>
      </c>
      <c r="F38" s="28">
        <f>'Input Data'!C169</f>
        <v>170.97754179665088</v>
      </c>
      <c r="G38" s="28">
        <f>'Input Data'!D169</f>
        <v>146.29133448392272</v>
      </c>
      <c r="H38" s="28">
        <f>'Input Data'!E169</f>
        <v>189.53001711518374</v>
      </c>
      <c r="I38" s="28">
        <f>'Input Data'!F169</f>
        <v>161.71306749555558</v>
      </c>
      <c r="J38" s="28">
        <f>'Input Data'!G169</f>
        <v>176.8465358749954</v>
      </c>
      <c r="K38" s="28">
        <f>'Input Data'!H169</f>
        <v>159.30894247047922</v>
      </c>
      <c r="L38" s="28">
        <f>'Input Data'!I169</f>
        <v>160.26181883006493</v>
      </c>
      <c r="M38" s="28">
        <f>'Input Data'!J169</f>
        <v>189.74363870217127</v>
      </c>
      <c r="N38" s="28">
        <f>'Input Data'!K169</f>
        <v>186.48176894021265</v>
      </c>
      <c r="O38" s="28">
        <f>'Input Data'!L169</f>
        <v>135.68038865485101</v>
      </c>
      <c r="P38" s="28">
        <f>'Input Data'!M169</f>
        <v>181.15481457230342</v>
      </c>
      <c r="Q38" s="28">
        <f>'Input Data'!N169</f>
        <v>213.29114450998941</v>
      </c>
      <c r="R38" s="28">
        <f>'Input Data'!O169</f>
        <v>196.26194020067123</v>
      </c>
      <c r="S38" s="29">
        <f>'Input Data'!P169</f>
        <v>183.82646608143924</v>
      </c>
      <c r="T38" s="29">
        <f>'Input Data'!Q169</f>
        <v>171.90166825827717</v>
      </c>
      <c r="U38" s="29">
        <f>'Input Data'!R169</f>
        <v>179.41643819199084</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Data'!B195</f>
        <v>99.466633938407341</v>
      </c>
      <c r="F39" s="28">
        <f>'Input Data'!C195</f>
        <v>139.76929384350359</v>
      </c>
      <c r="G39" s="28">
        <f>'Input Data'!D195</f>
        <v>98.860797531050679</v>
      </c>
      <c r="H39" s="28">
        <f>'Input Data'!E195</f>
        <v>85.484561937213073</v>
      </c>
      <c r="I39" s="28">
        <f>'Input Data'!F195</f>
        <v>78.418195369193967</v>
      </c>
      <c r="J39" s="28">
        <f>'Input Data'!G195</f>
        <v>71.837684069784942</v>
      </c>
      <c r="K39" s="28">
        <f>'Input Data'!H195</f>
        <v>92.512601963701485</v>
      </c>
      <c r="L39" s="28">
        <f>'Input Data'!I195</f>
        <v>67.945181347695566</v>
      </c>
      <c r="M39" s="28">
        <f>'Input Data'!J195</f>
        <v>55.635011270038085</v>
      </c>
      <c r="N39" s="28">
        <f>'Input Data'!K195</f>
        <v>64.500671740545698</v>
      </c>
      <c r="O39" s="28">
        <f>'Input Data'!L195</f>
        <v>63.850961038527274</v>
      </c>
      <c r="P39" s="28">
        <f>'Input Data'!M195</f>
        <v>86.293812761629937</v>
      </c>
      <c r="Q39" s="28">
        <f>'Input Data'!N195</f>
        <v>98.009508785068974</v>
      </c>
      <c r="R39" s="28">
        <f>'Input Data'!O195</f>
        <v>100.44779964776117</v>
      </c>
      <c r="S39" s="29">
        <f>'Input Data'!P195</f>
        <v>80.087667998456382</v>
      </c>
      <c r="T39" s="29">
        <f>'Input Data'!Q195</f>
        <v>76.487131977067278</v>
      </c>
      <c r="U39" s="29">
        <f>'Input Data'!R195</f>
        <v>83.871563313732238</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234.24218915384117</v>
      </c>
      <c r="F40" s="28">
        <f t="shared" ref="F40:S40" si="25">F36-F$38-F$39</f>
        <v>226.14203029540465</v>
      </c>
      <c r="G40" s="28">
        <f t="shared" si="25"/>
        <v>208.14182370079826</v>
      </c>
      <c r="H40" s="28">
        <f t="shared" si="25"/>
        <v>259.33592373971646</v>
      </c>
      <c r="I40" s="28">
        <f t="shared" si="25"/>
        <v>220.49526770254775</v>
      </c>
      <c r="J40" s="28">
        <f t="shared" si="25"/>
        <v>202.61064922226137</v>
      </c>
      <c r="K40" s="28">
        <f t="shared" si="25"/>
        <v>188.80573727067244</v>
      </c>
      <c r="L40" s="28">
        <f t="shared" si="25"/>
        <v>165.33390104909216</v>
      </c>
      <c r="M40" s="28">
        <f t="shared" si="25"/>
        <v>180.63395057103088</v>
      </c>
      <c r="N40" s="28">
        <f t="shared" si="25"/>
        <v>188.39240579358525</v>
      </c>
      <c r="O40" s="28">
        <f t="shared" si="25"/>
        <v>286.81706760627446</v>
      </c>
      <c r="P40" s="28">
        <f t="shared" si="25"/>
        <v>279.95240032263587</v>
      </c>
      <c r="Q40" s="28">
        <f t="shared" si="25"/>
        <v>204.21056260947125</v>
      </c>
      <c r="R40" s="28">
        <f t="shared" ref="R40" si="26">R36-R$38-R$39</f>
        <v>167.16328033810319</v>
      </c>
      <c r="S40" s="29">
        <f t="shared" si="25"/>
        <v>218.77655373296614</v>
      </c>
      <c r="T40" s="29">
        <f t="shared" ref="T40:U40" si="27">T36-T$38-T$39</f>
        <v>203.27111350772111</v>
      </c>
      <c r="U40" s="29">
        <f t="shared" si="27"/>
        <v>188.126405233794</v>
      </c>
      <c r="V40" s="32"/>
    </row>
    <row r="41" spans="2:41" x14ac:dyDescent="0.3">
      <c r="C41" s="3" t="s">
        <v>215</v>
      </c>
      <c r="D41" s="35"/>
      <c r="E41" s="28">
        <f>E37-E$38-E$39</f>
        <v>234.24218915384117</v>
      </c>
      <c r="F41" s="28">
        <f t="shared" ref="F41:U41" si="28">F37-F$38-F$39</f>
        <v>226.14203029540465</v>
      </c>
      <c r="G41" s="28">
        <f t="shared" si="28"/>
        <v>208.14182370079826</v>
      </c>
      <c r="H41" s="28">
        <f t="shared" si="28"/>
        <v>259.33592373971646</v>
      </c>
      <c r="I41" s="28">
        <f t="shared" si="28"/>
        <v>220.49526770254775</v>
      </c>
      <c r="J41" s="28">
        <f t="shared" si="28"/>
        <v>202.61064922226137</v>
      </c>
      <c r="K41" s="28">
        <f t="shared" si="28"/>
        <v>188.80573727067244</v>
      </c>
      <c r="L41" s="28">
        <f t="shared" si="28"/>
        <v>165.33390104909216</v>
      </c>
      <c r="M41" s="28">
        <f t="shared" si="28"/>
        <v>180.63395057103088</v>
      </c>
      <c r="N41" s="28">
        <f t="shared" si="28"/>
        <v>188.39240579358525</v>
      </c>
      <c r="O41" s="28">
        <f t="shared" si="28"/>
        <v>286.81706760627446</v>
      </c>
      <c r="P41" s="28">
        <f t="shared" si="28"/>
        <v>279.95240032263587</v>
      </c>
      <c r="Q41" s="28">
        <f t="shared" si="28"/>
        <v>204.21056260947125</v>
      </c>
      <c r="R41" s="28">
        <f t="shared" ref="R41" si="29">R37-R$38-R$39</f>
        <v>167.16328033810319</v>
      </c>
      <c r="S41" s="29">
        <f t="shared" si="28"/>
        <v>218.77655373296614</v>
      </c>
      <c r="T41" s="29">
        <f t="shared" si="28"/>
        <v>153.79769019101525</v>
      </c>
      <c r="U41" s="29">
        <f t="shared" si="28"/>
        <v>92.288642462521906</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Data'!B292</f>
        <v>3.4232039252482034</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0">S40</f>
        <v>218.77655373296614</v>
      </c>
      <c r="E48" s="28">
        <f t="shared" si="30"/>
        <v>203.27111350772111</v>
      </c>
      <c r="F48" s="28">
        <f t="shared" si="30"/>
        <v>188.126405233794</v>
      </c>
      <c r="G48" s="51"/>
      <c r="H48" s="51"/>
      <c r="I48" s="51"/>
      <c r="J48" s="51"/>
      <c r="K48" s="51"/>
      <c r="L48" s="51"/>
      <c r="M48" s="51"/>
      <c r="N48" s="51"/>
      <c r="O48" s="51"/>
      <c r="P48" s="51"/>
      <c r="Q48" s="39"/>
      <c r="R48" s="39"/>
      <c r="S48" s="39"/>
      <c r="T48" s="39"/>
      <c r="U48" s="32"/>
    </row>
    <row r="49" spans="2:24" x14ac:dyDescent="0.3">
      <c r="C49" s="3" t="s">
        <v>215</v>
      </c>
      <c r="D49" s="29">
        <f t="shared" si="30"/>
        <v>218.77655373296614</v>
      </c>
      <c r="E49" s="28">
        <f t="shared" si="30"/>
        <v>153.79769019101525</v>
      </c>
      <c r="F49" s="28">
        <f t="shared" si="30"/>
        <v>92.288642462521906</v>
      </c>
      <c r="G49" s="51"/>
      <c r="H49" s="51"/>
      <c r="I49" s="51"/>
      <c r="J49" s="51"/>
      <c r="K49" s="51"/>
      <c r="L49" s="51"/>
      <c r="M49" s="51"/>
      <c r="N49" s="51"/>
      <c r="O49" s="51"/>
      <c r="P49" s="51"/>
      <c r="Q49" s="39"/>
      <c r="R49" s="39"/>
      <c r="S49" s="39"/>
      <c r="T49" s="39"/>
      <c r="U49" s="32"/>
    </row>
    <row r="50" spans="2:24" x14ac:dyDescent="0.3">
      <c r="C50" s="3" t="s">
        <v>218</v>
      </c>
      <c r="D50" s="29">
        <f>'Input Data'!B220</f>
        <v>40.873268444235578</v>
      </c>
      <c r="E50" s="28">
        <f>'Input Data'!C220</f>
        <v>42.277392090576612</v>
      </c>
      <c r="F50" s="28">
        <f>'Input Data'!D220</f>
        <v>35.958835682041993</v>
      </c>
      <c r="G50" s="51"/>
      <c r="H50" s="51"/>
      <c r="I50" s="51"/>
      <c r="J50" s="51"/>
      <c r="K50" s="51"/>
      <c r="L50" s="51"/>
      <c r="M50" s="51"/>
      <c r="N50" s="51"/>
      <c r="O50" s="51"/>
      <c r="P50" s="51"/>
      <c r="Q50" s="39"/>
      <c r="R50" s="39"/>
      <c r="S50" s="39"/>
      <c r="T50" s="39"/>
      <c r="U50" s="32"/>
    </row>
    <row r="51" spans="2:24" x14ac:dyDescent="0.3">
      <c r="C51" s="3" t="s">
        <v>219</v>
      </c>
      <c r="D51" s="29">
        <f>D48-D$50-$D$45</f>
        <v>174.48008136348236</v>
      </c>
      <c r="E51" s="28">
        <f t="shared" ref="E51:F52" si="31">E48-E$50-$D$45</f>
        <v>157.57051749189631</v>
      </c>
      <c r="F51" s="28">
        <f t="shared" si="31"/>
        <v>148.74436562650382</v>
      </c>
      <c r="G51" s="51"/>
      <c r="H51" s="51"/>
      <c r="I51" s="51"/>
      <c r="J51" s="51"/>
      <c r="K51" s="51"/>
      <c r="L51" s="51"/>
      <c r="M51" s="51"/>
      <c r="N51" s="51"/>
      <c r="O51" s="51"/>
      <c r="P51" s="51"/>
      <c r="Q51" s="39"/>
      <c r="R51" s="39"/>
      <c r="S51" s="39"/>
      <c r="T51" s="39"/>
      <c r="U51" s="32"/>
    </row>
    <row r="52" spans="2:24" x14ac:dyDescent="0.3">
      <c r="C52" s="3" t="s">
        <v>220</v>
      </c>
      <c r="D52" s="29">
        <f>D49-D$50-$D$45</f>
        <v>174.48008136348236</v>
      </c>
      <c r="E52" s="28">
        <f t="shared" si="31"/>
        <v>108.09709417519043</v>
      </c>
      <c r="F52" s="28">
        <f>F49-F$50-$D$45</f>
        <v>52.906602855231711</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Data'!B245</f>
        <v>0.94552453749861531</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Data'!B269</f>
        <v>0.68384879725085901</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233.28378225050264</v>
      </c>
      <c r="E62" s="51"/>
      <c r="F62" s="51"/>
      <c r="G62" s="51"/>
      <c r="H62" s="51"/>
      <c r="I62" s="51"/>
      <c r="J62" s="51"/>
      <c r="K62" s="51"/>
      <c r="L62" s="51"/>
      <c r="M62" s="51"/>
      <c r="N62" s="51"/>
      <c r="O62" s="51"/>
      <c r="P62" s="51"/>
      <c r="Q62" s="39"/>
      <c r="R62" s="39"/>
      <c r="S62" s="39"/>
      <c r="T62" s="39"/>
      <c r="U62" s="32"/>
    </row>
    <row r="63" spans="2:24" x14ac:dyDescent="0.3">
      <c r="C63" s="3" t="s">
        <v>228</v>
      </c>
      <c r="D63" s="68">
        <f>F52/D$56/D$57/D$58</f>
        <v>82.97626850004535</v>
      </c>
      <c r="E63" s="51"/>
      <c r="F63" s="51"/>
      <c r="G63" s="51"/>
      <c r="H63" s="51"/>
      <c r="I63" s="51"/>
      <c r="J63" s="51"/>
      <c r="K63" s="51"/>
      <c r="L63" s="51"/>
      <c r="M63" s="51"/>
      <c r="N63" s="51"/>
      <c r="O63" s="51"/>
      <c r="P63" s="51"/>
      <c r="Q63" s="39"/>
      <c r="R63" s="39"/>
      <c r="S63" s="39"/>
      <c r="T63" s="39"/>
      <c r="U63" s="32"/>
    </row>
    <row r="64" spans="2:24" ht="14.5" x14ac:dyDescent="0.35">
      <c r="C64" s="3" t="s">
        <v>2</v>
      </c>
      <c r="D64" s="68">
        <f>D63-D62</f>
        <v>-150.3075137504573</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233.28378225050264</v>
      </c>
    </row>
    <row r="72" spans="2:21" ht="14.5" x14ac:dyDescent="0.35">
      <c r="B72" s="62" t="s">
        <v>112</v>
      </c>
    </row>
  </sheetData>
  <phoneticPr fontId="13" type="noConversion"/>
  <conditionalFormatting sqref="W20:W21">
    <cfRule type="cellIs" dxfId="71" priority="23" operator="greaterThan">
      <formula>0.000001</formula>
    </cfRule>
    <cfRule type="cellIs" dxfId="70" priority="24" operator="lessThan">
      <formula>-0.000001</formula>
    </cfRule>
  </conditionalFormatting>
  <conditionalFormatting sqref="W23:W24">
    <cfRule type="cellIs" dxfId="69" priority="21" operator="greaterThan">
      <formula>0.000001</formula>
    </cfRule>
    <cfRule type="cellIs" dxfId="68" priority="22" operator="lessThan">
      <formula>-0.000001</formula>
    </cfRule>
  </conditionalFormatting>
  <conditionalFormatting sqref="W38:W39">
    <cfRule type="cellIs" dxfId="67" priority="13" operator="greaterThan">
      <formula>0.000001</formula>
    </cfRule>
    <cfRule type="cellIs" dxfId="66" priority="14" operator="lessThan">
      <formula>-0.000001</formula>
    </cfRule>
  </conditionalFormatting>
  <conditionalFormatting sqref="W1:X1">
    <cfRule type="cellIs" dxfId="65" priority="27" operator="greaterThan">
      <formula>0.000001</formula>
    </cfRule>
    <cfRule type="cellIs" dxfId="64" priority="28" operator="lessThan">
      <formula>-0.000001</formula>
    </cfRule>
  </conditionalFormatting>
  <conditionalFormatting sqref="W6:X6">
    <cfRule type="cellIs" dxfId="63" priority="1" operator="greaterThan">
      <formula>0.000001</formula>
    </cfRule>
    <cfRule type="cellIs" dxfId="62" priority="2" operator="lessThan">
      <formula>-0.000001</formula>
    </cfRule>
  </conditionalFormatting>
  <conditionalFormatting sqref="W30:X31">
    <cfRule type="cellIs" dxfId="61" priority="17" operator="greaterThan">
      <formula>0.000001</formula>
    </cfRule>
    <cfRule type="cellIs" dxfId="60" priority="18" operator="lessThan">
      <formula>-0.000001</formula>
    </cfRule>
  </conditionalFormatting>
  <conditionalFormatting sqref="W45:X45">
    <cfRule type="cellIs" dxfId="59" priority="5" operator="greaterThan">
      <formula>0.000001</formula>
    </cfRule>
    <cfRule type="cellIs" dxfId="58" priority="6" operator="lessThan">
      <formula>-0.000001</formula>
    </cfRule>
  </conditionalFormatting>
  <conditionalFormatting sqref="W56:X58">
    <cfRule type="cellIs" dxfId="57" priority="3" operator="greaterThan">
      <formula>0.000001</formula>
    </cfRule>
    <cfRule type="cellIs" dxfId="56" priority="4" operator="lessThan">
      <formula>-0.000001</formula>
    </cfRule>
  </conditionalFormatting>
  <conditionalFormatting sqref="W9:AO10">
    <cfRule type="cellIs" dxfId="55" priority="25" operator="greaterThan">
      <formula>0.000001</formula>
    </cfRule>
    <cfRule type="cellIs" dxfId="54" priority="26" operator="lessThan">
      <formula>-0.000001</formula>
    </cfRule>
  </conditionalFormatting>
  <conditionalFormatting sqref="X36:X37 Y38:AO39">
    <cfRule type="cellIs" dxfId="53" priority="35" operator="greaterThan">
      <formula>0.000001</formula>
    </cfRule>
    <cfRule type="cellIs" dxfId="52" priority="36" operator="lessThan">
      <formula>-0.000001</formula>
    </cfRule>
  </conditionalFormatting>
  <conditionalFormatting sqref="X17:AO18 Y19:AO23">
    <cfRule type="cellIs" dxfId="51" priority="31" operator="greaterThan">
      <formula>0.000001</formula>
    </cfRule>
    <cfRule type="cellIs" dxfId="50" priority="32" operator="lessThan">
      <formula>-0.000001</formula>
    </cfRule>
  </conditionalFormatting>
  <conditionalFormatting sqref="AA30:AO31 Y30:Z33">
    <cfRule type="cellIs" dxfId="49" priority="33" operator="greaterThan">
      <formula>0.000001</formula>
    </cfRule>
    <cfRule type="cellIs" dxfId="48" priority="34" operator="lessThan">
      <formula>-0.000001</formula>
    </cfRule>
  </conditionalFormatting>
  <hyperlinks>
    <hyperlink ref="B72" location="Contents!A1" display="Link to Contents page" xr:uid="{4601A449-EA74-4768-914F-507A3CCB8798}"/>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D976-B7F3-46EE-BDC3-D92907E814A7}">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179687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Data'!B25</f>
        <v>14835.664811641747</v>
      </c>
      <c r="E9" s="27">
        <f>'Input Data'!C25</f>
        <v>13693.753847347092</v>
      </c>
      <c r="F9" s="27">
        <f>'Input Data'!D25</f>
        <v>13356.732582586679</v>
      </c>
      <c r="G9" s="27">
        <f>'Input Data'!E25</f>
        <v>13018.080938627822</v>
      </c>
      <c r="H9" s="27">
        <f>'Input Data'!F25</f>
        <v>12577.509291522923</v>
      </c>
      <c r="I9" s="27">
        <f>'Input Data'!G25</f>
        <v>11698.40905477772</v>
      </c>
      <c r="J9" s="27">
        <f>'Input Data'!H25</f>
        <v>11126.104910933143</v>
      </c>
      <c r="K9" s="27">
        <f>'Input Data'!I25</f>
        <v>10766.896910992431</v>
      </c>
      <c r="L9" s="27">
        <f>'Input Data'!J25</f>
        <v>10576.246734039347</v>
      </c>
      <c r="M9" s="27">
        <f>'Input Data'!K25</f>
        <v>10890.961338484403</v>
      </c>
      <c r="N9" s="27">
        <f>'Input Data'!L25</f>
        <v>11547.093656078001</v>
      </c>
      <c r="O9" s="27">
        <f>'Input Data'!M25</f>
        <v>11991.012697559083</v>
      </c>
      <c r="P9" s="27">
        <f>'Input Data'!N25</f>
        <v>12635.9694910733</v>
      </c>
      <c r="Q9" s="27">
        <f>'Input Data'!O25</f>
        <v>12593.498804234157</v>
      </c>
      <c r="R9" s="27">
        <f>'Input Data'!P25</f>
        <v>14264.15603716204</v>
      </c>
      <c r="S9" s="29">
        <f>'Input Data'!Q25</f>
        <v>14263.019736995762</v>
      </c>
      <c r="T9" s="29">
        <f>'Input Data'!R25</f>
        <v>14261.623058390591</v>
      </c>
      <c r="U9" s="29">
        <f>'Input Data'!S25</f>
        <v>14259.644857332321</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14835.664811641747</v>
      </c>
      <c r="E10" s="27">
        <f t="shared" ref="E10:Q10" si="0">E9</f>
        <v>13693.753847347092</v>
      </c>
      <c r="F10" s="27">
        <f t="shared" si="0"/>
        <v>13356.732582586679</v>
      </c>
      <c r="G10" s="27">
        <f t="shared" si="0"/>
        <v>13018.080938627822</v>
      </c>
      <c r="H10" s="27">
        <f t="shared" si="0"/>
        <v>12577.509291522923</v>
      </c>
      <c r="I10" s="27">
        <f t="shared" si="0"/>
        <v>11698.40905477772</v>
      </c>
      <c r="J10" s="27">
        <f t="shared" si="0"/>
        <v>11126.104910933143</v>
      </c>
      <c r="K10" s="27">
        <f t="shared" si="0"/>
        <v>10766.896910992431</v>
      </c>
      <c r="L10" s="27">
        <f t="shared" si="0"/>
        <v>10576.246734039347</v>
      </c>
      <c r="M10" s="27">
        <f t="shared" si="0"/>
        <v>10890.961338484403</v>
      </c>
      <c r="N10" s="27">
        <f t="shared" si="0"/>
        <v>11547.093656078001</v>
      </c>
      <c r="O10" s="27">
        <f t="shared" si="0"/>
        <v>11991.012697559083</v>
      </c>
      <c r="P10" s="27">
        <f t="shared" si="0"/>
        <v>12635.9694910733</v>
      </c>
      <c r="Q10" s="27">
        <f t="shared" si="0"/>
        <v>12593.498804234157</v>
      </c>
      <c r="R10" s="27">
        <f t="shared" ref="R10" si="1">R9</f>
        <v>14264.15603716204</v>
      </c>
      <c r="S10" s="29">
        <f>'Input Data'!B348</f>
        <v>13898.239315753239</v>
      </c>
      <c r="T10" s="29">
        <f>'Input Data'!C348</f>
        <v>13550.372927683333</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-364.78042124252352</v>
      </c>
      <c r="T11" s="29">
        <f>T10-T9</f>
        <v>-711.25013070725799</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1599.3342617110743</v>
      </c>
      <c r="F17" s="28">
        <f t="shared" ref="F17:U17" si="4">F21+F24</f>
        <v>1376.3541877918465</v>
      </c>
      <c r="G17" s="28">
        <f t="shared" si="4"/>
        <v>1348.9336868484329</v>
      </c>
      <c r="H17" s="28">
        <f t="shared" si="4"/>
        <v>1422.7503411986761</v>
      </c>
      <c r="I17" s="28">
        <f t="shared" si="4"/>
        <v>1459.1478716573199</v>
      </c>
      <c r="J17" s="28">
        <f t="shared" si="4"/>
        <v>1302.0653696634536</v>
      </c>
      <c r="K17" s="28">
        <f t="shared" si="4"/>
        <v>1311.488066888412</v>
      </c>
      <c r="L17" s="28">
        <f t="shared" si="4"/>
        <v>1142.8654324129204</v>
      </c>
      <c r="M17" s="28">
        <f t="shared" si="4"/>
        <v>1030.8820990012514</v>
      </c>
      <c r="N17" s="28">
        <f t="shared" si="4"/>
        <v>858.73315491431617</v>
      </c>
      <c r="O17" s="28">
        <f t="shared" si="4"/>
        <v>954.55698376417149</v>
      </c>
      <c r="P17" s="28">
        <f t="shared" si="4"/>
        <v>1199.535414598058</v>
      </c>
      <c r="Q17" s="28">
        <f t="shared" si="4"/>
        <v>1254.8631920146217</v>
      </c>
      <c r="R17" s="28">
        <f t="shared" ref="R17" si="5">R21+R24</f>
        <v>1094.2051159343355</v>
      </c>
      <c r="S17" s="29">
        <f t="shared" si="4"/>
        <v>1223.5820050461057</v>
      </c>
      <c r="T17" s="29">
        <f t="shared" si="4"/>
        <v>1219.148416728756</v>
      </c>
      <c r="U17" s="29">
        <f t="shared" si="4"/>
        <v>1219.0290339794101</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1599.3342617110743</v>
      </c>
      <c r="F18" s="28">
        <f t="shared" ref="F18:U18" si="6">F22+F25</f>
        <v>1376.3541877918465</v>
      </c>
      <c r="G18" s="28">
        <f t="shared" si="6"/>
        <v>1348.9336868484329</v>
      </c>
      <c r="H18" s="28">
        <f t="shared" si="6"/>
        <v>1422.7503411986761</v>
      </c>
      <c r="I18" s="28">
        <f t="shared" si="6"/>
        <v>1459.1478716573199</v>
      </c>
      <c r="J18" s="28">
        <f t="shared" si="6"/>
        <v>1302.0653696634536</v>
      </c>
      <c r="K18" s="28">
        <f t="shared" si="6"/>
        <v>1311.488066888412</v>
      </c>
      <c r="L18" s="28">
        <f t="shared" si="6"/>
        <v>1142.8654324129204</v>
      </c>
      <c r="M18" s="28">
        <f t="shared" si="6"/>
        <v>1030.8820990012514</v>
      </c>
      <c r="N18" s="28">
        <f t="shared" si="6"/>
        <v>858.73315491431617</v>
      </c>
      <c r="O18" s="28">
        <f t="shared" si="6"/>
        <v>954.55698376417149</v>
      </c>
      <c r="P18" s="28">
        <f t="shared" si="6"/>
        <v>1199.535414598058</v>
      </c>
      <c r="Q18" s="28">
        <f t="shared" si="6"/>
        <v>1254.8631920146217</v>
      </c>
      <c r="R18" s="28">
        <f t="shared" ref="R18" si="7">R22+R25</f>
        <v>1094.2051159343355</v>
      </c>
      <c r="S18" s="29">
        <f t="shared" si="6"/>
        <v>1223.5820050461057</v>
      </c>
      <c r="T18" s="29">
        <f t="shared" si="6"/>
        <v>1187.9683804382682</v>
      </c>
      <c r="U18" s="29">
        <f t="shared" si="6"/>
        <v>1158.2340910613464</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-31.180036290487806</v>
      </c>
      <c r="U19" s="29">
        <f>U18-U17</f>
        <v>-60.794942918063725</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Data'!B87</f>
        <v>7.1333859074744876E-2</v>
      </c>
      <c r="F20" s="43">
        <f>'Input Data'!C87</f>
        <v>6.8575748231976777E-2</v>
      </c>
      <c r="G20" s="43">
        <f>'Input Data'!D87</f>
        <v>7.1833732732473843E-2</v>
      </c>
      <c r="H20" s="43">
        <f>'Input Data'!E87</f>
        <v>7.8944287843093749E-2</v>
      </c>
      <c r="I20" s="43">
        <f>'Input Data'!F87</f>
        <v>9.1154330634464986E-2</v>
      </c>
      <c r="J20" s="43">
        <f>'Input Data'!G87</f>
        <v>8.5566236880326038E-2</v>
      </c>
      <c r="K20" s="43">
        <f>'Input Data'!H87</f>
        <v>9.4466640973617136E-2</v>
      </c>
      <c r="L20" s="43">
        <f>'Input Data'!I87</f>
        <v>8.7160701149630287E-2</v>
      </c>
      <c r="M20" s="43">
        <f>'Input Data'!J87</f>
        <v>8.0641083584874179E-2</v>
      </c>
      <c r="N20" s="43">
        <f>'Input Data'!K87</f>
        <v>6.3048026981698146E-2</v>
      </c>
      <c r="O20" s="43">
        <f>'Input Data'!L87</f>
        <v>6.6171972849213639E-2</v>
      </c>
      <c r="P20" s="43">
        <f>'Input Data'!M87</f>
        <v>8.3594152716433903E-2</v>
      </c>
      <c r="Q20" s="43">
        <f>'Input Data'!N87</f>
        <v>8.3719460751036548E-2</v>
      </c>
      <c r="R20" s="43">
        <f>'Input Data'!O87</f>
        <v>7.1127138951897304E-2</v>
      </c>
      <c r="S20" s="44">
        <f>'Input Data'!P87</f>
        <v>7.023936689094025E-2</v>
      </c>
      <c r="T20" s="44">
        <f>'Input Data'!Q87</f>
        <v>6.9990433574960473E-2</v>
      </c>
      <c r="U20" s="44">
        <f>'Input Data'!R87</f>
        <v>6.9990433574960459E-2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1058.2852229538039</v>
      </c>
      <c r="F21" s="28">
        <f t="shared" ref="F21:S21" si="9">F$20*E9</f>
        <v>939.05941618633756</v>
      </c>
      <c r="G21" s="28">
        <f t="shared" si="9"/>
        <v>959.46395851665659</v>
      </c>
      <c r="H21" s="28">
        <f t="shared" si="9"/>
        <v>1027.7031287837267</v>
      </c>
      <c r="I21" s="28">
        <f t="shared" si="9"/>
        <v>1146.4944405175361</v>
      </c>
      <c r="J21" s="28">
        <f t="shared" si="9"/>
        <v>1000.9888403040613</v>
      </c>
      <c r="K21" s="28">
        <f t="shared" si="9"/>
        <v>1051.0457580559198</v>
      </c>
      <c r="L21" s="28">
        <f t="shared" si="9"/>
        <v>938.45028396788882</v>
      </c>
      <c r="M21" s="28">
        <f t="shared" si="9"/>
        <v>852.8799968939195</v>
      </c>
      <c r="N21" s="28">
        <f t="shared" si="9"/>
        <v>686.65362432539598</v>
      </c>
      <c r="O21" s="28">
        <f t="shared" si="9"/>
        <v>764.09396789732057</v>
      </c>
      <c r="P21" s="28">
        <f t="shared" si="9"/>
        <v>1002.3785466644521</v>
      </c>
      <c r="Q21" s="28">
        <f t="shared" si="9"/>
        <v>1057.8765518592063</v>
      </c>
      <c r="R21" s="28">
        <f t="shared" si="9"/>
        <v>895.73953933931546</v>
      </c>
      <c r="S21" s="29">
        <f t="shared" si="9"/>
        <v>1001.9052892838448</v>
      </c>
      <c r="T21" s="29">
        <f t="shared" ref="T21:T22" si="10">T$20*S9</f>
        <v>998.27493548055213</v>
      </c>
      <c r="U21" s="29">
        <f t="shared" ref="U21:U22" si="11">U$20*T9</f>
        <v>998.17718133941105</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1058.2852229538039</v>
      </c>
      <c r="F22" s="28">
        <f t="shared" ref="F22:S22" si="12">F$20*E10</f>
        <v>939.05941618633756</v>
      </c>
      <c r="G22" s="28">
        <f t="shared" si="12"/>
        <v>959.46395851665659</v>
      </c>
      <c r="H22" s="28">
        <f t="shared" si="12"/>
        <v>1027.7031287837267</v>
      </c>
      <c r="I22" s="28">
        <f t="shared" si="12"/>
        <v>1146.4944405175361</v>
      </c>
      <c r="J22" s="28">
        <f t="shared" si="12"/>
        <v>1000.9888403040613</v>
      </c>
      <c r="K22" s="28">
        <f t="shared" si="12"/>
        <v>1051.0457580559198</v>
      </c>
      <c r="L22" s="28">
        <f t="shared" si="12"/>
        <v>938.45028396788882</v>
      </c>
      <c r="M22" s="28">
        <f t="shared" si="12"/>
        <v>852.8799968939195</v>
      </c>
      <c r="N22" s="28">
        <f t="shared" si="12"/>
        <v>686.65362432539598</v>
      </c>
      <c r="O22" s="28">
        <f t="shared" si="12"/>
        <v>764.09396789732057</v>
      </c>
      <c r="P22" s="28">
        <f t="shared" si="12"/>
        <v>1002.3785466644521</v>
      </c>
      <c r="Q22" s="28">
        <f t="shared" si="12"/>
        <v>1057.8765518592063</v>
      </c>
      <c r="R22" s="28">
        <f t="shared" si="12"/>
        <v>895.73953933931546</v>
      </c>
      <c r="S22" s="29">
        <f t="shared" si="12"/>
        <v>1001.9052892838448</v>
      </c>
      <c r="T22" s="29">
        <f t="shared" si="10"/>
        <v>972.74379563813113</v>
      </c>
      <c r="U22" s="29">
        <f t="shared" si="11"/>
        <v>948.39647631096284</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Data'!B113</f>
        <v>3.6469483884045556E-2</v>
      </c>
      <c r="F23" s="43">
        <f>'Input Data'!C113</f>
        <v>3.1933885805186024E-2</v>
      </c>
      <c r="G23" s="43">
        <f>'Input Data'!D113</f>
        <v>2.9159057121464903E-2</v>
      </c>
      <c r="H23" s="43">
        <f>'Input Data'!E113</f>
        <v>3.0346040578281233E-2</v>
      </c>
      <c r="I23" s="43">
        <f>'Input Data'!F113</f>
        <v>2.485813557303497E-2</v>
      </c>
      <c r="J23" s="43">
        <f>'Input Data'!G113</f>
        <v>2.5736536305885994E-2</v>
      </c>
      <c r="K23" s="43">
        <f>'Input Data'!H113</f>
        <v>2.3408219760409302E-2</v>
      </c>
      <c r="L23" s="43">
        <f>'Input Data'!I113</f>
        <v>1.8985521096271909E-2</v>
      </c>
      <c r="M23" s="43">
        <f>'Input Data'!J113</f>
        <v>1.6830365873976565E-2</v>
      </c>
      <c r="N23" s="43">
        <f>'Input Data'!K113</f>
        <v>1.5800214989365385E-2</v>
      </c>
      <c r="O23" s="43">
        <f>'Input Data'!L113</f>
        <v>1.6494454928630255E-2</v>
      </c>
      <c r="P23" s="43">
        <f>'Input Data'!M113</f>
        <v>1.6442053136491101E-2</v>
      </c>
      <c r="Q23" s="43">
        <f>'Input Data'!N113</f>
        <v>1.5589357056819179E-2</v>
      </c>
      <c r="R23" s="43">
        <f>'Input Data'!O113</f>
        <v>1.5759367565770715E-2</v>
      </c>
      <c r="S23" s="44">
        <f>'Input Data'!P113</f>
        <v>1.5540822407209521E-2</v>
      </c>
      <c r="T23" s="44">
        <f>'Input Data'!Q113</f>
        <v>1.5485744626384896E-2</v>
      </c>
      <c r="U23" s="44">
        <f>'Input Data'!R113</f>
        <v>1.5485744626384895E-2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541.04903875727041</v>
      </c>
      <c r="F24" s="28">
        <f t="shared" ref="F24:U24" si="13">F$23*E9</f>
        <v>437.2947716055088</v>
      </c>
      <c r="G24" s="28">
        <f t="shared" si="13"/>
        <v>389.46972833177642</v>
      </c>
      <c r="H24" s="28">
        <f t="shared" si="13"/>
        <v>395.04721241494934</v>
      </c>
      <c r="I24" s="28">
        <f t="shared" si="13"/>
        <v>312.65343113978383</v>
      </c>
      <c r="J24" s="28">
        <f t="shared" si="13"/>
        <v>301.07652935939223</v>
      </c>
      <c r="K24" s="28">
        <f t="shared" si="13"/>
        <v>260.44230883249219</v>
      </c>
      <c r="L24" s="28">
        <f t="shared" si="13"/>
        <v>204.41514844503166</v>
      </c>
      <c r="M24" s="28">
        <f t="shared" si="13"/>
        <v>178.00210210733192</v>
      </c>
      <c r="N24" s="28">
        <f t="shared" si="13"/>
        <v>172.07953058892016</v>
      </c>
      <c r="O24" s="28">
        <f t="shared" si="13"/>
        <v>190.46301586685092</v>
      </c>
      <c r="P24" s="28">
        <f t="shared" si="13"/>
        <v>197.15686793360595</v>
      </c>
      <c r="Q24" s="28">
        <f t="shared" si="13"/>
        <v>196.98664015541539</v>
      </c>
      <c r="R24" s="28">
        <f t="shared" si="13"/>
        <v>198.46557659502005</v>
      </c>
      <c r="S24" s="29">
        <f t="shared" si="13"/>
        <v>221.67671576226078</v>
      </c>
      <c r="T24" s="29">
        <f t="shared" si="13"/>
        <v>220.87348124820383</v>
      </c>
      <c r="U24" s="29">
        <f t="shared" si="13"/>
        <v>220.85185263999901</v>
      </c>
      <c r="W24" s="65"/>
    </row>
    <row r="25" spans="2:41" x14ac:dyDescent="0.3">
      <c r="C25" s="3" t="s">
        <v>207</v>
      </c>
      <c r="D25" s="35"/>
      <c r="E25" s="28">
        <f>E$23*D10</f>
        <v>541.04903875727041</v>
      </c>
      <c r="F25" s="28">
        <f t="shared" ref="F25:U25" si="14">F$23*E10</f>
        <v>437.2947716055088</v>
      </c>
      <c r="G25" s="28">
        <f t="shared" si="14"/>
        <v>389.46972833177642</v>
      </c>
      <c r="H25" s="28">
        <f t="shared" si="14"/>
        <v>395.04721241494934</v>
      </c>
      <c r="I25" s="28">
        <f t="shared" si="14"/>
        <v>312.65343113978383</v>
      </c>
      <c r="J25" s="28">
        <f t="shared" si="14"/>
        <v>301.07652935939223</v>
      </c>
      <c r="K25" s="28">
        <f t="shared" si="14"/>
        <v>260.44230883249219</v>
      </c>
      <c r="L25" s="28">
        <f t="shared" si="14"/>
        <v>204.41514844503166</v>
      </c>
      <c r="M25" s="28">
        <f t="shared" si="14"/>
        <v>178.00210210733192</v>
      </c>
      <c r="N25" s="28">
        <f t="shared" si="14"/>
        <v>172.07953058892016</v>
      </c>
      <c r="O25" s="28">
        <f t="shared" si="14"/>
        <v>190.46301586685092</v>
      </c>
      <c r="P25" s="28">
        <f t="shared" si="14"/>
        <v>197.15686793360595</v>
      </c>
      <c r="Q25" s="28">
        <f t="shared" si="14"/>
        <v>196.98664015541539</v>
      </c>
      <c r="R25" s="28">
        <f t="shared" si="14"/>
        <v>198.46557659502005</v>
      </c>
      <c r="S25" s="29">
        <f t="shared" si="14"/>
        <v>221.67671576226078</v>
      </c>
      <c r="T25" s="29">
        <f t="shared" si="14"/>
        <v>215.22458480013702</v>
      </c>
      <c r="U25" s="29">
        <f t="shared" si="14"/>
        <v>209.83761475038352</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Data'!B372</f>
        <v>1226.8137678390196</v>
      </c>
      <c r="F30" s="28">
        <f>'Input Data'!C372</f>
        <v>1350.1842071407905</v>
      </c>
      <c r="G30" s="28">
        <f>'Input Data'!D372</f>
        <v>1263.7906524851219</v>
      </c>
      <c r="H30" s="28">
        <f>'Input Data'!E372</f>
        <v>1228.1683981281626</v>
      </c>
      <c r="I30" s="28">
        <f>'Input Data'!F372</f>
        <v>1189.5544399946511</v>
      </c>
      <c r="J30" s="28">
        <f>'Input Data'!G372</f>
        <v>1098.8055603384219</v>
      </c>
      <c r="K30" s="28">
        <f>'Input Data'!H372</f>
        <v>997.35720880112217</v>
      </c>
      <c r="L30" s="28">
        <f>'Input Data'!I372</f>
        <v>1043.0886490404771</v>
      </c>
      <c r="M30" s="28">
        <f>'Input Data'!J372</f>
        <v>1056.1582070338889</v>
      </c>
      <c r="N30" s="28">
        <f>'Input Data'!K372</f>
        <v>1044.5650799812556</v>
      </c>
      <c r="O30" s="28">
        <f>'Input Data'!L372</f>
        <v>1165.2274069688551</v>
      </c>
      <c r="P30" s="28">
        <f>'Input Data'!M372</f>
        <v>1306.127401275407</v>
      </c>
      <c r="Q30" s="28">
        <f>'Input Data'!N372</f>
        <v>1154.2526848424463</v>
      </c>
      <c r="R30" s="28">
        <f>'Input Data'!O372</f>
        <v>1269.2648198769919</v>
      </c>
      <c r="S30" s="29">
        <f>S9*($D$6+1)-Q9+S17</f>
        <v>2953.4886264629381</v>
      </c>
      <c r="T30" s="29">
        <f>T9*($D$6+1)-S9+T17</f>
        <v>1278.1315136271112</v>
      </c>
      <c r="U30" s="29">
        <f>U9*($D$6+1)-T9+U17</f>
        <v>1277.4222332674144</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1226.8137678390196</v>
      </c>
      <c r="F31" s="28">
        <f t="shared" ref="F31:Q31" si="17">F30</f>
        <v>1350.1842071407905</v>
      </c>
      <c r="G31" s="28">
        <f t="shared" si="17"/>
        <v>1263.7906524851219</v>
      </c>
      <c r="H31" s="28">
        <f t="shared" si="17"/>
        <v>1228.1683981281626</v>
      </c>
      <c r="I31" s="28">
        <f t="shared" si="17"/>
        <v>1189.5544399946511</v>
      </c>
      <c r="J31" s="28">
        <f t="shared" si="17"/>
        <v>1098.8055603384219</v>
      </c>
      <c r="K31" s="28">
        <f t="shared" si="17"/>
        <v>997.35720880112217</v>
      </c>
      <c r="L31" s="28">
        <f t="shared" si="17"/>
        <v>1043.0886490404771</v>
      </c>
      <c r="M31" s="28">
        <f t="shared" si="17"/>
        <v>1056.1582070338889</v>
      </c>
      <c r="N31" s="28">
        <f t="shared" si="17"/>
        <v>1044.5650799812556</v>
      </c>
      <c r="O31" s="28">
        <f t="shared" si="17"/>
        <v>1165.2274069688551</v>
      </c>
      <c r="P31" s="28">
        <f t="shared" si="17"/>
        <v>1306.127401275407</v>
      </c>
      <c r="Q31" s="28">
        <f t="shared" si="17"/>
        <v>1154.2526848424463</v>
      </c>
      <c r="R31" s="28">
        <f t="shared" ref="R31" si="18">R30</f>
        <v>1269.2648198769919</v>
      </c>
      <c r="S31" s="29">
        <f>S9*($D$6+1)-Q10+S18</f>
        <v>2953.4886264629381</v>
      </c>
      <c r="T31" s="29">
        <f t="shared" ref="T31" si="19">T9*($D$6+1)-S10+T18</f>
        <v>1611.7318985791469</v>
      </c>
      <c r="U31" s="29">
        <f>U9*($D$6+1)-T10+U18</f>
        <v>1927.8774210566087</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0">E29</f>
        <v>2011/12</v>
      </c>
      <c r="F35" s="27" t="str">
        <f t="shared" si="20"/>
        <v>2012/13</v>
      </c>
      <c r="G35" s="27" t="str">
        <f t="shared" si="20"/>
        <v>2013/14</v>
      </c>
      <c r="H35" s="27" t="str">
        <f t="shared" si="20"/>
        <v>2014/15</v>
      </c>
      <c r="I35" s="27" t="str">
        <f t="shared" si="20"/>
        <v>2015/16</v>
      </c>
      <c r="J35" s="27" t="str">
        <f t="shared" si="20"/>
        <v>2016/17</v>
      </c>
      <c r="K35" s="27" t="str">
        <f t="shared" si="20"/>
        <v>2017/18</v>
      </c>
      <c r="L35" s="27" t="str">
        <f t="shared" si="20"/>
        <v>2018/19</v>
      </c>
      <c r="M35" s="27" t="str">
        <f t="shared" si="20"/>
        <v>2019/20</v>
      </c>
      <c r="N35" s="27" t="str">
        <f t="shared" si="20"/>
        <v>2020/21</v>
      </c>
      <c r="O35" s="27" t="str">
        <f t="shared" si="20"/>
        <v>2021/22</v>
      </c>
      <c r="P35" s="27" t="str">
        <f t="shared" si="20"/>
        <v>2022/23</v>
      </c>
      <c r="Q35" s="27" t="str">
        <f t="shared" si="20"/>
        <v>2023/24</v>
      </c>
      <c r="R35" s="27" t="str">
        <f t="shared" ref="R35" si="21">R29</f>
        <v>2024/25</v>
      </c>
      <c r="S35" s="27" t="str">
        <f t="shared" si="20"/>
        <v>2025/26</v>
      </c>
      <c r="T35" s="27" t="str">
        <f t="shared" si="20"/>
        <v>2026/27</v>
      </c>
      <c r="U35" s="27" t="str">
        <f t="shared" si="20"/>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2">E30</f>
        <v>1226.8137678390196</v>
      </c>
      <c r="F36" s="28">
        <f t="shared" si="22"/>
        <v>1350.1842071407905</v>
      </c>
      <c r="G36" s="28">
        <f t="shared" si="22"/>
        <v>1263.7906524851219</v>
      </c>
      <c r="H36" s="28">
        <f t="shared" si="22"/>
        <v>1228.1683981281626</v>
      </c>
      <c r="I36" s="28">
        <f t="shared" si="22"/>
        <v>1189.5544399946511</v>
      </c>
      <c r="J36" s="28">
        <f t="shared" si="22"/>
        <v>1098.8055603384219</v>
      </c>
      <c r="K36" s="28">
        <f t="shared" si="22"/>
        <v>997.35720880112217</v>
      </c>
      <c r="L36" s="28">
        <f t="shared" si="22"/>
        <v>1043.0886490404771</v>
      </c>
      <c r="M36" s="28">
        <f t="shared" si="22"/>
        <v>1056.1582070338889</v>
      </c>
      <c r="N36" s="28">
        <f t="shared" si="22"/>
        <v>1044.5650799812556</v>
      </c>
      <c r="O36" s="28">
        <f t="shared" si="22"/>
        <v>1165.2274069688551</v>
      </c>
      <c r="P36" s="28">
        <f t="shared" si="22"/>
        <v>1306.127401275407</v>
      </c>
      <c r="Q36" s="28">
        <f t="shared" si="22"/>
        <v>1154.2526848424463</v>
      </c>
      <c r="R36" s="28">
        <f t="shared" ref="R36" si="23">R30</f>
        <v>1269.2648198769919</v>
      </c>
      <c r="S36" s="29">
        <f t="shared" si="22"/>
        <v>2953.4886264629381</v>
      </c>
      <c r="T36" s="29">
        <f t="shared" si="22"/>
        <v>1278.1315136271112</v>
      </c>
      <c r="U36" s="29">
        <f t="shared" si="22"/>
        <v>1277.4222332674144</v>
      </c>
      <c r="V36" s="32"/>
      <c r="X36" s="65"/>
    </row>
    <row r="37" spans="2:41" x14ac:dyDescent="0.3">
      <c r="C37" s="3" t="s">
        <v>210</v>
      </c>
      <c r="D37" s="36"/>
      <c r="E37" s="28">
        <f>E31</f>
        <v>1226.8137678390196</v>
      </c>
      <c r="F37" s="28">
        <f t="shared" ref="F37:U37" si="24">F31</f>
        <v>1350.1842071407905</v>
      </c>
      <c r="G37" s="28">
        <f t="shared" si="24"/>
        <v>1263.7906524851219</v>
      </c>
      <c r="H37" s="28">
        <f t="shared" si="24"/>
        <v>1228.1683981281626</v>
      </c>
      <c r="I37" s="28">
        <f t="shared" si="24"/>
        <v>1189.5544399946511</v>
      </c>
      <c r="J37" s="28">
        <f t="shared" si="24"/>
        <v>1098.8055603384219</v>
      </c>
      <c r="K37" s="28">
        <f t="shared" si="24"/>
        <v>997.35720880112217</v>
      </c>
      <c r="L37" s="28">
        <f t="shared" si="24"/>
        <v>1043.0886490404771</v>
      </c>
      <c r="M37" s="28">
        <f t="shared" si="24"/>
        <v>1056.1582070338889</v>
      </c>
      <c r="N37" s="28">
        <f t="shared" si="24"/>
        <v>1044.5650799812556</v>
      </c>
      <c r="O37" s="28">
        <f t="shared" si="24"/>
        <v>1165.2274069688551</v>
      </c>
      <c r="P37" s="28">
        <f t="shared" si="24"/>
        <v>1306.127401275407</v>
      </c>
      <c r="Q37" s="28">
        <f t="shared" si="24"/>
        <v>1154.2526848424463</v>
      </c>
      <c r="R37" s="28">
        <f t="shared" ref="R37" si="25">R31</f>
        <v>1269.2648198769919</v>
      </c>
      <c r="S37" s="29">
        <f t="shared" si="24"/>
        <v>2953.4886264629381</v>
      </c>
      <c r="T37" s="29">
        <f t="shared" si="24"/>
        <v>1611.7318985791469</v>
      </c>
      <c r="U37" s="29">
        <f t="shared" si="24"/>
        <v>1927.8774210566087</v>
      </c>
      <c r="V37" s="32"/>
      <c r="X37" s="65"/>
    </row>
    <row r="38" spans="2:41" x14ac:dyDescent="0.3">
      <c r="C38" s="3" t="s">
        <v>212</v>
      </c>
      <c r="D38" s="35"/>
      <c r="E38" s="28">
        <f>'Input Data'!B170</f>
        <v>363.53434917461033</v>
      </c>
      <c r="F38" s="28">
        <f>'Input Data'!C170</f>
        <v>401.56190834740624</v>
      </c>
      <c r="G38" s="28">
        <f>'Input Data'!D170</f>
        <v>376.18870400020677</v>
      </c>
      <c r="H38" s="28">
        <f>'Input Data'!E170</f>
        <v>401.69182101131224</v>
      </c>
      <c r="I38" s="28">
        <f>'Input Data'!F170</f>
        <v>357.42523523524829</v>
      </c>
      <c r="J38" s="28">
        <f>'Input Data'!G170</f>
        <v>374.0133195138248</v>
      </c>
      <c r="K38" s="28">
        <f>'Input Data'!H170</f>
        <v>352.97645374186817</v>
      </c>
      <c r="L38" s="28">
        <f>'Input Data'!I170</f>
        <v>349.56979044075911</v>
      </c>
      <c r="M38" s="28">
        <f>'Input Data'!J170</f>
        <v>421.69369935245936</v>
      </c>
      <c r="N38" s="28">
        <f>'Input Data'!K170</f>
        <v>420.81380009329064</v>
      </c>
      <c r="O38" s="28">
        <f>'Input Data'!L170</f>
        <v>366.84082523004292</v>
      </c>
      <c r="P38" s="28">
        <f>'Input Data'!M170</f>
        <v>438.02073895577871</v>
      </c>
      <c r="Q38" s="28">
        <f>'Input Data'!N170</f>
        <v>464.21520908577963</v>
      </c>
      <c r="R38" s="28">
        <f>'Input Data'!O170</f>
        <v>523.17166622868638</v>
      </c>
      <c r="S38" s="29">
        <f>'Input Data'!P170</f>
        <v>443.58242843025965</v>
      </c>
      <c r="T38" s="29">
        <f>'Input Data'!Q170</f>
        <v>414.80729670034503</v>
      </c>
      <c r="U38" s="29">
        <f>'Input Data'!R170</f>
        <v>432.94081124451645</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Data'!B196</f>
        <v>269.18655142565945</v>
      </c>
      <c r="F39" s="28">
        <f>'Input Data'!C196</f>
        <v>392.63432201218416</v>
      </c>
      <c r="G39" s="28">
        <f>'Input Data'!D196</f>
        <v>385.66728693985573</v>
      </c>
      <c r="H39" s="28">
        <f>'Input Data'!E196</f>
        <v>370.5412040937486</v>
      </c>
      <c r="I39" s="28">
        <f>'Input Data'!F196</f>
        <v>378.5057802609108</v>
      </c>
      <c r="J39" s="28">
        <f>'Input Data'!G196</f>
        <v>276.75151122408516</v>
      </c>
      <c r="K39" s="28">
        <f>'Input Data'!H196</f>
        <v>234.97979585164231</v>
      </c>
      <c r="L39" s="28">
        <f>'Input Data'!I196</f>
        <v>292.79420750016612</v>
      </c>
      <c r="M39" s="28">
        <f>'Input Data'!J196</f>
        <v>204.55953879731862</v>
      </c>
      <c r="N39" s="28">
        <f>'Input Data'!K196</f>
        <v>183.11989441696014</v>
      </c>
      <c r="O39" s="28">
        <f>'Input Data'!L196</f>
        <v>228.4162931460254</v>
      </c>
      <c r="P39" s="28">
        <f>'Input Data'!M196</f>
        <v>297.81648522965099</v>
      </c>
      <c r="Q39" s="28">
        <f>'Input Data'!N196</f>
        <v>245.24327145204165</v>
      </c>
      <c r="R39" s="28">
        <f>'Input Data'!O196</f>
        <v>257.77647845087654</v>
      </c>
      <c r="S39" s="29">
        <f>'Input Data'!P196</f>
        <v>224.64693819697203</v>
      </c>
      <c r="T39" s="29">
        <f>'Input Data'!Q196</f>
        <v>216.58091320718853</v>
      </c>
      <c r="U39" s="29">
        <f>'Input Data'!R196</f>
        <v>237.66173268649786</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594.09286723874993</v>
      </c>
      <c r="F40" s="28">
        <f t="shared" ref="F40:U40" si="26">F36-F$38-F$39</f>
        <v>555.98797678120013</v>
      </c>
      <c r="G40" s="28">
        <f t="shared" si="26"/>
        <v>501.93466154505933</v>
      </c>
      <c r="H40" s="28">
        <f t="shared" si="26"/>
        <v>455.93537302310182</v>
      </c>
      <c r="I40" s="28">
        <f t="shared" si="26"/>
        <v>453.62342449849211</v>
      </c>
      <c r="J40" s="28">
        <f t="shared" si="26"/>
        <v>448.04072960051184</v>
      </c>
      <c r="K40" s="28">
        <f t="shared" si="26"/>
        <v>409.40095920761166</v>
      </c>
      <c r="L40" s="28">
        <f t="shared" si="26"/>
        <v>400.72465109955186</v>
      </c>
      <c r="M40" s="28">
        <f t="shared" si="26"/>
        <v>429.90496888411087</v>
      </c>
      <c r="N40" s="28">
        <f t="shared" si="26"/>
        <v>440.63138547100482</v>
      </c>
      <c r="O40" s="28">
        <f t="shared" si="26"/>
        <v>569.9702885927868</v>
      </c>
      <c r="P40" s="28">
        <f t="shared" si="26"/>
        <v>570.29017708997731</v>
      </c>
      <c r="Q40" s="28">
        <f t="shared" si="26"/>
        <v>444.79420430462505</v>
      </c>
      <c r="R40" s="28">
        <f t="shared" ref="R40" si="27">R36-R$38-R$39</f>
        <v>488.31667519742894</v>
      </c>
      <c r="S40" s="29">
        <f t="shared" si="26"/>
        <v>2285.2592598357064</v>
      </c>
      <c r="T40" s="29">
        <f t="shared" si="26"/>
        <v>646.74330371957763</v>
      </c>
      <c r="U40" s="29">
        <f t="shared" si="26"/>
        <v>606.81968933640007</v>
      </c>
      <c r="V40" s="32"/>
    </row>
    <row r="41" spans="2:41" x14ac:dyDescent="0.3">
      <c r="C41" s="3" t="s">
        <v>215</v>
      </c>
      <c r="D41" s="35"/>
      <c r="E41" s="28">
        <f>E37-E$38-E$39</f>
        <v>594.09286723874993</v>
      </c>
      <c r="F41" s="28">
        <f t="shared" ref="F41:U41" si="28">F37-F$38-F$39</f>
        <v>555.98797678120013</v>
      </c>
      <c r="G41" s="28">
        <f t="shared" si="28"/>
        <v>501.93466154505933</v>
      </c>
      <c r="H41" s="28">
        <f t="shared" si="28"/>
        <v>455.93537302310182</v>
      </c>
      <c r="I41" s="28">
        <f t="shared" si="28"/>
        <v>453.62342449849211</v>
      </c>
      <c r="J41" s="28">
        <f t="shared" si="28"/>
        <v>448.04072960051184</v>
      </c>
      <c r="K41" s="28">
        <f t="shared" si="28"/>
        <v>409.40095920761166</v>
      </c>
      <c r="L41" s="28">
        <f t="shared" si="28"/>
        <v>400.72465109955186</v>
      </c>
      <c r="M41" s="28">
        <f t="shared" si="28"/>
        <v>429.90496888411087</v>
      </c>
      <c r="N41" s="28">
        <f t="shared" si="28"/>
        <v>440.63138547100482</v>
      </c>
      <c r="O41" s="28">
        <f t="shared" si="28"/>
        <v>569.9702885927868</v>
      </c>
      <c r="P41" s="28">
        <f t="shared" si="28"/>
        <v>570.29017708997731</v>
      </c>
      <c r="Q41" s="28">
        <f t="shared" si="28"/>
        <v>444.79420430462505</v>
      </c>
      <c r="R41" s="28">
        <f t="shared" ref="R41" si="29">R37-R$38-R$39</f>
        <v>488.31667519742894</v>
      </c>
      <c r="S41" s="29">
        <f t="shared" si="28"/>
        <v>2285.2592598357064</v>
      </c>
      <c r="T41" s="29">
        <f t="shared" si="28"/>
        <v>980.34368867161334</v>
      </c>
      <c r="U41" s="29">
        <f t="shared" si="28"/>
        <v>1257.2748771255945</v>
      </c>
      <c r="V41" s="32"/>
    </row>
    <row r="42" spans="2:41" x14ac:dyDescent="0.3">
      <c r="C42" s="21"/>
      <c r="D42" s="31"/>
      <c r="E42" s="51"/>
      <c r="F42" s="51"/>
      <c r="G42" s="51"/>
      <c r="H42" s="51"/>
      <c r="I42" s="51"/>
      <c r="J42" s="51"/>
      <c r="K42" s="51"/>
      <c r="L42" s="51"/>
      <c r="M42" s="51"/>
      <c r="N42" s="51"/>
      <c r="O42" s="51"/>
      <c r="P42" s="51"/>
      <c r="Q42" s="39"/>
      <c r="R42" s="39"/>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Data'!B293</f>
        <v>9.9998489854889776</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0">S40</f>
        <v>2285.2592598357064</v>
      </c>
      <c r="E48" s="28">
        <f t="shared" si="30"/>
        <v>646.74330371957763</v>
      </c>
      <c r="F48" s="28">
        <f t="shared" si="30"/>
        <v>606.81968933640007</v>
      </c>
      <c r="G48" s="51"/>
      <c r="H48" s="51"/>
      <c r="I48" s="51"/>
      <c r="J48" s="51"/>
      <c r="K48" s="51"/>
      <c r="L48" s="51"/>
      <c r="M48" s="51"/>
      <c r="N48" s="51"/>
      <c r="O48" s="51"/>
      <c r="P48" s="51"/>
      <c r="Q48" s="39"/>
      <c r="R48" s="39"/>
      <c r="S48" s="39"/>
      <c r="T48" s="39"/>
      <c r="U48" s="32"/>
    </row>
    <row r="49" spans="2:24" x14ac:dyDescent="0.3">
      <c r="C49" s="3" t="s">
        <v>215</v>
      </c>
      <c r="D49" s="29">
        <f t="shared" si="30"/>
        <v>2285.2592598357064</v>
      </c>
      <c r="E49" s="28">
        <f t="shared" si="30"/>
        <v>980.34368867161334</v>
      </c>
      <c r="F49" s="28">
        <f t="shared" si="30"/>
        <v>1257.2748771255945</v>
      </c>
      <c r="G49" s="51"/>
      <c r="H49" s="51"/>
      <c r="I49" s="51"/>
      <c r="J49" s="51"/>
      <c r="K49" s="51"/>
      <c r="L49" s="51"/>
      <c r="M49" s="51"/>
      <c r="N49" s="51"/>
      <c r="O49" s="51"/>
      <c r="P49" s="51"/>
      <c r="Q49" s="39"/>
      <c r="R49" s="39"/>
      <c r="S49" s="39"/>
      <c r="T49" s="39"/>
      <c r="U49" s="32"/>
    </row>
    <row r="50" spans="2:24" x14ac:dyDescent="0.3">
      <c r="C50" s="3" t="s">
        <v>218</v>
      </c>
      <c r="D50" s="29">
        <f>'Input Data'!B221</f>
        <v>43.688264934646767</v>
      </c>
      <c r="E50" s="28">
        <f>'Input Data'!C221</f>
        <v>46.706953420442545</v>
      </c>
      <c r="F50" s="28">
        <f>'Input Data'!D221</f>
        <v>44.554730489315119</v>
      </c>
      <c r="G50" s="51"/>
      <c r="H50" s="51"/>
      <c r="I50" s="51"/>
      <c r="J50" s="51"/>
      <c r="K50" s="51"/>
      <c r="L50" s="51"/>
      <c r="M50" s="51"/>
      <c r="N50" s="51"/>
      <c r="O50" s="51"/>
      <c r="P50" s="51"/>
      <c r="Q50" s="39"/>
      <c r="R50" s="39"/>
      <c r="S50" s="39"/>
      <c r="T50" s="39"/>
      <c r="U50" s="32"/>
    </row>
    <row r="51" spans="2:24" x14ac:dyDescent="0.3">
      <c r="C51" s="3" t="s">
        <v>219</v>
      </c>
      <c r="D51" s="29">
        <f>D48-D$50-$D$45</f>
        <v>2231.5711459155709</v>
      </c>
      <c r="E51" s="28">
        <f t="shared" ref="E51:F52" si="31">E48-E$50-$D$45</f>
        <v>590.03650131364611</v>
      </c>
      <c r="F51" s="28">
        <f t="shared" si="31"/>
        <v>552.26510986159599</v>
      </c>
      <c r="G51" s="51"/>
      <c r="H51" s="51"/>
      <c r="I51" s="51"/>
      <c r="J51" s="51"/>
      <c r="K51" s="51"/>
      <c r="L51" s="51"/>
      <c r="M51" s="51"/>
      <c r="N51" s="51"/>
      <c r="O51" s="51"/>
      <c r="P51" s="51"/>
      <c r="Q51" s="39"/>
      <c r="R51" s="39"/>
      <c r="S51" s="39"/>
      <c r="T51" s="39"/>
      <c r="U51" s="32"/>
    </row>
    <row r="52" spans="2:24" x14ac:dyDescent="0.3">
      <c r="C52" s="3" t="s">
        <v>220</v>
      </c>
      <c r="D52" s="29">
        <f>D49-D$50-$D$45</f>
        <v>2231.5711459155709</v>
      </c>
      <c r="E52" s="28">
        <f t="shared" si="31"/>
        <v>923.63688626568182</v>
      </c>
      <c r="F52" s="28">
        <f>F49-F$50-$D$45</f>
        <v>1202.7202976507904</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Data'!B246</f>
        <v>0.94874333168344072</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Data'!B270</f>
        <v>0.632194651689161</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933.73786002926374</v>
      </c>
      <c r="E62" s="51"/>
      <c r="F62" s="51"/>
      <c r="G62" s="51"/>
      <c r="H62" s="51"/>
      <c r="I62" s="51"/>
      <c r="J62" s="51"/>
      <c r="K62" s="51"/>
      <c r="L62" s="51"/>
      <c r="M62" s="51"/>
      <c r="N62" s="51"/>
      <c r="O62" s="51"/>
      <c r="P62" s="51"/>
      <c r="Q62" s="39"/>
      <c r="R62" s="39"/>
      <c r="S62" s="39"/>
      <c r="T62" s="39"/>
      <c r="U62" s="32"/>
    </row>
    <row r="63" spans="2:24" x14ac:dyDescent="0.3">
      <c r="C63" s="3" t="s">
        <v>228</v>
      </c>
      <c r="D63" s="68">
        <f>F52/D$56/D$57/D$58</f>
        <v>2033.4898165550442</v>
      </c>
      <c r="E63" s="51"/>
      <c r="F63" s="51"/>
      <c r="G63" s="51"/>
      <c r="H63" s="51"/>
      <c r="I63" s="51"/>
      <c r="J63" s="51"/>
      <c r="K63" s="51"/>
      <c r="L63" s="51"/>
      <c r="M63" s="51"/>
      <c r="N63" s="51"/>
      <c r="O63" s="51"/>
      <c r="P63" s="51"/>
      <c r="Q63" s="39"/>
      <c r="R63" s="39"/>
      <c r="S63" s="39"/>
      <c r="T63" s="39"/>
      <c r="U63" s="32"/>
    </row>
    <row r="64" spans="2:24" ht="14.5" x14ac:dyDescent="0.35">
      <c r="C64" s="3" t="s">
        <v>2</v>
      </c>
      <c r="D64" s="68">
        <f>D63-D62</f>
        <v>1099.7519565257803</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2033.4898165550442</v>
      </c>
    </row>
    <row r="72" spans="2:21" ht="14.5" x14ac:dyDescent="0.35">
      <c r="B72" s="62" t="s">
        <v>112</v>
      </c>
    </row>
  </sheetData>
  <phoneticPr fontId="13" type="noConversion"/>
  <conditionalFormatting sqref="W20:W21">
    <cfRule type="cellIs" dxfId="47" priority="23" operator="greaterThan">
      <formula>0.000001</formula>
    </cfRule>
    <cfRule type="cellIs" dxfId="46" priority="24" operator="lessThan">
      <formula>-0.000001</formula>
    </cfRule>
  </conditionalFormatting>
  <conditionalFormatting sqref="W23:W24">
    <cfRule type="cellIs" dxfId="45" priority="21" operator="greaterThan">
      <formula>0.000001</formula>
    </cfRule>
    <cfRule type="cellIs" dxfId="44" priority="22" operator="lessThan">
      <formula>-0.000001</formula>
    </cfRule>
  </conditionalFormatting>
  <conditionalFormatting sqref="W38:W39">
    <cfRule type="cellIs" dxfId="43" priority="13" operator="greaterThan">
      <formula>0.000001</formula>
    </cfRule>
    <cfRule type="cellIs" dxfId="42" priority="14" operator="lessThan">
      <formula>-0.000001</formula>
    </cfRule>
  </conditionalFormatting>
  <conditionalFormatting sqref="W1:X1">
    <cfRule type="cellIs" dxfId="41" priority="27" operator="greaterThan">
      <formula>0.000001</formula>
    </cfRule>
    <cfRule type="cellIs" dxfId="40" priority="28" operator="lessThan">
      <formula>-0.000001</formula>
    </cfRule>
  </conditionalFormatting>
  <conditionalFormatting sqref="W6:X6">
    <cfRule type="cellIs" dxfId="39" priority="1" operator="greaterThan">
      <formula>0.000001</formula>
    </cfRule>
    <cfRule type="cellIs" dxfId="38" priority="2" operator="lessThan">
      <formula>-0.000001</formula>
    </cfRule>
  </conditionalFormatting>
  <conditionalFormatting sqref="W30:X31">
    <cfRule type="cellIs" dxfId="37" priority="17" operator="greaterThan">
      <formula>0.000001</formula>
    </cfRule>
    <cfRule type="cellIs" dxfId="36" priority="18" operator="lessThan">
      <formula>-0.000001</formula>
    </cfRule>
  </conditionalFormatting>
  <conditionalFormatting sqref="W45:X45">
    <cfRule type="cellIs" dxfId="35" priority="5" operator="greaterThan">
      <formula>0.000001</formula>
    </cfRule>
    <cfRule type="cellIs" dxfId="34" priority="6" operator="lessThan">
      <formula>-0.000001</formula>
    </cfRule>
  </conditionalFormatting>
  <conditionalFormatting sqref="W56:X58">
    <cfRule type="cellIs" dxfId="33" priority="3" operator="greaterThan">
      <formula>0.000001</formula>
    </cfRule>
    <cfRule type="cellIs" dxfId="32" priority="4" operator="lessThan">
      <formula>-0.000001</formula>
    </cfRule>
  </conditionalFormatting>
  <conditionalFormatting sqref="W9:AO10">
    <cfRule type="cellIs" dxfId="31" priority="25" operator="greaterThan">
      <formula>0.000001</formula>
    </cfRule>
    <cfRule type="cellIs" dxfId="30" priority="26" operator="lessThan">
      <formula>-0.000001</formula>
    </cfRule>
  </conditionalFormatting>
  <conditionalFormatting sqref="X36:X37 Y38:AO39">
    <cfRule type="cellIs" dxfId="29" priority="35" operator="greaterThan">
      <formula>0.000001</formula>
    </cfRule>
    <cfRule type="cellIs" dxfId="28" priority="36" operator="lessThan">
      <formula>-0.000001</formula>
    </cfRule>
  </conditionalFormatting>
  <conditionalFormatting sqref="X17:AO18 Y19:AO23">
    <cfRule type="cellIs" dxfId="27" priority="31" operator="greaterThan">
      <formula>0.000001</formula>
    </cfRule>
    <cfRule type="cellIs" dxfId="26" priority="32" operator="lessThan">
      <formula>-0.000001</formula>
    </cfRule>
  </conditionalFormatting>
  <conditionalFormatting sqref="AA30:AO31 Y30:Z33">
    <cfRule type="cellIs" dxfId="25" priority="33" operator="greaterThan">
      <formula>0.000001</formula>
    </cfRule>
    <cfRule type="cellIs" dxfId="24" priority="34" operator="lessThan">
      <formula>-0.000001</formula>
    </cfRule>
  </conditionalFormatting>
  <hyperlinks>
    <hyperlink ref="B72" location="Contents!A1" display="Link to Contents page" xr:uid="{ADA052BA-2423-4573-A613-790951AC74D4}"/>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F99B-D8D8-49E1-81F9-61B754BB7382}">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1796875" style="22" customWidth="1"/>
    <col min="4" max="20" width="10.81640625" style="22"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Data'!B26</f>
        <v>19318.208786663774</v>
      </c>
      <c r="E9" s="27">
        <f>'Input Data'!C26</f>
        <v>18740.030905211646</v>
      </c>
      <c r="F9" s="27">
        <f>'Input Data'!D26</f>
        <v>18806.471873199105</v>
      </c>
      <c r="G9" s="27">
        <f>'Input Data'!E26</f>
        <v>18623.942933729268</v>
      </c>
      <c r="H9" s="27">
        <f>'Input Data'!F26</f>
        <v>18575.239529656581</v>
      </c>
      <c r="I9" s="27">
        <f>'Input Data'!G26</f>
        <v>17935.809154546649</v>
      </c>
      <c r="J9" s="27">
        <f>'Input Data'!H26</f>
        <v>17706.87937536756</v>
      </c>
      <c r="K9" s="27">
        <f>'Input Data'!I26</f>
        <v>17317.640474565043</v>
      </c>
      <c r="L9" s="27">
        <f>'Input Data'!J26</f>
        <v>17319.527335967112</v>
      </c>
      <c r="M9" s="27">
        <f>'Input Data'!K26</f>
        <v>17324.709338391338</v>
      </c>
      <c r="N9" s="27">
        <f>'Input Data'!L26</f>
        <v>17507.141310382674</v>
      </c>
      <c r="O9" s="27">
        <f>'Input Data'!M26</f>
        <v>17857.655591823583</v>
      </c>
      <c r="P9" s="27">
        <f>'Input Data'!N26</f>
        <v>17982.233850557441</v>
      </c>
      <c r="Q9" s="27">
        <f>'Input Data'!O26</f>
        <v>18045.377252598457</v>
      </c>
      <c r="R9" s="27">
        <f>'Input Data'!P26</f>
        <v>17762.538374043907</v>
      </c>
      <c r="S9" s="29">
        <f>'Input Data'!Q26</f>
        <v>17761.123388449567</v>
      </c>
      <c r="T9" s="29">
        <f>'Input Data'!R26</f>
        <v>17759.384164814048</v>
      </c>
      <c r="U9" s="29">
        <f>'Input Data'!S26</f>
        <v>17756.920796345734</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19318.208786663774</v>
      </c>
      <c r="E10" s="27">
        <f t="shared" ref="E10:Q10" si="0">E9</f>
        <v>18740.030905211646</v>
      </c>
      <c r="F10" s="27">
        <f t="shared" si="0"/>
        <v>18806.471873199105</v>
      </c>
      <c r="G10" s="27">
        <f t="shared" si="0"/>
        <v>18623.942933729268</v>
      </c>
      <c r="H10" s="27">
        <f t="shared" si="0"/>
        <v>18575.239529656581</v>
      </c>
      <c r="I10" s="27">
        <f t="shared" si="0"/>
        <v>17935.809154546649</v>
      </c>
      <c r="J10" s="27">
        <f t="shared" si="0"/>
        <v>17706.87937536756</v>
      </c>
      <c r="K10" s="27">
        <f t="shared" si="0"/>
        <v>17317.640474565043</v>
      </c>
      <c r="L10" s="27">
        <f t="shared" si="0"/>
        <v>17319.527335967112</v>
      </c>
      <c r="M10" s="27">
        <f t="shared" si="0"/>
        <v>17324.709338391338</v>
      </c>
      <c r="N10" s="27">
        <f t="shared" si="0"/>
        <v>17507.141310382674</v>
      </c>
      <c r="O10" s="27">
        <f t="shared" si="0"/>
        <v>17857.655591823583</v>
      </c>
      <c r="P10" s="27">
        <f t="shared" si="0"/>
        <v>17982.233850557441</v>
      </c>
      <c r="Q10" s="27">
        <f t="shared" si="0"/>
        <v>18045.377252598457</v>
      </c>
      <c r="R10" s="27">
        <f t="shared" ref="R10" si="1">R9</f>
        <v>17762.538374043907</v>
      </c>
      <c r="S10" s="29">
        <f>'Input Data'!B349</f>
        <v>18172.474459382327</v>
      </c>
      <c r="T10" s="29">
        <f>'Input Data'!C349</f>
        <v>18554.257776376839</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411.35107093276019</v>
      </c>
      <c r="T11" s="29">
        <f>T10-T9</f>
        <v>794.87361156279076</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1388.8322819112923</v>
      </c>
      <c r="F17" s="28">
        <f t="shared" ref="F17:U17" si="4">F21+F24</f>
        <v>1066.3474107010679</v>
      </c>
      <c r="G17" s="28">
        <f t="shared" si="4"/>
        <v>1242.0342568371125</v>
      </c>
      <c r="H17" s="28">
        <f t="shared" si="4"/>
        <v>1305.849819256709</v>
      </c>
      <c r="I17" s="28">
        <f t="shared" si="4"/>
        <v>1413.1180201000047</v>
      </c>
      <c r="J17" s="28">
        <f t="shared" si="4"/>
        <v>1379.517974878612</v>
      </c>
      <c r="K17" s="28">
        <f t="shared" si="4"/>
        <v>1297.2614004618604</v>
      </c>
      <c r="L17" s="28">
        <f t="shared" si="4"/>
        <v>1223.2156497737867</v>
      </c>
      <c r="M17" s="28">
        <f t="shared" si="4"/>
        <v>1129.1763800306016</v>
      </c>
      <c r="N17" s="28">
        <f t="shared" si="4"/>
        <v>799.18183154124699</v>
      </c>
      <c r="O17" s="28">
        <f t="shared" si="4"/>
        <v>970.75936565320012</v>
      </c>
      <c r="P17" s="28">
        <f t="shared" si="4"/>
        <v>1222.0951494887902</v>
      </c>
      <c r="Q17" s="28">
        <f t="shared" si="4"/>
        <v>1200.9090714100482</v>
      </c>
      <c r="R17" s="28">
        <f t="shared" ref="R17" si="5">R21+R24</f>
        <v>1165.6781617279994</v>
      </c>
      <c r="S17" s="29">
        <f t="shared" si="4"/>
        <v>1152.0684477297332</v>
      </c>
      <c r="T17" s="29">
        <f t="shared" si="4"/>
        <v>1147.8939852175538</v>
      </c>
      <c r="U17" s="29">
        <f t="shared" si="4"/>
        <v>1147.7815799205184</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1388.8322819112923</v>
      </c>
      <c r="F18" s="28">
        <f t="shared" ref="F18:U18" si="6">F22+F25</f>
        <v>1066.3474107010679</v>
      </c>
      <c r="G18" s="28">
        <f t="shared" si="6"/>
        <v>1242.0342568371125</v>
      </c>
      <c r="H18" s="28">
        <f t="shared" si="6"/>
        <v>1305.849819256709</v>
      </c>
      <c r="I18" s="28">
        <f t="shared" si="6"/>
        <v>1413.1180201000047</v>
      </c>
      <c r="J18" s="28">
        <f t="shared" si="6"/>
        <v>1379.517974878612</v>
      </c>
      <c r="K18" s="28">
        <f t="shared" si="6"/>
        <v>1297.2614004618604</v>
      </c>
      <c r="L18" s="28">
        <f t="shared" si="6"/>
        <v>1223.2156497737867</v>
      </c>
      <c r="M18" s="28">
        <f t="shared" si="6"/>
        <v>1129.1763800306016</v>
      </c>
      <c r="N18" s="28">
        <f t="shared" si="6"/>
        <v>799.18183154124699</v>
      </c>
      <c r="O18" s="28">
        <f t="shared" si="6"/>
        <v>970.75936565320012</v>
      </c>
      <c r="P18" s="28">
        <f t="shared" si="6"/>
        <v>1222.0951494887902</v>
      </c>
      <c r="Q18" s="28">
        <f t="shared" si="6"/>
        <v>1200.9090714100482</v>
      </c>
      <c r="R18" s="28">
        <f t="shared" ref="R18" si="7">R22+R25</f>
        <v>1165.6781617279994</v>
      </c>
      <c r="S18" s="29">
        <f t="shared" si="6"/>
        <v>1152.0684477297332</v>
      </c>
      <c r="T18" s="29">
        <f t="shared" si="6"/>
        <v>1174.4794330977024</v>
      </c>
      <c r="U18" s="29">
        <f t="shared" si="6"/>
        <v>1199.1539293921996</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 si="8">S18-S17</f>
        <v>0</v>
      </c>
      <c r="T19" s="29">
        <f>T18-T17</f>
        <v>26.585447880148649</v>
      </c>
      <c r="U19" s="29">
        <f>U18-U17</f>
        <v>51.372349471681218</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Data'!B88</f>
        <v>5.7087636076849635E-2</v>
      </c>
      <c r="F20" s="43">
        <f>'Input Data'!C88</f>
        <v>4.5700219615643682E-2</v>
      </c>
      <c r="G20" s="43">
        <f>'Input Data'!D88</f>
        <v>5.4366566809196118E-2</v>
      </c>
      <c r="H20" s="43">
        <f>'Input Data'!E88</f>
        <v>5.6885914482399554E-2</v>
      </c>
      <c r="I20" s="43">
        <f>'Input Data'!F88</f>
        <v>6.2795248832121051E-2</v>
      </c>
      <c r="J20" s="43">
        <f>'Input Data'!G88</f>
        <v>6.3586131649137512E-2</v>
      </c>
      <c r="K20" s="43">
        <f>'Input Data'!H88</f>
        <v>6.1258116616468163E-2</v>
      </c>
      <c r="L20" s="43">
        <f>'Input Data'!I88</f>
        <v>6.1679913454158651E-2</v>
      </c>
      <c r="M20" s="43">
        <f>'Input Data'!J88</f>
        <v>5.7167081174135007E-2</v>
      </c>
      <c r="N20" s="43">
        <f>'Input Data'!K88</f>
        <v>4.0633336227847643E-2</v>
      </c>
      <c r="O20" s="43">
        <f>'Input Data'!L88</f>
        <v>4.8310468870778556E-2</v>
      </c>
      <c r="P20" s="43">
        <f>'Input Data'!M88</f>
        <v>6.166896262884157E-2</v>
      </c>
      <c r="Q20" s="43">
        <f>'Input Data'!N88</f>
        <v>6.1398310784296084E-2</v>
      </c>
      <c r="R20" s="43">
        <f>'Input Data'!O88</f>
        <v>5.8859394912301827E-2</v>
      </c>
      <c r="S20" s="44">
        <f>'Input Data'!P88</f>
        <v>5.895829597950239E-2</v>
      </c>
      <c r="T20" s="44">
        <f>'Input Data'!Q88</f>
        <v>5.8749343581832245E-2</v>
      </c>
      <c r="U20" s="44">
        <f>'Input Data'!R88</f>
        <v>5.8749343581832238E-2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1102.8308728696604</v>
      </c>
      <c r="F21" s="28">
        <f t="shared" ref="F21:S21" si="9">F$20*E9</f>
        <v>856.42352797212209</v>
      </c>
      <c r="G21" s="28">
        <f t="shared" si="9"/>
        <v>1022.4433095395468</v>
      </c>
      <c r="H21" s="28">
        <f t="shared" si="9"/>
        <v>1059.4400250532126</v>
      </c>
      <c r="I21" s="28">
        <f t="shared" si="9"/>
        <v>1166.4367883810362</v>
      </c>
      <c r="J21" s="28">
        <f t="shared" si="9"/>
        <v>1140.468722134809</v>
      </c>
      <c r="K21" s="28">
        <f t="shared" si="9"/>
        <v>1084.6900816900009</v>
      </c>
      <c r="L21" s="28">
        <f t="shared" si="9"/>
        <v>1068.1505657014068</v>
      </c>
      <c r="M21" s="28">
        <f t="shared" si="9"/>
        <v>990.10682511288212</v>
      </c>
      <c r="N21" s="28">
        <f t="shared" si="9"/>
        <v>703.96073959658713</v>
      </c>
      <c r="O21" s="28">
        <f t="shared" si="9"/>
        <v>845.77820529156349</v>
      </c>
      <c r="P21" s="28">
        <f t="shared" si="9"/>
        <v>1101.2630953308922</v>
      </c>
      <c r="Q21" s="28">
        <f t="shared" si="9"/>
        <v>1104.0787825524151</v>
      </c>
      <c r="R21" s="28">
        <f t="shared" si="9"/>
        <v>1062.1399860521608</v>
      </c>
      <c r="S21" s="29">
        <f t="shared" si="9"/>
        <v>1047.2489948041498</v>
      </c>
      <c r="T21" s="29">
        <f t="shared" ref="T21:T22" si="10">T$20*S9</f>
        <v>1043.4543403473401</v>
      </c>
      <c r="U21" s="29">
        <f t="shared" ref="U21:U22" si="11">U$20*T9</f>
        <v>1043.3521621004113</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1102.8308728696604</v>
      </c>
      <c r="F22" s="28">
        <f t="shared" ref="F22:S22" si="12">F$20*E10</f>
        <v>856.42352797212209</v>
      </c>
      <c r="G22" s="28">
        <f t="shared" si="12"/>
        <v>1022.4433095395468</v>
      </c>
      <c r="H22" s="28">
        <f t="shared" si="12"/>
        <v>1059.4400250532126</v>
      </c>
      <c r="I22" s="28">
        <f t="shared" si="12"/>
        <v>1166.4367883810362</v>
      </c>
      <c r="J22" s="28">
        <f t="shared" si="12"/>
        <v>1140.468722134809</v>
      </c>
      <c r="K22" s="28">
        <f t="shared" si="12"/>
        <v>1084.6900816900009</v>
      </c>
      <c r="L22" s="28">
        <f t="shared" si="12"/>
        <v>1068.1505657014068</v>
      </c>
      <c r="M22" s="28">
        <f t="shared" si="12"/>
        <v>990.10682511288212</v>
      </c>
      <c r="N22" s="28">
        <f t="shared" si="12"/>
        <v>703.96073959658713</v>
      </c>
      <c r="O22" s="28">
        <f t="shared" si="12"/>
        <v>845.77820529156349</v>
      </c>
      <c r="P22" s="28">
        <f t="shared" si="12"/>
        <v>1101.2630953308922</v>
      </c>
      <c r="Q22" s="28">
        <f t="shared" si="12"/>
        <v>1104.0787825524151</v>
      </c>
      <c r="R22" s="28">
        <f t="shared" si="12"/>
        <v>1062.1399860521608</v>
      </c>
      <c r="S22" s="29">
        <f t="shared" si="12"/>
        <v>1047.2489948041498</v>
      </c>
      <c r="T22" s="29">
        <f t="shared" si="10"/>
        <v>1067.6209457463235</v>
      </c>
      <c r="U22" s="29">
        <f t="shared" si="11"/>
        <v>1090.0504650102455</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Data'!B114</f>
        <v>1.4804758153306201E-2</v>
      </c>
      <c r="F23" s="43">
        <f>'Input Data'!C114</f>
        <v>1.1201896293061373E-2</v>
      </c>
      <c r="G23" s="43">
        <f>'Input Data'!D114</f>
        <v>1.1676349970272858E-2</v>
      </c>
      <c r="H23" s="43">
        <f>'Input Data'!E114</f>
        <v>1.3230806982190164E-2</v>
      </c>
      <c r="I23" s="43">
        <f>'Input Data'!F114</f>
        <v>1.3280110403159318E-2</v>
      </c>
      <c r="J23" s="43">
        <f>'Input Data'!G114</f>
        <v>1.3328043952965742E-2</v>
      </c>
      <c r="K23" s="43">
        <f>'Input Data'!H114</f>
        <v>1.2005013094942769E-2</v>
      </c>
      <c r="L23" s="43">
        <f>'Input Data'!I114</f>
        <v>8.9541692645790146E-3</v>
      </c>
      <c r="M23" s="43">
        <f>'Input Data'!J114</f>
        <v>8.0296391593156578E-3</v>
      </c>
      <c r="N23" s="43">
        <f>'Input Data'!K114</f>
        <v>5.4962591339787256E-3</v>
      </c>
      <c r="O23" s="43">
        <f>'Input Data'!L114</f>
        <v>7.1388673996431442E-3</v>
      </c>
      <c r="P23" s="43">
        <f>'Input Data'!M114</f>
        <v>6.7664007482159654E-3</v>
      </c>
      <c r="Q23" s="43">
        <f>'Input Data'!N114</f>
        <v>5.3847753100280983E-3</v>
      </c>
      <c r="R23" s="43">
        <f>'Input Data'!O114</f>
        <v>5.7376564771417869E-3</v>
      </c>
      <c r="S23" s="44">
        <f>'Input Data'!P114</f>
        <v>5.9011527923708415E-3</v>
      </c>
      <c r="T23" s="44">
        <f>'Input Data'!Q114</f>
        <v>5.8802386868238897E-3</v>
      </c>
      <c r="U23" s="44">
        <f>'Input Data'!R114</f>
        <v>5.8802386868238889E-3</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286.00140904163197</v>
      </c>
      <c r="F24" s="28">
        <f t="shared" ref="F24:U24" si="13">F$23*E9</f>
        <v>209.9238827289459</v>
      </c>
      <c r="G24" s="28">
        <f t="shared" si="13"/>
        <v>219.59094729756569</v>
      </c>
      <c r="H24" s="28">
        <f t="shared" si="13"/>
        <v>246.40979420349635</v>
      </c>
      <c r="I24" s="28">
        <f t="shared" si="13"/>
        <v>246.68123171896855</v>
      </c>
      <c r="J24" s="28">
        <f t="shared" si="13"/>
        <v>239.04925274380307</v>
      </c>
      <c r="K24" s="28">
        <f t="shared" si="13"/>
        <v>212.57131877185961</v>
      </c>
      <c r="L24" s="28">
        <f t="shared" si="13"/>
        <v>155.06508407237985</v>
      </c>
      <c r="M24" s="28">
        <f t="shared" si="13"/>
        <v>139.0695549177195</v>
      </c>
      <c r="N24" s="28">
        <f t="shared" si="13"/>
        <v>95.221091944659918</v>
      </c>
      <c r="O24" s="28">
        <f t="shared" si="13"/>
        <v>124.98116036163663</v>
      </c>
      <c r="P24" s="28">
        <f t="shared" si="13"/>
        <v>120.83205415789811</v>
      </c>
      <c r="Q24" s="28">
        <f t="shared" si="13"/>
        <v>96.830288857633207</v>
      </c>
      <c r="R24" s="28">
        <f t="shared" si="13"/>
        <v>103.5381756758386</v>
      </c>
      <c r="S24" s="29">
        <f t="shared" si="13"/>
        <v>104.81945292558342</v>
      </c>
      <c r="T24" s="29">
        <f t="shared" si="13"/>
        <v>104.43964487021375</v>
      </c>
      <c r="U24" s="29">
        <f t="shared" si="13"/>
        <v>104.42941782010712</v>
      </c>
      <c r="W24" s="65"/>
    </row>
    <row r="25" spans="2:41" x14ac:dyDescent="0.3">
      <c r="C25" s="3" t="s">
        <v>207</v>
      </c>
      <c r="D25" s="35"/>
      <c r="E25" s="28">
        <f>E$23*D10</f>
        <v>286.00140904163197</v>
      </c>
      <c r="F25" s="28">
        <f t="shared" ref="F25:U25" si="14">F$23*E10</f>
        <v>209.9238827289459</v>
      </c>
      <c r="G25" s="28">
        <f t="shared" si="14"/>
        <v>219.59094729756569</v>
      </c>
      <c r="H25" s="28">
        <f t="shared" si="14"/>
        <v>246.40979420349635</v>
      </c>
      <c r="I25" s="28">
        <f t="shared" si="14"/>
        <v>246.68123171896855</v>
      </c>
      <c r="J25" s="28">
        <f t="shared" si="14"/>
        <v>239.04925274380307</v>
      </c>
      <c r="K25" s="28">
        <f t="shared" si="14"/>
        <v>212.57131877185961</v>
      </c>
      <c r="L25" s="28">
        <f t="shared" si="14"/>
        <v>155.06508407237985</v>
      </c>
      <c r="M25" s="28">
        <f t="shared" si="14"/>
        <v>139.0695549177195</v>
      </c>
      <c r="N25" s="28">
        <f t="shared" si="14"/>
        <v>95.221091944659918</v>
      </c>
      <c r="O25" s="28">
        <f t="shared" si="14"/>
        <v>124.98116036163663</v>
      </c>
      <c r="P25" s="28">
        <f t="shared" si="14"/>
        <v>120.83205415789811</v>
      </c>
      <c r="Q25" s="28">
        <f t="shared" si="14"/>
        <v>96.830288857633207</v>
      </c>
      <c r="R25" s="28">
        <f t="shared" si="14"/>
        <v>103.5381756758386</v>
      </c>
      <c r="S25" s="29">
        <f t="shared" si="14"/>
        <v>104.81945292558342</v>
      </c>
      <c r="T25" s="29">
        <f t="shared" si="14"/>
        <v>106.85848735137901</v>
      </c>
      <c r="U25" s="29">
        <f t="shared" si="14"/>
        <v>109.10346438195407</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Data'!B373</f>
        <v>1268.5933679003595</v>
      </c>
      <c r="F30" s="28">
        <f>'Input Data'!C373</f>
        <v>1441.7859226084479</v>
      </c>
      <c r="G30" s="28">
        <f>'Input Data'!D373</f>
        <v>1425.4065748186035</v>
      </c>
      <c r="H30" s="28">
        <f>'Input Data'!E373</f>
        <v>1489.0669982181971</v>
      </c>
      <c r="I30" s="28">
        <f>'Input Data'!F373</f>
        <v>1396.8571729109315</v>
      </c>
      <c r="J30" s="28">
        <f>'Input Data'!G373</f>
        <v>1445.4319930766287</v>
      </c>
      <c r="K30" s="28">
        <f>'Input Data'!H373</f>
        <v>1267.6901331493109</v>
      </c>
      <c r="L30" s="28">
        <f>'Input Data'!I373</f>
        <v>1460.2298881005277</v>
      </c>
      <c r="M30" s="28">
        <f>'Input Data'!J373</f>
        <v>1460.8462783736736</v>
      </c>
      <c r="N30" s="28">
        <f>'Input Data'!K373</f>
        <v>1206.0729106547565</v>
      </c>
      <c r="O30" s="28">
        <f>'Input Data'!L373</f>
        <v>1326.8095073921595</v>
      </c>
      <c r="P30" s="28">
        <f>'Input Data'!M373</f>
        <v>1711.2610348583885</v>
      </c>
      <c r="Q30" s="28">
        <f>'Input Data'!N373</f>
        <v>1615.1905554233588</v>
      </c>
      <c r="R30" s="28">
        <f>'Input Data'!O373</f>
        <v>1461.2542183990463</v>
      </c>
      <c r="S30" s="29">
        <f>S9*($D$6+1)-Q9+S17</f>
        <v>943.01027754178403</v>
      </c>
      <c r="T30" s="29">
        <f t="shared" ref="T30" si="17">T9*($D$6+1)-S9+T17</f>
        <v>1221.3430921501679</v>
      </c>
      <c r="U30" s="29">
        <f>U9*($D$6+1)-T9+U17</f>
        <v>1220.4961127981862</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1268.5933679003595</v>
      </c>
      <c r="F31" s="28">
        <f t="shared" ref="F31:Q31" si="18">F30</f>
        <v>1441.7859226084479</v>
      </c>
      <c r="G31" s="28">
        <f t="shared" si="18"/>
        <v>1425.4065748186035</v>
      </c>
      <c r="H31" s="28">
        <f t="shared" si="18"/>
        <v>1489.0669982181971</v>
      </c>
      <c r="I31" s="28">
        <f t="shared" si="18"/>
        <v>1396.8571729109315</v>
      </c>
      <c r="J31" s="28">
        <f t="shared" si="18"/>
        <v>1445.4319930766287</v>
      </c>
      <c r="K31" s="28">
        <f t="shared" si="18"/>
        <v>1267.6901331493109</v>
      </c>
      <c r="L31" s="28">
        <f t="shared" si="18"/>
        <v>1460.2298881005277</v>
      </c>
      <c r="M31" s="28">
        <f t="shared" si="18"/>
        <v>1460.8462783736736</v>
      </c>
      <c r="N31" s="28">
        <f t="shared" si="18"/>
        <v>1206.0729106547565</v>
      </c>
      <c r="O31" s="28">
        <f t="shared" si="18"/>
        <v>1326.8095073921595</v>
      </c>
      <c r="P31" s="28">
        <f t="shared" si="18"/>
        <v>1711.2610348583885</v>
      </c>
      <c r="Q31" s="28">
        <f t="shared" si="18"/>
        <v>1615.1905554233588</v>
      </c>
      <c r="R31" s="28">
        <f t="shared" ref="R31" si="19">R30</f>
        <v>1461.2542183990463</v>
      </c>
      <c r="S31" s="29">
        <f>S9*($D$6+1)-Q10+S18</f>
        <v>943.01027754178403</v>
      </c>
      <c r="T31" s="29">
        <f t="shared" ref="T31" si="20">T9*($D$6+1)-S10+T18</f>
        <v>836.57746909755633</v>
      </c>
      <c r="U31" s="29">
        <f>U9*($D$6+1)-T10+U18</f>
        <v>476.99485070707669</v>
      </c>
      <c r="V31" s="32"/>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21">E29</f>
        <v>2011/12</v>
      </c>
      <c r="F35" s="27" t="str">
        <f t="shared" si="21"/>
        <v>2012/13</v>
      </c>
      <c r="G35" s="27" t="str">
        <f t="shared" si="21"/>
        <v>2013/14</v>
      </c>
      <c r="H35" s="27" t="str">
        <f t="shared" si="21"/>
        <v>2014/15</v>
      </c>
      <c r="I35" s="27" t="str">
        <f t="shared" si="21"/>
        <v>2015/16</v>
      </c>
      <c r="J35" s="27" t="str">
        <f t="shared" si="21"/>
        <v>2016/17</v>
      </c>
      <c r="K35" s="27" t="str">
        <f t="shared" si="21"/>
        <v>2017/18</v>
      </c>
      <c r="L35" s="27" t="str">
        <f t="shared" si="21"/>
        <v>2018/19</v>
      </c>
      <c r="M35" s="27" t="str">
        <f t="shared" si="21"/>
        <v>2019/20</v>
      </c>
      <c r="N35" s="27" t="str">
        <f t="shared" si="21"/>
        <v>2020/21</v>
      </c>
      <c r="O35" s="27" t="str">
        <f t="shared" si="21"/>
        <v>2021/22</v>
      </c>
      <c r="P35" s="27" t="str">
        <f t="shared" si="21"/>
        <v>2022/23</v>
      </c>
      <c r="Q35" s="27" t="str">
        <f t="shared" si="21"/>
        <v>2023/24</v>
      </c>
      <c r="R35" s="27" t="str">
        <f t="shared" ref="R35" si="22">R29</f>
        <v>2024/25</v>
      </c>
      <c r="S35" s="27" t="str">
        <f t="shared" si="21"/>
        <v>2025/26</v>
      </c>
      <c r="T35" s="27" t="str">
        <f t="shared" si="21"/>
        <v>2026/27</v>
      </c>
      <c r="U35" s="27" t="str">
        <f t="shared" si="21"/>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3">E30</f>
        <v>1268.5933679003595</v>
      </c>
      <c r="F36" s="28">
        <f t="shared" si="23"/>
        <v>1441.7859226084479</v>
      </c>
      <c r="G36" s="28">
        <f t="shared" si="23"/>
        <v>1425.4065748186035</v>
      </c>
      <c r="H36" s="28">
        <f t="shared" si="23"/>
        <v>1489.0669982181971</v>
      </c>
      <c r="I36" s="28">
        <f t="shared" si="23"/>
        <v>1396.8571729109315</v>
      </c>
      <c r="J36" s="28">
        <f t="shared" si="23"/>
        <v>1445.4319930766287</v>
      </c>
      <c r="K36" s="28">
        <f t="shared" si="23"/>
        <v>1267.6901331493109</v>
      </c>
      <c r="L36" s="28">
        <f t="shared" si="23"/>
        <v>1460.2298881005277</v>
      </c>
      <c r="M36" s="28">
        <f t="shared" si="23"/>
        <v>1460.8462783736736</v>
      </c>
      <c r="N36" s="28">
        <f t="shared" si="23"/>
        <v>1206.0729106547565</v>
      </c>
      <c r="O36" s="28">
        <f t="shared" si="23"/>
        <v>1326.8095073921595</v>
      </c>
      <c r="P36" s="28">
        <f t="shared" si="23"/>
        <v>1711.2610348583885</v>
      </c>
      <c r="Q36" s="28">
        <f t="shared" si="23"/>
        <v>1615.1905554233588</v>
      </c>
      <c r="R36" s="28">
        <f t="shared" ref="R36" si="24">R30</f>
        <v>1461.2542183990463</v>
      </c>
      <c r="S36" s="29">
        <f t="shared" si="23"/>
        <v>943.01027754178403</v>
      </c>
      <c r="T36" s="29">
        <f t="shared" si="23"/>
        <v>1221.3430921501679</v>
      </c>
      <c r="U36" s="29">
        <f t="shared" si="23"/>
        <v>1220.4961127981862</v>
      </c>
      <c r="V36" s="32"/>
      <c r="X36" s="65"/>
    </row>
    <row r="37" spans="2:41" x14ac:dyDescent="0.3">
      <c r="C37" s="3" t="s">
        <v>210</v>
      </c>
      <c r="D37" s="36"/>
      <c r="E37" s="28">
        <f>E31</f>
        <v>1268.5933679003595</v>
      </c>
      <c r="F37" s="28">
        <f t="shared" ref="F37:U37" si="25">F31</f>
        <v>1441.7859226084479</v>
      </c>
      <c r="G37" s="28">
        <f t="shared" si="25"/>
        <v>1425.4065748186035</v>
      </c>
      <c r="H37" s="28">
        <f t="shared" si="25"/>
        <v>1489.0669982181971</v>
      </c>
      <c r="I37" s="28">
        <f t="shared" si="25"/>
        <v>1396.8571729109315</v>
      </c>
      <c r="J37" s="28">
        <f t="shared" si="25"/>
        <v>1445.4319930766287</v>
      </c>
      <c r="K37" s="28">
        <f t="shared" si="25"/>
        <v>1267.6901331493109</v>
      </c>
      <c r="L37" s="28">
        <f t="shared" si="25"/>
        <v>1460.2298881005277</v>
      </c>
      <c r="M37" s="28">
        <f t="shared" si="25"/>
        <v>1460.8462783736736</v>
      </c>
      <c r="N37" s="28">
        <f t="shared" si="25"/>
        <v>1206.0729106547565</v>
      </c>
      <c r="O37" s="28">
        <f t="shared" si="25"/>
        <v>1326.8095073921595</v>
      </c>
      <c r="P37" s="28">
        <f t="shared" si="25"/>
        <v>1711.2610348583885</v>
      </c>
      <c r="Q37" s="28">
        <f t="shared" si="25"/>
        <v>1615.1905554233588</v>
      </c>
      <c r="R37" s="28">
        <f t="shared" ref="R37" si="26">R31</f>
        <v>1461.2542183990463</v>
      </c>
      <c r="S37" s="29">
        <f t="shared" si="25"/>
        <v>943.01027754178403</v>
      </c>
      <c r="T37" s="29">
        <f t="shared" si="25"/>
        <v>836.57746909755633</v>
      </c>
      <c r="U37" s="29">
        <f t="shared" si="25"/>
        <v>476.99485070707669</v>
      </c>
      <c r="V37" s="32"/>
      <c r="X37" s="65"/>
    </row>
    <row r="38" spans="2:41" x14ac:dyDescent="0.3">
      <c r="C38" s="3" t="s">
        <v>212</v>
      </c>
      <c r="D38" s="35"/>
      <c r="E38" s="28">
        <f>'Input Data'!B171</f>
        <v>344.03361123830081</v>
      </c>
      <c r="F38" s="28">
        <f>'Input Data'!C171</f>
        <v>408.51030949421147</v>
      </c>
      <c r="G38" s="28">
        <f>'Input Data'!D171</f>
        <v>354.07428161770906</v>
      </c>
      <c r="H38" s="28">
        <f>'Input Data'!E171</f>
        <v>383.22602226878581</v>
      </c>
      <c r="I38" s="28">
        <f>'Input Data'!F171</f>
        <v>363.22613331677263</v>
      </c>
      <c r="J38" s="28">
        <f>'Input Data'!G171</f>
        <v>382.15593982855819</v>
      </c>
      <c r="K38" s="28">
        <f>'Input Data'!H171</f>
        <v>353.647119887266</v>
      </c>
      <c r="L38" s="28">
        <f>'Input Data'!I171</f>
        <v>390.71757802599166</v>
      </c>
      <c r="M38" s="28">
        <f>'Input Data'!J171</f>
        <v>390.65720025314891</v>
      </c>
      <c r="N38" s="28">
        <f>'Input Data'!K171</f>
        <v>381.23018646944189</v>
      </c>
      <c r="O38" s="28">
        <f>'Input Data'!L171</f>
        <v>336.420225578432</v>
      </c>
      <c r="P38" s="28">
        <f>'Input Data'!M171</f>
        <v>452.19714696487654</v>
      </c>
      <c r="Q38" s="28">
        <f>'Input Data'!N171</f>
        <v>444.41193599181736</v>
      </c>
      <c r="R38" s="28">
        <f>'Input Data'!O171</f>
        <v>412.47706982623811</v>
      </c>
      <c r="S38" s="29">
        <f>'Input Data'!P171</f>
        <v>407.38355040510231</v>
      </c>
      <c r="T38" s="29">
        <f>'Input Data'!Q171</f>
        <v>380.95663496349988</v>
      </c>
      <c r="U38" s="29">
        <f>'Input Data'!R171</f>
        <v>397.61035040139296</v>
      </c>
      <c r="V38" s="32"/>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Data'!B197</f>
        <v>295.84966493952089</v>
      </c>
      <c r="F39" s="28">
        <f>'Input Data'!C197</f>
        <v>384.39672325146671</v>
      </c>
      <c r="G39" s="28">
        <f>'Input Data'!D197</f>
        <v>352.53201302196504</v>
      </c>
      <c r="H39" s="28">
        <f>'Input Data'!E197</f>
        <v>362.77230164929745</v>
      </c>
      <c r="I39" s="28">
        <f>'Input Data'!F197</f>
        <v>279.34148619070214</v>
      </c>
      <c r="J39" s="28">
        <f>'Input Data'!G197</f>
        <v>266.35789457535361</v>
      </c>
      <c r="K39" s="28">
        <f>'Input Data'!H197</f>
        <v>263.4766545634169</v>
      </c>
      <c r="L39" s="28">
        <f>'Input Data'!I197</f>
        <v>262.73086062139271</v>
      </c>
      <c r="M39" s="28">
        <f>'Input Data'!J197</f>
        <v>225.94868983217637</v>
      </c>
      <c r="N39" s="28">
        <f>'Input Data'!K197</f>
        <v>203.82299350496683</v>
      </c>
      <c r="O39" s="28">
        <f>'Input Data'!L197</f>
        <v>311.19903054237056</v>
      </c>
      <c r="P39" s="28">
        <f>'Input Data'!M197</f>
        <v>408.61727140980713</v>
      </c>
      <c r="Q39" s="28">
        <f>'Input Data'!N197</f>
        <v>337.98392631233111</v>
      </c>
      <c r="R39" s="28">
        <f>'Input Data'!O197</f>
        <v>307.13302863085801</v>
      </c>
      <c r="S39" s="29">
        <f>'Input Data'!P197</f>
        <v>292.19747101081657</v>
      </c>
      <c r="T39" s="29">
        <f>'Input Data'!Q197</f>
        <v>293.38114773474558</v>
      </c>
      <c r="U39" s="29">
        <f>'Input Data'!R197</f>
        <v>322.91022650471461</v>
      </c>
      <c r="V39" s="32"/>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628.71009172253775</v>
      </c>
      <c r="F40" s="28">
        <f t="shared" ref="F40:U40" si="27">F36-F$38-F$39</f>
        <v>648.87888986276971</v>
      </c>
      <c r="G40" s="28">
        <f t="shared" si="27"/>
        <v>718.8002801789296</v>
      </c>
      <c r="H40" s="28">
        <f t="shared" si="27"/>
        <v>743.06867430011391</v>
      </c>
      <c r="I40" s="28">
        <f t="shared" si="27"/>
        <v>754.28955340345669</v>
      </c>
      <c r="J40" s="28">
        <f t="shared" si="27"/>
        <v>796.91815867271703</v>
      </c>
      <c r="K40" s="28">
        <f t="shared" si="27"/>
        <v>650.56635869862805</v>
      </c>
      <c r="L40" s="28">
        <f t="shared" si="27"/>
        <v>806.78144945314318</v>
      </c>
      <c r="M40" s="28">
        <f t="shared" si="27"/>
        <v>844.24038828834841</v>
      </c>
      <c r="N40" s="28">
        <f t="shared" si="27"/>
        <v>621.01973068034783</v>
      </c>
      <c r="O40" s="28">
        <f t="shared" si="27"/>
        <v>679.19025127135694</v>
      </c>
      <c r="P40" s="28">
        <f t="shared" si="27"/>
        <v>850.44661648370482</v>
      </c>
      <c r="Q40" s="28">
        <f t="shared" si="27"/>
        <v>832.79469311921025</v>
      </c>
      <c r="R40" s="28">
        <f t="shared" ref="R40" si="28">R36-R$38-R$39</f>
        <v>741.64411994195007</v>
      </c>
      <c r="S40" s="29">
        <f t="shared" si="27"/>
        <v>243.42925612586509</v>
      </c>
      <c r="T40" s="29">
        <f t="shared" si="27"/>
        <v>547.00530945192236</v>
      </c>
      <c r="U40" s="29">
        <f t="shared" si="27"/>
        <v>499.97553589207871</v>
      </c>
      <c r="V40" s="32"/>
    </row>
    <row r="41" spans="2:41" x14ac:dyDescent="0.3">
      <c r="C41" s="3" t="s">
        <v>215</v>
      </c>
      <c r="D41" s="35"/>
      <c r="E41" s="28">
        <f>E37-E$38-E$39</f>
        <v>628.71009172253775</v>
      </c>
      <c r="F41" s="28">
        <f t="shared" ref="F41:U41" si="29">F37-F$38-F$39</f>
        <v>648.87888986276971</v>
      </c>
      <c r="G41" s="28">
        <f t="shared" si="29"/>
        <v>718.8002801789296</v>
      </c>
      <c r="H41" s="28">
        <f t="shared" si="29"/>
        <v>743.06867430011391</v>
      </c>
      <c r="I41" s="28">
        <f t="shared" si="29"/>
        <v>754.28955340345669</v>
      </c>
      <c r="J41" s="28">
        <f t="shared" si="29"/>
        <v>796.91815867271703</v>
      </c>
      <c r="K41" s="28">
        <f t="shared" si="29"/>
        <v>650.56635869862805</v>
      </c>
      <c r="L41" s="28">
        <f t="shared" si="29"/>
        <v>806.78144945314318</v>
      </c>
      <c r="M41" s="28">
        <f t="shared" si="29"/>
        <v>844.24038828834841</v>
      </c>
      <c r="N41" s="28">
        <f t="shared" si="29"/>
        <v>621.01973068034783</v>
      </c>
      <c r="O41" s="28">
        <f t="shared" si="29"/>
        <v>679.19025127135694</v>
      </c>
      <c r="P41" s="28">
        <f t="shared" si="29"/>
        <v>850.44661648370482</v>
      </c>
      <c r="Q41" s="28">
        <f t="shared" si="29"/>
        <v>832.79469311921025</v>
      </c>
      <c r="R41" s="28">
        <f t="shared" ref="R41" si="30">R37-R$38-R$39</f>
        <v>741.64411994195007</v>
      </c>
      <c r="S41" s="29">
        <f t="shared" si="29"/>
        <v>243.42925612586509</v>
      </c>
      <c r="T41" s="29">
        <f t="shared" si="29"/>
        <v>162.23968639931087</v>
      </c>
      <c r="U41" s="29">
        <f t="shared" si="29"/>
        <v>-243.52572619903088</v>
      </c>
      <c r="V41" s="32"/>
    </row>
    <row r="42" spans="2:41" x14ac:dyDescent="0.3">
      <c r="C42" s="21"/>
      <c r="D42" s="31"/>
      <c r="E42" s="51"/>
      <c r="F42" s="51"/>
      <c r="G42" s="51"/>
      <c r="H42" s="51"/>
      <c r="I42" s="51"/>
      <c r="J42" s="51"/>
      <c r="K42" s="51"/>
      <c r="L42" s="51"/>
      <c r="M42" s="51"/>
      <c r="N42" s="51"/>
      <c r="O42" s="51"/>
      <c r="P42" s="51"/>
      <c r="Q42" s="51"/>
      <c r="R42" s="51"/>
      <c r="S42" s="39"/>
      <c r="T42" s="39"/>
      <c r="U42" s="32"/>
    </row>
    <row r="43" spans="2:41" x14ac:dyDescent="0.3">
      <c r="B43" s="21" t="s">
        <v>216</v>
      </c>
      <c r="C43" s="21"/>
      <c r="D43" s="31"/>
      <c r="E43" s="51"/>
      <c r="F43" s="51"/>
      <c r="G43" s="51"/>
      <c r="H43" s="51"/>
      <c r="I43" s="51"/>
      <c r="J43" s="51"/>
      <c r="K43" s="51"/>
      <c r="L43" s="51"/>
      <c r="M43" s="51"/>
      <c r="N43" s="51"/>
      <c r="O43" s="51"/>
      <c r="P43" s="51"/>
      <c r="Q43" s="39"/>
      <c r="R43" s="39"/>
      <c r="S43" s="39"/>
      <c r="T43" s="39"/>
      <c r="U43" s="32"/>
    </row>
    <row r="44" spans="2:41" x14ac:dyDescent="0.3">
      <c r="C44" s="21"/>
      <c r="D44" s="31"/>
      <c r="E44" s="51"/>
      <c r="F44" s="51"/>
      <c r="G44" s="51"/>
      <c r="H44" s="51"/>
      <c r="I44" s="51"/>
      <c r="J44" s="51"/>
      <c r="K44" s="51"/>
      <c r="L44" s="51"/>
      <c r="M44" s="51"/>
      <c r="N44" s="51"/>
      <c r="O44" s="51"/>
      <c r="P44" s="51"/>
      <c r="Q44" s="39"/>
      <c r="R44" s="39"/>
      <c r="S44" s="39"/>
      <c r="T44" s="39"/>
      <c r="U44" s="32"/>
    </row>
    <row r="45" spans="2:41" x14ac:dyDescent="0.3">
      <c r="C45" s="3" t="s">
        <v>217</v>
      </c>
      <c r="D45" s="26">
        <f>'Input Data'!B294</f>
        <v>15.187540334142627</v>
      </c>
      <c r="E45" s="51"/>
      <c r="F45" s="51"/>
      <c r="G45" s="51"/>
      <c r="H45" s="51"/>
      <c r="I45" s="51"/>
      <c r="J45" s="51"/>
      <c r="K45" s="51"/>
      <c r="L45" s="51"/>
      <c r="M45" s="51"/>
      <c r="N45" s="51"/>
      <c r="O45" s="51"/>
      <c r="P45" s="51"/>
      <c r="Q45" s="39"/>
      <c r="R45" s="39"/>
      <c r="S45" s="39"/>
      <c r="T45" s="39"/>
      <c r="U45" s="32"/>
      <c r="W45" s="65"/>
      <c r="X45" s="65"/>
    </row>
    <row r="46" spans="2:41" x14ac:dyDescent="0.3">
      <c r="C46" s="21"/>
      <c r="D46" s="31"/>
      <c r="E46" s="51"/>
      <c r="F46" s="51"/>
      <c r="G46" s="51"/>
      <c r="H46" s="51"/>
      <c r="I46" s="51"/>
      <c r="J46" s="51"/>
      <c r="K46" s="51"/>
      <c r="L46" s="51"/>
      <c r="M46" s="51"/>
      <c r="N46" s="51"/>
      <c r="O46" s="51"/>
      <c r="P46" s="51"/>
      <c r="Q46" s="39"/>
      <c r="R46" s="39"/>
      <c r="S46" s="39"/>
      <c r="T46" s="39"/>
      <c r="U46" s="32"/>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41" x14ac:dyDescent="0.3">
      <c r="C48" s="3" t="s">
        <v>214</v>
      </c>
      <c r="D48" s="29">
        <f t="shared" ref="D48:F49" si="31">S40</f>
        <v>243.42925612586509</v>
      </c>
      <c r="E48" s="28">
        <f t="shared" si="31"/>
        <v>547.00530945192236</v>
      </c>
      <c r="F48" s="28">
        <f t="shared" si="31"/>
        <v>499.97553589207871</v>
      </c>
      <c r="G48" s="51"/>
      <c r="H48" s="51"/>
      <c r="I48" s="51"/>
      <c r="J48" s="51"/>
      <c r="K48" s="51"/>
      <c r="L48" s="51"/>
      <c r="M48" s="51"/>
      <c r="N48" s="51"/>
      <c r="O48" s="51"/>
      <c r="P48" s="51"/>
      <c r="Q48" s="39"/>
      <c r="R48" s="39"/>
      <c r="S48" s="39"/>
      <c r="T48" s="39"/>
      <c r="U48" s="32"/>
    </row>
    <row r="49" spans="2:24" x14ac:dyDescent="0.3">
      <c r="C49" s="3" t="s">
        <v>215</v>
      </c>
      <c r="D49" s="29">
        <f t="shared" si="31"/>
        <v>243.42925612586509</v>
      </c>
      <c r="E49" s="28">
        <f t="shared" si="31"/>
        <v>162.23968639931087</v>
      </c>
      <c r="F49" s="28">
        <f t="shared" si="31"/>
        <v>-243.52572619903088</v>
      </c>
      <c r="G49" s="51"/>
      <c r="H49" s="51"/>
      <c r="I49" s="51"/>
      <c r="J49" s="51"/>
      <c r="K49" s="51"/>
      <c r="L49" s="51"/>
      <c r="M49" s="51"/>
      <c r="N49" s="51"/>
      <c r="O49" s="51"/>
      <c r="P49" s="51"/>
      <c r="Q49" s="39"/>
      <c r="R49" s="39"/>
      <c r="S49" s="39"/>
      <c r="T49" s="39"/>
      <c r="U49" s="32"/>
    </row>
    <row r="50" spans="2:24" x14ac:dyDescent="0.3">
      <c r="C50" s="3" t="s">
        <v>218</v>
      </c>
      <c r="D50" s="29">
        <f>'Input Data'!B222</f>
        <v>142.00149981592202</v>
      </c>
      <c r="E50" s="28">
        <f>'Input Data'!C222</f>
        <v>132.3164966258486</v>
      </c>
      <c r="F50" s="28">
        <f>'Input Data'!D222</f>
        <v>123.16954916855704</v>
      </c>
      <c r="G50" s="51"/>
      <c r="H50" s="51"/>
      <c r="I50" s="51"/>
      <c r="J50" s="51"/>
      <c r="K50" s="51"/>
      <c r="L50" s="51"/>
      <c r="M50" s="51"/>
      <c r="N50" s="51"/>
      <c r="O50" s="51"/>
      <c r="P50" s="51"/>
      <c r="Q50" s="39"/>
      <c r="R50" s="39"/>
      <c r="S50" s="39"/>
      <c r="T50" s="39"/>
      <c r="U50" s="32"/>
    </row>
    <row r="51" spans="2:24" x14ac:dyDescent="0.3">
      <c r="C51" s="3" t="s">
        <v>219</v>
      </c>
      <c r="D51" s="29">
        <f>D48-D$50-$D$45</f>
        <v>86.240215975800453</v>
      </c>
      <c r="E51" s="28">
        <f t="shared" ref="E51:F52" si="32">E48-E$50-$D$45</f>
        <v>399.50127249193116</v>
      </c>
      <c r="F51" s="28">
        <f t="shared" si="32"/>
        <v>361.61844638937902</v>
      </c>
      <c r="G51" s="51"/>
      <c r="H51" s="51"/>
      <c r="I51" s="51"/>
      <c r="J51" s="51"/>
      <c r="K51" s="51"/>
      <c r="L51" s="51"/>
      <c r="M51" s="51"/>
      <c r="N51" s="51"/>
      <c r="O51" s="51"/>
      <c r="P51" s="51"/>
      <c r="Q51" s="39"/>
      <c r="R51" s="39"/>
      <c r="S51" s="39"/>
      <c r="T51" s="39"/>
      <c r="U51" s="32"/>
    </row>
    <row r="52" spans="2:24" x14ac:dyDescent="0.3">
      <c r="C52" s="3" t="s">
        <v>220</v>
      </c>
      <c r="D52" s="29">
        <f>D49-D$50-$D$45</f>
        <v>86.240215975800453</v>
      </c>
      <c r="E52" s="28">
        <f t="shared" si="32"/>
        <v>14.735649439319642</v>
      </c>
      <c r="F52" s="28">
        <f>F49-F$50-$D$45</f>
        <v>-381.88281570173052</v>
      </c>
      <c r="G52" s="51"/>
      <c r="H52" s="51"/>
      <c r="I52" s="51"/>
      <c r="J52" s="51"/>
      <c r="K52" s="51"/>
      <c r="L52" s="51"/>
      <c r="M52" s="51"/>
      <c r="N52" s="51"/>
      <c r="O52" s="51"/>
      <c r="P52" s="51"/>
      <c r="Q52" s="39"/>
      <c r="R52" s="39"/>
      <c r="S52" s="39"/>
      <c r="T52" s="39"/>
      <c r="U52" s="32"/>
    </row>
    <row r="53" spans="2:24" x14ac:dyDescent="0.3">
      <c r="C53" s="21"/>
      <c r="D53" s="31"/>
      <c r="E53" s="51"/>
      <c r="F53" s="51"/>
      <c r="G53" s="51"/>
      <c r="H53" s="51"/>
      <c r="I53" s="51"/>
      <c r="J53" s="51"/>
      <c r="K53" s="51"/>
      <c r="L53" s="51"/>
      <c r="M53" s="51"/>
      <c r="N53" s="51"/>
      <c r="O53" s="51"/>
      <c r="P53" s="51"/>
      <c r="Q53" s="39"/>
      <c r="R53" s="39"/>
      <c r="S53" s="39"/>
      <c r="T53" s="39"/>
      <c r="U53" s="32"/>
    </row>
    <row r="54" spans="2:24" x14ac:dyDescent="0.3">
      <c r="B54" s="21" t="s">
        <v>221</v>
      </c>
      <c r="C54" s="21"/>
      <c r="D54" s="31"/>
      <c r="E54" s="51"/>
      <c r="F54" s="51"/>
      <c r="G54" s="51"/>
      <c r="H54" s="51"/>
      <c r="I54" s="51"/>
      <c r="J54" s="51"/>
      <c r="K54" s="51"/>
      <c r="L54" s="51"/>
      <c r="M54" s="51"/>
      <c r="N54" s="51"/>
      <c r="O54" s="51"/>
      <c r="P54" s="51"/>
      <c r="Q54" s="39"/>
      <c r="R54" s="39"/>
      <c r="S54" s="39"/>
      <c r="T54" s="39"/>
      <c r="U54" s="32"/>
    </row>
    <row r="55" spans="2:24" x14ac:dyDescent="0.3">
      <c r="C55" s="21"/>
      <c r="D55" s="31"/>
      <c r="E55" s="51"/>
      <c r="F55" s="51"/>
      <c r="G55" s="51"/>
      <c r="H55" s="51"/>
      <c r="I55" s="51"/>
      <c r="J55" s="51"/>
      <c r="K55" s="51"/>
      <c r="L55" s="51"/>
      <c r="M55" s="51"/>
      <c r="N55" s="51"/>
      <c r="O55" s="51"/>
      <c r="P55" s="51"/>
      <c r="Q55" s="39"/>
      <c r="R55" s="39"/>
      <c r="S55" s="39"/>
      <c r="T55" s="39"/>
      <c r="U55" s="32"/>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2"/>
      <c r="W56" s="65"/>
      <c r="X56" s="65"/>
    </row>
    <row r="57" spans="2:24" x14ac:dyDescent="0.3">
      <c r="C57" s="3" t="s">
        <v>223</v>
      </c>
      <c r="D57" s="42">
        <f>'Input Data'!B247</f>
        <v>0.97118357333940053</v>
      </c>
      <c r="E57" s="51"/>
      <c r="F57" s="51"/>
      <c r="G57" s="51"/>
      <c r="H57" s="51"/>
      <c r="I57" s="51"/>
      <c r="J57" s="51"/>
      <c r="K57" s="51"/>
      <c r="L57" s="51"/>
      <c r="M57" s="51"/>
      <c r="N57" s="51"/>
      <c r="O57" s="51"/>
      <c r="P57" s="51"/>
      <c r="Q57" s="39"/>
      <c r="R57" s="39"/>
      <c r="S57" s="39"/>
      <c r="T57" s="39"/>
      <c r="U57" s="32"/>
      <c r="W57" s="65"/>
      <c r="X57" s="65"/>
    </row>
    <row r="58" spans="2:24" x14ac:dyDescent="0.3">
      <c r="C58" s="3" t="s">
        <v>224</v>
      </c>
      <c r="D58" s="42">
        <f>'Input Data'!B271</f>
        <v>0.57435194519118149</v>
      </c>
      <c r="E58" s="51"/>
      <c r="F58" s="51"/>
      <c r="G58" s="51"/>
      <c r="H58" s="51"/>
      <c r="I58" s="51"/>
      <c r="J58" s="51"/>
      <c r="K58" s="51"/>
      <c r="L58" s="51"/>
      <c r="M58" s="51"/>
      <c r="N58" s="51"/>
      <c r="O58" s="51"/>
      <c r="P58" s="51"/>
      <c r="Q58" s="39"/>
      <c r="R58" s="39"/>
      <c r="S58" s="39"/>
      <c r="T58" s="39"/>
      <c r="U58" s="32"/>
      <c r="W58" s="65"/>
      <c r="X58" s="65"/>
    </row>
    <row r="59" spans="2:24" x14ac:dyDescent="0.3">
      <c r="C59" s="21"/>
      <c r="D59" s="31"/>
      <c r="E59" s="51"/>
      <c r="F59" s="51"/>
      <c r="G59" s="51"/>
      <c r="H59" s="51"/>
      <c r="I59" s="51"/>
      <c r="J59" s="51"/>
      <c r="K59" s="51"/>
      <c r="L59" s="51"/>
      <c r="M59" s="51"/>
      <c r="N59" s="51"/>
      <c r="O59" s="51"/>
      <c r="P59" s="51"/>
      <c r="Q59" s="39"/>
      <c r="R59" s="39"/>
      <c r="S59" s="39"/>
      <c r="T59" s="39"/>
      <c r="U59" s="32"/>
    </row>
    <row r="60" spans="2:24" x14ac:dyDescent="0.3">
      <c r="C60" s="3" t="s">
        <v>225</v>
      </c>
      <c r="D60" s="28" t="str">
        <f>F47</f>
        <v>2027/28</v>
      </c>
      <c r="E60" s="51"/>
      <c r="F60" s="51"/>
      <c r="G60" s="51"/>
      <c r="H60" s="51"/>
      <c r="I60" s="51"/>
      <c r="J60" s="51"/>
      <c r="K60" s="51"/>
      <c r="L60" s="51"/>
      <c r="M60" s="51"/>
      <c r="N60" s="51"/>
      <c r="O60" s="51"/>
      <c r="P60" s="51"/>
      <c r="Q60" s="39"/>
      <c r="R60" s="39"/>
      <c r="S60" s="39"/>
      <c r="T60" s="39"/>
      <c r="U60" s="32"/>
    </row>
    <row r="61" spans="2:24" x14ac:dyDescent="0.3">
      <c r="C61" s="3" t="s">
        <v>226</v>
      </c>
      <c r="D61" s="28" t="str">
        <f>E47</f>
        <v>2026/27</v>
      </c>
      <c r="E61" s="51"/>
      <c r="F61" s="51"/>
      <c r="G61" s="51"/>
      <c r="H61" s="51"/>
      <c r="I61" s="51"/>
      <c r="J61" s="51"/>
      <c r="K61" s="51"/>
      <c r="L61" s="51"/>
      <c r="M61" s="51"/>
      <c r="N61" s="51"/>
      <c r="O61" s="51"/>
      <c r="P61" s="51"/>
      <c r="Q61" s="39"/>
      <c r="R61" s="39"/>
      <c r="S61" s="39"/>
      <c r="T61" s="39"/>
      <c r="U61" s="32"/>
    </row>
    <row r="62" spans="2:24" x14ac:dyDescent="0.3">
      <c r="C62" s="3" t="s">
        <v>227</v>
      </c>
      <c r="D62" s="68">
        <f>F51/D$56/D$57/D$58</f>
        <v>657.42780343871584</v>
      </c>
      <c r="E62" s="51"/>
      <c r="F62" s="51"/>
      <c r="G62" s="51"/>
      <c r="H62" s="51"/>
      <c r="I62" s="51"/>
      <c r="J62" s="51"/>
      <c r="K62" s="51"/>
      <c r="L62" s="51"/>
      <c r="M62" s="51"/>
      <c r="N62" s="51"/>
      <c r="O62" s="51"/>
      <c r="P62" s="51"/>
      <c r="Q62" s="39"/>
      <c r="R62" s="39"/>
      <c r="S62" s="39"/>
      <c r="T62" s="39"/>
      <c r="U62" s="32"/>
    </row>
    <row r="63" spans="2:24" x14ac:dyDescent="0.3">
      <c r="C63" s="3" t="s">
        <v>228</v>
      </c>
      <c r="D63" s="68">
        <f>F52/D$56/D$57/D$58</f>
        <v>-694.26873325883093</v>
      </c>
      <c r="E63" s="51"/>
      <c r="F63" s="51"/>
      <c r="G63" s="51"/>
      <c r="H63" s="51"/>
      <c r="I63" s="51"/>
      <c r="J63" s="51"/>
      <c r="K63" s="51"/>
      <c r="L63" s="51"/>
      <c r="M63" s="51"/>
      <c r="N63" s="51"/>
      <c r="O63" s="51"/>
      <c r="P63" s="51"/>
      <c r="Q63" s="39"/>
      <c r="R63" s="39"/>
      <c r="S63" s="39"/>
      <c r="T63" s="39"/>
      <c r="U63" s="32"/>
    </row>
    <row r="64" spans="2:24" ht="14.5" x14ac:dyDescent="0.35">
      <c r="C64" s="3" t="s">
        <v>2</v>
      </c>
      <c r="D64" s="68">
        <f>D63-D62</f>
        <v>-1351.6965366975469</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657.42780343871584</v>
      </c>
    </row>
    <row r="72" spans="2:21" ht="14.5" x14ac:dyDescent="0.35">
      <c r="B72" s="62" t="s">
        <v>112</v>
      </c>
    </row>
  </sheetData>
  <phoneticPr fontId="13" type="noConversion"/>
  <conditionalFormatting sqref="W20:W21">
    <cfRule type="cellIs" dxfId="23" priority="23" operator="greaterThan">
      <formula>0.000001</formula>
    </cfRule>
    <cfRule type="cellIs" dxfId="22" priority="24" operator="lessThan">
      <formula>-0.000001</formula>
    </cfRule>
  </conditionalFormatting>
  <conditionalFormatting sqref="W23:W24">
    <cfRule type="cellIs" dxfId="21" priority="21" operator="greaterThan">
      <formula>0.000001</formula>
    </cfRule>
    <cfRule type="cellIs" dxfId="20" priority="22" operator="lessThan">
      <formula>-0.000001</formula>
    </cfRule>
  </conditionalFormatting>
  <conditionalFormatting sqref="W38:W39">
    <cfRule type="cellIs" dxfId="19" priority="13" operator="greaterThan">
      <formula>0.000001</formula>
    </cfRule>
    <cfRule type="cellIs" dxfId="18" priority="14" operator="lessThan">
      <formula>-0.000001</formula>
    </cfRule>
  </conditionalFormatting>
  <conditionalFormatting sqref="W1:X1">
    <cfRule type="cellIs" dxfId="17" priority="27" operator="greaterThan">
      <formula>0.000001</formula>
    </cfRule>
    <cfRule type="cellIs" dxfId="16" priority="28" operator="lessThan">
      <formula>-0.000001</formula>
    </cfRule>
  </conditionalFormatting>
  <conditionalFormatting sqref="W6:X6">
    <cfRule type="cellIs" dxfId="15" priority="1" operator="greaterThan">
      <formula>0.000001</formula>
    </cfRule>
    <cfRule type="cellIs" dxfId="14" priority="2" operator="lessThan">
      <formula>-0.000001</formula>
    </cfRule>
  </conditionalFormatting>
  <conditionalFormatting sqref="W30:X31">
    <cfRule type="cellIs" dxfId="13" priority="17" operator="greaterThan">
      <formula>0.000001</formula>
    </cfRule>
    <cfRule type="cellIs" dxfId="12" priority="18" operator="lessThan">
      <formula>-0.000001</formula>
    </cfRule>
  </conditionalFormatting>
  <conditionalFormatting sqref="W45:X45">
    <cfRule type="cellIs" dxfId="11" priority="5" operator="greaterThan">
      <formula>0.000001</formula>
    </cfRule>
    <cfRule type="cellIs" dxfId="10" priority="6" operator="lessThan">
      <formula>-0.000001</formula>
    </cfRule>
  </conditionalFormatting>
  <conditionalFormatting sqref="W56:X58">
    <cfRule type="cellIs" dxfId="9" priority="3" operator="greaterThan">
      <formula>0.000001</formula>
    </cfRule>
    <cfRule type="cellIs" dxfId="8" priority="4" operator="lessThan">
      <formula>-0.000001</formula>
    </cfRule>
  </conditionalFormatting>
  <conditionalFormatting sqref="W9:AO10">
    <cfRule type="cellIs" dxfId="7" priority="25" operator="greaterThan">
      <formula>0.000001</formula>
    </cfRule>
    <cfRule type="cellIs" dxfId="6" priority="26" operator="lessThan">
      <formula>-0.000001</formula>
    </cfRule>
  </conditionalFormatting>
  <conditionalFormatting sqref="X36:X37 Y38:AO39">
    <cfRule type="cellIs" dxfId="5" priority="35" operator="greaterThan">
      <formula>0.000001</formula>
    </cfRule>
    <cfRule type="cellIs" dxfId="4" priority="36" operator="lessThan">
      <formula>-0.000001</formula>
    </cfRule>
  </conditionalFormatting>
  <conditionalFormatting sqref="X17:AO18 Y19:AO23">
    <cfRule type="cellIs" dxfId="3" priority="31" operator="greaterThan">
      <formula>0.000001</formula>
    </cfRule>
    <cfRule type="cellIs" dxfId="2" priority="32" operator="lessThan">
      <formula>-0.000001</formula>
    </cfRule>
  </conditionalFormatting>
  <conditionalFormatting sqref="AA30:AO31 Y30:Z33">
    <cfRule type="cellIs" dxfId="1" priority="33" operator="greaterThan">
      <formula>0.000001</formula>
    </cfRule>
    <cfRule type="cellIs" dxfId="0" priority="34" operator="lessThan">
      <formula>-0.000001</formula>
    </cfRule>
  </conditionalFormatting>
  <hyperlinks>
    <hyperlink ref="B72" location="Contents!A1" display="Link to Contents page" xr:uid="{1FD0C4B0-D5A8-4292-A299-65D48A13FABF}"/>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927B-8DA6-4AA5-8030-62D06FB6DF25}">
  <dimension ref="A1:V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1796875" style="22" customWidth="1"/>
    <col min="4" max="20" width="10.81640625" style="22" customWidth="1"/>
    <col min="21" max="21" width="9.81640625" style="22" bestFit="1" customWidth="1"/>
    <col min="22" max="16384" width="9.1796875" style="22"/>
  </cols>
  <sheetData>
    <row r="1" spans="1:22" x14ac:dyDescent="0.3">
      <c r="A1" s="21" t="s">
        <v>190</v>
      </c>
    </row>
    <row r="2" spans="1:22" x14ac:dyDescent="0.3">
      <c r="A2" s="21" t="s">
        <v>191</v>
      </c>
    </row>
    <row r="3" spans="1:22" x14ac:dyDescent="0.3">
      <c r="A3" s="21"/>
    </row>
    <row r="4" spans="1:22" x14ac:dyDescent="0.3">
      <c r="B4" s="21" t="s">
        <v>192</v>
      </c>
    </row>
    <row r="6" spans="1:22" x14ac:dyDescent="0.3">
      <c r="C6" s="23" t="s">
        <v>193</v>
      </c>
      <c r="D6" s="24">
        <f>'Input Data'!B302</f>
        <v>4.2337239777210005E-3</v>
      </c>
    </row>
    <row r="8" spans="1:22"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row>
    <row r="9" spans="1:22" x14ac:dyDescent="0.3">
      <c r="C9" s="23" t="s">
        <v>194</v>
      </c>
      <c r="D9" s="27">
        <f>'Input Data'!B27</f>
        <v>7233.0454182730391</v>
      </c>
      <c r="E9" s="27">
        <f>'Input Data'!C27</f>
        <v>7242.6539107990775</v>
      </c>
      <c r="F9" s="27">
        <f>'Input Data'!D27</f>
        <v>7338.5339005225496</v>
      </c>
      <c r="G9" s="27">
        <f>'Input Data'!E27</f>
        <v>7319.6485958056137</v>
      </c>
      <c r="H9" s="27">
        <f>'Input Data'!F27</f>
        <v>7352.4172147140243</v>
      </c>
      <c r="I9" s="27">
        <f>'Input Data'!G27</f>
        <v>7349.8483118102031</v>
      </c>
      <c r="J9" s="27">
        <f>'Input Data'!H27</f>
        <v>7304.867856293059</v>
      </c>
      <c r="K9" s="27">
        <f>'Input Data'!I27</f>
        <v>7052.354176493388</v>
      </c>
      <c r="L9" s="27">
        <f>'Input Data'!J27</f>
        <v>7007.7759435792723</v>
      </c>
      <c r="M9" s="27">
        <f>'Input Data'!K27</f>
        <v>7066.000946554328</v>
      </c>
      <c r="N9" s="27">
        <f>'Input Data'!L27</f>
        <v>7242.7840802151341</v>
      </c>
      <c r="O9" s="27">
        <f>'Input Data'!M27</f>
        <v>7493.5030215392462</v>
      </c>
      <c r="P9" s="27">
        <f>'Input Data'!N27</f>
        <v>7623.8804538154036</v>
      </c>
      <c r="Q9" s="27">
        <f>'Input Data'!O27</f>
        <v>7673.2568111034116</v>
      </c>
      <c r="R9" s="27">
        <f>'Input Data'!P27</f>
        <v>7746.5234428429103</v>
      </c>
      <c r="S9" s="29">
        <f>'Input Data'!Q27</f>
        <v>7745.9063452835971</v>
      </c>
      <c r="T9" s="29">
        <f>'Input Data'!R27</f>
        <v>7745.1478423950366</v>
      </c>
      <c r="U9" s="29">
        <f>'Input Data'!S27</f>
        <v>7744.0735285111577</v>
      </c>
    </row>
    <row r="10" spans="1:22" x14ac:dyDescent="0.3">
      <c r="C10" s="23" t="s">
        <v>195</v>
      </c>
      <c r="D10" s="27">
        <f>D9</f>
        <v>7233.0454182730391</v>
      </c>
      <c r="E10" s="27">
        <f t="shared" ref="E10:Q10" si="0">E9</f>
        <v>7242.6539107990775</v>
      </c>
      <c r="F10" s="27">
        <f t="shared" si="0"/>
        <v>7338.5339005225496</v>
      </c>
      <c r="G10" s="27">
        <f t="shared" si="0"/>
        <v>7319.6485958056137</v>
      </c>
      <c r="H10" s="27">
        <f t="shared" si="0"/>
        <v>7352.4172147140243</v>
      </c>
      <c r="I10" s="27">
        <f t="shared" si="0"/>
        <v>7349.8483118102031</v>
      </c>
      <c r="J10" s="27">
        <f t="shared" si="0"/>
        <v>7304.867856293059</v>
      </c>
      <c r="K10" s="27">
        <f t="shared" si="0"/>
        <v>7052.354176493388</v>
      </c>
      <c r="L10" s="27">
        <f t="shared" si="0"/>
        <v>7007.7759435792723</v>
      </c>
      <c r="M10" s="27">
        <f t="shared" si="0"/>
        <v>7066.000946554328</v>
      </c>
      <c r="N10" s="27">
        <f t="shared" si="0"/>
        <v>7242.7840802151341</v>
      </c>
      <c r="O10" s="27">
        <f t="shared" si="0"/>
        <v>7493.5030215392462</v>
      </c>
      <c r="P10" s="27">
        <f t="shared" si="0"/>
        <v>7623.8804538154036</v>
      </c>
      <c r="Q10" s="27">
        <f t="shared" si="0"/>
        <v>7673.2568111034116</v>
      </c>
      <c r="R10" s="27">
        <f t="shared" ref="R10" si="1">R9</f>
        <v>7746.5234428429103</v>
      </c>
      <c r="S10" s="29">
        <f>'Input Data'!B350</f>
        <v>7750.8353017993068</v>
      </c>
      <c r="T10" s="29">
        <f>'Input Data'!C350</f>
        <v>7752.7280022662972</v>
      </c>
      <c r="U10" s="29"/>
    </row>
    <row r="11" spans="1:22" x14ac:dyDescent="0.3">
      <c r="C11" s="3" t="s">
        <v>196</v>
      </c>
      <c r="D11" s="27"/>
      <c r="E11" s="28"/>
      <c r="F11" s="28"/>
      <c r="G11" s="28"/>
      <c r="H11" s="28"/>
      <c r="I11" s="28"/>
      <c r="J11" s="28"/>
      <c r="K11" s="28"/>
      <c r="L11" s="28"/>
      <c r="M11" s="28"/>
      <c r="N11" s="28"/>
      <c r="O11" s="28"/>
      <c r="P11" s="28"/>
      <c r="Q11" s="28"/>
      <c r="R11" s="28"/>
      <c r="S11" s="29">
        <f>S10-S9</f>
        <v>4.9289565157096149</v>
      </c>
      <c r="T11" s="29">
        <f>T10-T9</f>
        <v>7.5801598712605482</v>
      </c>
      <c r="U11" s="29"/>
    </row>
    <row r="12" spans="1:22" x14ac:dyDescent="0.3">
      <c r="D12" s="31"/>
      <c r="E12" s="32"/>
      <c r="F12" s="32"/>
      <c r="G12" s="32"/>
      <c r="H12" s="32"/>
      <c r="I12" s="32"/>
      <c r="J12" s="32"/>
      <c r="K12" s="32"/>
      <c r="L12" s="32"/>
      <c r="M12" s="32"/>
      <c r="N12" s="32"/>
      <c r="O12" s="32"/>
      <c r="P12" s="32"/>
      <c r="Q12" s="33"/>
      <c r="R12" s="33"/>
      <c r="S12" s="33"/>
      <c r="T12" s="33"/>
    </row>
    <row r="13" spans="1:22" x14ac:dyDescent="0.3">
      <c r="B13" s="21" t="s">
        <v>197</v>
      </c>
      <c r="D13" s="31"/>
      <c r="E13" s="32"/>
      <c r="F13" s="32"/>
      <c r="G13" s="32"/>
      <c r="H13" s="32"/>
      <c r="I13" s="32"/>
      <c r="J13" s="32"/>
      <c r="K13" s="32"/>
      <c r="L13" s="32"/>
      <c r="M13" s="32"/>
      <c r="N13" s="32"/>
      <c r="O13" s="32"/>
      <c r="P13" s="32"/>
      <c r="Q13" s="33"/>
      <c r="R13" s="33"/>
      <c r="S13" s="33"/>
      <c r="T13" s="33"/>
    </row>
    <row r="14" spans="1:22" x14ac:dyDescent="0.3">
      <c r="B14" s="21" t="s">
        <v>198</v>
      </c>
      <c r="V14" s="30"/>
    </row>
    <row r="15" spans="1:22" x14ac:dyDescent="0.3">
      <c r="B15" s="21"/>
      <c r="V15" s="30"/>
    </row>
    <row r="16" spans="1:22"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ref="R16" si="3">R8</f>
        <v>2024/25</v>
      </c>
      <c r="S16" s="26" t="str">
        <f t="shared" si="2"/>
        <v>2025/26</v>
      </c>
      <c r="T16" s="26" t="str">
        <f t="shared" si="2"/>
        <v>2026/27</v>
      </c>
      <c r="U16" s="26" t="str">
        <f t="shared" si="2"/>
        <v>2027/28</v>
      </c>
    </row>
    <row r="17" spans="2:22" x14ac:dyDescent="0.3">
      <c r="C17" s="3" t="s">
        <v>199</v>
      </c>
      <c r="D17" s="35"/>
      <c r="E17" s="28">
        <f>E21+E24</f>
        <v>734.5091666949354</v>
      </c>
      <c r="F17" s="28">
        <f t="shared" ref="F17:U17" si="4">F21+F24</f>
        <v>665.46494892756277</v>
      </c>
      <c r="G17" s="28">
        <f t="shared" si="4"/>
        <v>663.45500733416247</v>
      </c>
      <c r="H17" s="28">
        <f t="shared" si="4"/>
        <v>772.73674551523527</v>
      </c>
      <c r="I17" s="28">
        <f t="shared" si="4"/>
        <v>828.71218134130322</v>
      </c>
      <c r="J17" s="28">
        <f t="shared" si="4"/>
        <v>791.43410304761153</v>
      </c>
      <c r="K17" s="28">
        <f t="shared" si="4"/>
        <v>783.76962273574634</v>
      </c>
      <c r="L17" s="28">
        <f t="shared" si="4"/>
        <v>671.30288615053144</v>
      </c>
      <c r="M17" s="28">
        <f t="shared" si="4"/>
        <v>603.05352868303657</v>
      </c>
      <c r="N17" s="28">
        <f t="shared" si="4"/>
        <v>524.35800873733353</v>
      </c>
      <c r="O17" s="28">
        <f t="shared" si="4"/>
        <v>586.14397450623869</v>
      </c>
      <c r="P17" s="28">
        <f t="shared" si="4"/>
        <v>647.50583984972161</v>
      </c>
      <c r="Q17" s="28">
        <f t="shared" si="4"/>
        <v>702.36907598476978</v>
      </c>
      <c r="R17" s="28">
        <f t="shared" ref="R17" si="5">R21+R24</f>
        <v>705.58108696285694</v>
      </c>
      <c r="S17" s="29">
        <f t="shared" si="4"/>
        <v>706.32502024205792</v>
      </c>
      <c r="T17" s="29">
        <f t="shared" si="4"/>
        <v>703.7656867890629</v>
      </c>
      <c r="U17" s="29">
        <f t="shared" si="4"/>
        <v>703.69677189614993</v>
      </c>
    </row>
    <row r="18" spans="2:22" x14ac:dyDescent="0.3">
      <c r="C18" s="3" t="s">
        <v>200</v>
      </c>
      <c r="D18" s="35"/>
      <c r="E18" s="28">
        <f>E22+E25</f>
        <v>734.5091666949354</v>
      </c>
      <c r="F18" s="28">
        <f t="shared" ref="F18:U18" si="6">F22+F25</f>
        <v>665.46494892756277</v>
      </c>
      <c r="G18" s="28">
        <f t="shared" si="6"/>
        <v>663.45500733416247</v>
      </c>
      <c r="H18" s="28">
        <f t="shared" si="6"/>
        <v>772.73674551523527</v>
      </c>
      <c r="I18" s="28">
        <f t="shared" si="6"/>
        <v>828.71218134130322</v>
      </c>
      <c r="J18" s="28">
        <f t="shared" si="6"/>
        <v>791.43410304761153</v>
      </c>
      <c r="K18" s="28">
        <f t="shared" si="6"/>
        <v>783.76962273574634</v>
      </c>
      <c r="L18" s="28">
        <f t="shared" si="6"/>
        <v>671.30288615053144</v>
      </c>
      <c r="M18" s="28">
        <f t="shared" si="6"/>
        <v>603.05352868303657</v>
      </c>
      <c r="N18" s="28">
        <f t="shared" si="6"/>
        <v>524.35800873733353</v>
      </c>
      <c r="O18" s="28">
        <f t="shared" si="6"/>
        <v>586.14397450623869</v>
      </c>
      <c r="P18" s="28">
        <f t="shared" si="6"/>
        <v>647.50583984972161</v>
      </c>
      <c r="Q18" s="28">
        <f t="shared" si="6"/>
        <v>702.36907598476978</v>
      </c>
      <c r="R18" s="28">
        <f t="shared" ref="R18" si="7">R22+R25</f>
        <v>705.58108696285694</v>
      </c>
      <c r="S18" s="29">
        <f t="shared" si="6"/>
        <v>706.32502024205792</v>
      </c>
      <c r="T18" s="29">
        <f t="shared" si="6"/>
        <v>704.21351436569557</v>
      </c>
      <c r="U18" s="29">
        <f t="shared" si="6"/>
        <v>704.38547844383709</v>
      </c>
    </row>
    <row r="19" spans="2:22" x14ac:dyDescent="0.3">
      <c r="C19" s="3" t="s">
        <v>201</v>
      </c>
      <c r="D19" s="36"/>
      <c r="E19" s="37"/>
      <c r="F19" s="37"/>
      <c r="G19" s="37"/>
      <c r="H19" s="37"/>
      <c r="I19" s="37"/>
      <c r="J19" s="37"/>
      <c r="K19" s="37"/>
      <c r="L19" s="37"/>
      <c r="M19" s="37"/>
      <c r="N19" s="37"/>
      <c r="O19" s="37"/>
      <c r="P19" s="37"/>
      <c r="Q19" s="37"/>
      <c r="R19" s="37"/>
      <c r="S19" s="29">
        <f t="shared" ref="S19" si="8">S18-S17</f>
        <v>0</v>
      </c>
      <c r="T19" s="29">
        <f>T18-T17</f>
        <v>0.44782757663267603</v>
      </c>
      <c r="U19" s="29">
        <f>U18-U17</f>
        <v>0.68870654768716122</v>
      </c>
    </row>
    <row r="20" spans="2:22" x14ac:dyDescent="0.3">
      <c r="C20" s="23" t="s">
        <v>202</v>
      </c>
      <c r="D20" s="24"/>
      <c r="E20" s="43">
        <f>'Input Data'!B89</f>
        <v>6.8701024854398982E-2</v>
      </c>
      <c r="F20" s="43">
        <f>'Input Data'!C89</f>
        <v>6.460280664554198E-2</v>
      </c>
      <c r="G20" s="43">
        <f>'Input Data'!D89</f>
        <v>6.4983204237649139E-2</v>
      </c>
      <c r="H20" s="43">
        <f>'Input Data'!E89</f>
        <v>7.3484066697162398E-2</v>
      </c>
      <c r="I20" s="43">
        <f>'Input Data'!F89</f>
        <v>8.3587954045415871E-2</v>
      </c>
      <c r="J20" s="43">
        <f>'Input Data'!G89</f>
        <v>8.3162824190053664E-2</v>
      </c>
      <c r="K20" s="43">
        <f>'Input Data'!H89</f>
        <v>8.2406171275722834E-2</v>
      </c>
      <c r="L20" s="43">
        <f>'Input Data'!I89</f>
        <v>7.7045016975373054E-2</v>
      </c>
      <c r="M20" s="43">
        <f>'Input Data'!J89</f>
        <v>6.9451013505174256E-2</v>
      </c>
      <c r="N20" s="43">
        <f>'Input Data'!K89</f>
        <v>5.6644132012293194E-2</v>
      </c>
      <c r="O20" s="43">
        <f>'Input Data'!L89</f>
        <v>6.4044816878919442E-2</v>
      </c>
      <c r="P20" s="43">
        <f>'Input Data'!M89</f>
        <v>7.1565535432384891E-2</v>
      </c>
      <c r="Q20" s="43">
        <f>'Input Data'!N89</f>
        <v>7.5313097932458842E-2</v>
      </c>
      <c r="R20" s="43">
        <f>'Input Data'!O89</f>
        <v>7.5535104474063475E-2</v>
      </c>
      <c r="S20" s="44">
        <f>'Input Data'!P89</f>
        <v>7.5672276951492326E-2</v>
      </c>
      <c r="T20" s="44">
        <f>'Input Data'!Q89</f>
        <v>7.5404089015537204E-2</v>
      </c>
      <c r="U20" s="44">
        <f>'Input Data'!R89</f>
        <v>7.5404089015537204E-2</v>
      </c>
    </row>
    <row r="21" spans="2:22" x14ac:dyDescent="0.3">
      <c r="C21" s="3" t="s">
        <v>203</v>
      </c>
      <c r="D21" s="35"/>
      <c r="E21" s="28">
        <f>E$20*D9</f>
        <v>496.91763305377276</v>
      </c>
      <c r="F21" s="28">
        <f t="shared" ref="F21:R21" si="9">F$20*E9</f>
        <v>467.89577019993123</v>
      </c>
      <c r="G21" s="28">
        <f t="shared" si="9"/>
        <v>476.88144726256883</v>
      </c>
      <c r="H21" s="28">
        <f t="shared" si="9"/>
        <v>537.87754561397082</v>
      </c>
      <c r="I21" s="28">
        <f t="shared" si="9"/>
        <v>614.57351226624041</v>
      </c>
      <c r="J21" s="28">
        <f t="shared" si="9"/>
        <v>611.23414297863462</v>
      </c>
      <c r="K21" s="28">
        <f t="shared" si="9"/>
        <v>601.96619171220811</v>
      </c>
      <c r="L21" s="28">
        <f t="shared" si="9"/>
        <v>543.34874724427618</v>
      </c>
      <c r="M21" s="28">
        <f t="shared" si="9"/>
        <v>486.69714169875931</v>
      </c>
      <c r="N21" s="28">
        <f t="shared" si="9"/>
        <v>400.24749041561205</v>
      </c>
      <c r="O21" s="28">
        <f t="shared" si="9"/>
        <v>463.86278011093123</v>
      </c>
      <c r="P21" s="28">
        <f t="shared" si="9"/>
        <v>536.2765560006502</v>
      </c>
      <c r="Q21" s="28">
        <f t="shared" si="9"/>
        <v>574.17805524355822</v>
      </c>
      <c r="R21" s="28">
        <f t="shared" si="9"/>
        <v>579.60025488301528</v>
      </c>
      <c r="S21" s="29">
        <f>S$20*R9</f>
        <v>586.19706737803654</v>
      </c>
      <c r="T21" s="29">
        <f t="shared" ref="T21:T22" si="10">T$20*S9</f>
        <v>584.07301156577887</v>
      </c>
      <c r="U21" s="29">
        <f t="shared" ref="U21:U22" si="11">U$20*T9</f>
        <v>584.01581734645129</v>
      </c>
    </row>
    <row r="22" spans="2:22" x14ac:dyDescent="0.3">
      <c r="C22" s="3" t="s">
        <v>204</v>
      </c>
      <c r="D22" s="35"/>
      <c r="E22" s="28">
        <f>E$20*D10</f>
        <v>496.91763305377276</v>
      </c>
      <c r="F22" s="28">
        <f t="shared" ref="F22:S22" si="12">F$20*E10</f>
        <v>467.89577019993123</v>
      </c>
      <c r="G22" s="28">
        <f t="shared" si="12"/>
        <v>476.88144726256883</v>
      </c>
      <c r="H22" s="28">
        <f t="shared" si="12"/>
        <v>537.87754561397082</v>
      </c>
      <c r="I22" s="28">
        <f t="shared" si="12"/>
        <v>614.57351226624041</v>
      </c>
      <c r="J22" s="28">
        <f t="shared" si="12"/>
        <v>611.23414297863462</v>
      </c>
      <c r="K22" s="28">
        <f t="shared" si="12"/>
        <v>601.96619171220811</v>
      </c>
      <c r="L22" s="28">
        <f t="shared" si="12"/>
        <v>543.34874724427618</v>
      </c>
      <c r="M22" s="28">
        <f t="shared" si="12"/>
        <v>486.69714169875931</v>
      </c>
      <c r="N22" s="28">
        <f t="shared" si="12"/>
        <v>400.24749041561205</v>
      </c>
      <c r="O22" s="28">
        <f t="shared" si="12"/>
        <v>463.86278011093123</v>
      </c>
      <c r="P22" s="28">
        <f t="shared" si="12"/>
        <v>536.2765560006502</v>
      </c>
      <c r="Q22" s="28">
        <f t="shared" si="12"/>
        <v>574.17805524355822</v>
      </c>
      <c r="R22" s="28">
        <f t="shared" si="12"/>
        <v>579.60025488301528</v>
      </c>
      <c r="S22" s="29">
        <f t="shared" si="12"/>
        <v>586.19706737803654</v>
      </c>
      <c r="T22" s="29">
        <f t="shared" si="10"/>
        <v>584.44467504164311</v>
      </c>
      <c r="U22" s="29">
        <f t="shared" si="11"/>
        <v>584.58739239613578</v>
      </c>
      <c r="V22" s="38"/>
    </row>
    <row r="23" spans="2:22" x14ac:dyDescent="0.3">
      <c r="C23" s="23" t="s">
        <v>205</v>
      </c>
      <c r="D23" s="24"/>
      <c r="E23" s="43">
        <f>'Input Data'!B115</f>
        <v>3.2848063284785782E-2</v>
      </c>
      <c r="F23" s="43">
        <f>'Input Data'!C115</f>
        <v>2.7278561306518897E-2</v>
      </c>
      <c r="G23" s="43">
        <f>'Input Data'!D115</f>
        <v>2.5423819335127468E-2</v>
      </c>
      <c r="H23" s="43">
        <f>'Input Data'!E115</f>
        <v>3.208613047842844E-2</v>
      </c>
      <c r="I23" s="43">
        <f>'Input Data'!F115</f>
        <v>2.9124934402051852E-2</v>
      </c>
      <c r="J23" s="43">
        <f>'Input Data'!G115</f>
        <v>2.451750735854237E-2</v>
      </c>
      <c r="K23" s="43">
        <f>'Input Data'!H115</f>
        <v>2.4887983547425389E-2</v>
      </c>
      <c r="L23" s="43">
        <f>'Input Data'!I115</f>
        <v>1.8143464679177154E-2</v>
      </c>
      <c r="M23" s="43">
        <f>'Input Data'!J115</f>
        <v>1.660389657447402E-2</v>
      </c>
      <c r="N23" s="43">
        <f>'Input Data'!K115</f>
        <v>1.7564463868667161E-2</v>
      </c>
      <c r="O23" s="43">
        <f>'Input Data'!L115</f>
        <v>1.6883175453115989E-2</v>
      </c>
      <c r="P23" s="43">
        <f>'Input Data'!M115</f>
        <v>1.484342950544694E-2</v>
      </c>
      <c r="Q23" s="43">
        <f>'Input Data'!N115</f>
        <v>1.681440593379948E-2</v>
      </c>
      <c r="R23" s="43">
        <f>'Input Data'!O115</f>
        <v>1.6418169648322465E-2</v>
      </c>
      <c r="S23" s="44">
        <f>'Input Data'!P115</f>
        <v>1.5507337420505552E-2</v>
      </c>
      <c r="T23" s="44">
        <f>'Input Data'!Q115</f>
        <v>1.5452378312857307E-2</v>
      </c>
      <c r="U23" s="44">
        <f>'Input Data'!R115</f>
        <v>1.5452378312857305E-2</v>
      </c>
    </row>
    <row r="24" spans="2:22" x14ac:dyDescent="0.3">
      <c r="C24" s="3" t="s">
        <v>206</v>
      </c>
      <c r="D24" s="35"/>
      <c r="E24" s="28">
        <f>E$23*D9</f>
        <v>237.59153364116264</v>
      </c>
      <c r="F24" s="28">
        <f t="shared" ref="F24:U24" si="13">F$23*E9</f>
        <v>197.56917872763148</v>
      </c>
      <c r="G24" s="28">
        <f t="shared" si="13"/>
        <v>186.57356007159359</v>
      </c>
      <c r="H24" s="28">
        <f t="shared" si="13"/>
        <v>234.85919990126445</v>
      </c>
      <c r="I24" s="28">
        <f t="shared" si="13"/>
        <v>214.13866907506275</v>
      </c>
      <c r="J24" s="28">
        <f t="shared" si="13"/>
        <v>180.19996006897688</v>
      </c>
      <c r="K24" s="28">
        <f t="shared" si="13"/>
        <v>181.80343102353822</v>
      </c>
      <c r="L24" s="28">
        <f t="shared" si="13"/>
        <v>127.95413890625527</v>
      </c>
      <c r="M24" s="28">
        <f t="shared" si="13"/>
        <v>116.35638698427732</v>
      </c>
      <c r="N24" s="28">
        <f t="shared" si="13"/>
        <v>124.11051832172146</v>
      </c>
      <c r="O24" s="28">
        <f t="shared" si="13"/>
        <v>122.28119439530742</v>
      </c>
      <c r="P24" s="28">
        <f t="shared" si="13"/>
        <v>111.22928384907144</v>
      </c>
      <c r="Q24" s="28">
        <f t="shared" si="13"/>
        <v>128.19102074121159</v>
      </c>
      <c r="R24" s="28">
        <f t="shared" si="13"/>
        <v>125.98083207984166</v>
      </c>
      <c r="S24" s="29">
        <f t="shared" si="13"/>
        <v>120.12795286402137</v>
      </c>
      <c r="T24" s="29">
        <f t="shared" si="13"/>
        <v>119.69267522328406</v>
      </c>
      <c r="U24" s="29">
        <f t="shared" si="13"/>
        <v>119.68095454969861</v>
      </c>
    </row>
    <row r="25" spans="2:22" x14ac:dyDescent="0.3">
      <c r="C25" s="3" t="s">
        <v>207</v>
      </c>
      <c r="D25" s="35"/>
      <c r="E25" s="28">
        <f>E$23*D10</f>
        <v>237.59153364116264</v>
      </c>
      <c r="F25" s="28">
        <f t="shared" ref="F25:U25" si="14">F$23*E10</f>
        <v>197.56917872763148</v>
      </c>
      <c r="G25" s="28">
        <f t="shared" si="14"/>
        <v>186.57356007159359</v>
      </c>
      <c r="H25" s="28">
        <f t="shared" si="14"/>
        <v>234.85919990126445</v>
      </c>
      <c r="I25" s="28">
        <f t="shared" si="14"/>
        <v>214.13866907506275</v>
      </c>
      <c r="J25" s="28">
        <f t="shared" si="14"/>
        <v>180.19996006897688</v>
      </c>
      <c r="K25" s="28">
        <f t="shared" si="14"/>
        <v>181.80343102353822</v>
      </c>
      <c r="L25" s="28">
        <f t="shared" si="14"/>
        <v>127.95413890625527</v>
      </c>
      <c r="M25" s="28">
        <f t="shared" si="14"/>
        <v>116.35638698427732</v>
      </c>
      <c r="N25" s="28">
        <f t="shared" si="14"/>
        <v>124.11051832172146</v>
      </c>
      <c r="O25" s="28">
        <f t="shared" si="14"/>
        <v>122.28119439530742</v>
      </c>
      <c r="P25" s="28">
        <f t="shared" si="14"/>
        <v>111.22928384907144</v>
      </c>
      <c r="Q25" s="28">
        <f t="shared" si="14"/>
        <v>128.19102074121159</v>
      </c>
      <c r="R25" s="28">
        <f t="shared" si="14"/>
        <v>125.98083207984166</v>
      </c>
      <c r="S25" s="29">
        <f t="shared" si="14"/>
        <v>120.12795286402137</v>
      </c>
      <c r="T25" s="29">
        <f t="shared" si="14"/>
        <v>119.76883932405242</v>
      </c>
      <c r="U25" s="29">
        <f t="shared" si="14"/>
        <v>119.79808604770128</v>
      </c>
    </row>
    <row r="26" spans="2:22" x14ac:dyDescent="0.3">
      <c r="D26" s="31"/>
      <c r="E26" s="32"/>
      <c r="F26" s="32"/>
      <c r="G26" s="32"/>
      <c r="H26" s="32"/>
      <c r="I26" s="32"/>
      <c r="J26" s="32"/>
      <c r="K26" s="32"/>
      <c r="L26" s="32"/>
      <c r="M26" s="32"/>
      <c r="N26" s="32"/>
      <c r="O26" s="32"/>
      <c r="P26" s="32"/>
      <c r="Q26" s="32"/>
      <c r="R26" s="32"/>
      <c r="S26" s="32"/>
      <c r="T26" s="32"/>
    </row>
    <row r="27" spans="2:22" x14ac:dyDescent="0.3">
      <c r="B27" s="21" t="s">
        <v>208</v>
      </c>
      <c r="D27" s="31"/>
      <c r="E27" s="32"/>
      <c r="F27" s="32"/>
      <c r="G27" s="32"/>
      <c r="H27" s="32"/>
      <c r="I27" s="32"/>
      <c r="J27" s="32"/>
      <c r="K27" s="32"/>
      <c r="L27" s="32"/>
      <c r="M27" s="32"/>
      <c r="N27" s="32"/>
      <c r="O27" s="32"/>
      <c r="P27" s="32"/>
      <c r="Q27" s="32"/>
      <c r="R27" s="32"/>
      <c r="S27" s="32"/>
      <c r="T27" s="32"/>
    </row>
    <row r="28" spans="2:22" x14ac:dyDescent="0.3">
      <c r="D28" s="31"/>
      <c r="E28" s="32"/>
      <c r="F28" s="32"/>
      <c r="G28" s="32"/>
      <c r="H28" s="32"/>
      <c r="I28" s="32"/>
      <c r="J28" s="32"/>
      <c r="K28" s="32"/>
      <c r="L28" s="32"/>
      <c r="M28" s="32"/>
      <c r="N28" s="32"/>
      <c r="O28" s="32"/>
      <c r="P28" s="32"/>
      <c r="Q28" s="32"/>
      <c r="R28" s="32"/>
      <c r="S28" s="32"/>
      <c r="T28" s="32"/>
    </row>
    <row r="29" spans="2:22" x14ac:dyDescent="0.3">
      <c r="C29" s="25"/>
      <c r="D29" s="26" t="str">
        <f>D16</f>
        <v>2010/11</v>
      </c>
      <c r="E29" s="26" t="str">
        <f t="shared" ref="E29:U29" si="15">E16</f>
        <v>2011/12</v>
      </c>
      <c r="F29" s="26" t="str">
        <f t="shared" si="15"/>
        <v>2012/13</v>
      </c>
      <c r="G29" s="26" t="str">
        <f t="shared" si="15"/>
        <v>2013/14</v>
      </c>
      <c r="H29" s="26" t="str">
        <f t="shared" si="15"/>
        <v>2014/15</v>
      </c>
      <c r="I29" s="26" t="str">
        <f t="shared" si="15"/>
        <v>2015/16</v>
      </c>
      <c r="J29" s="26" t="str">
        <f t="shared" si="15"/>
        <v>2016/17</v>
      </c>
      <c r="K29" s="26" t="str">
        <f t="shared" si="15"/>
        <v>2017/18</v>
      </c>
      <c r="L29" s="26" t="str">
        <f t="shared" si="15"/>
        <v>2018/19</v>
      </c>
      <c r="M29" s="26" t="str">
        <f t="shared" si="15"/>
        <v>2019/20</v>
      </c>
      <c r="N29" s="26" t="str">
        <f t="shared" si="15"/>
        <v>2020/21</v>
      </c>
      <c r="O29" s="26" t="str">
        <f t="shared" si="15"/>
        <v>2021/22</v>
      </c>
      <c r="P29" s="26" t="str">
        <f t="shared" si="15"/>
        <v>2022/23</v>
      </c>
      <c r="Q29" s="26" t="str">
        <f t="shared" si="15"/>
        <v>2023/24</v>
      </c>
      <c r="R29" s="26" t="str">
        <f t="shared" ref="R29" si="16">R16</f>
        <v>2024/25</v>
      </c>
      <c r="S29" s="26" t="str">
        <f t="shared" si="15"/>
        <v>2025/26</v>
      </c>
      <c r="T29" s="26" t="str">
        <f t="shared" si="15"/>
        <v>2026/27</v>
      </c>
      <c r="U29" s="26" t="str">
        <f t="shared" si="15"/>
        <v>2027/28</v>
      </c>
    </row>
    <row r="30" spans="2:22" x14ac:dyDescent="0.3">
      <c r="C30" s="3" t="s">
        <v>209</v>
      </c>
      <c r="D30" s="50"/>
      <c r="E30" s="28">
        <f>'Input Data'!B374</f>
        <v>641.51102557431511</v>
      </c>
      <c r="F30" s="28">
        <f>'Input Data'!C374</f>
        <v>718.95424407322923</v>
      </c>
      <c r="G30" s="28">
        <f>'Input Data'!D374</f>
        <v>725.56472974153121</v>
      </c>
      <c r="H30" s="28">
        <f>'Input Data'!E374</f>
        <v>743.78919372220503</v>
      </c>
      <c r="I30" s="28">
        <f>'Input Data'!F374</f>
        <v>735.39093619045298</v>
      </c>
      <c r="J30" s="28">
        <f>'Input Data'!G374</f>
        <v>739.42234007013394</v>
      </c>
      <c r="K30" s="28">
        <f>'Input Data'!H374</f>
        <v>670.76293662387957</v>
      </c>
      <c r="L30" s="28">
        <f>'Input Data'!I374</f>
        <v>680.51762718309237</v>
      </c>
      <c r="M30" s="28">
        <f>'Input Data'!J374</f>
        <v>669.22178878960995</v>
      </c>
      <c r="N30" s="28">
        <f>'Input Data'!K374</f>
        <v>731.80606402049409</v>
      </c>
      <c r="O30" s="28">
        <f>'Input Data'!L374</f>
        <v>794.53298456089669</v>
      </c>
      <c r="P30" s="28">
        <f>'Input Data'!M374</f>
        <v>845.71590712658372</v>
      </c>
      <c r="Q30" s="28">
        <f>'Input Data'!N374</f>
        <v>749.15344741180388</v>
      </c>
      <c r="R30" s="28">
        <f>'Input Data'!O374</f>
        <v>752.36665774250059</v>
      </c>
      <c r="S30" s="29">
        <f>S9*($D$6+1)-Q9+S17</f>
        <v>811.76858384545199</v>
      </c>
      <c r="T30" s="29">
        <f>T9*($D$6+1)-S9+T17</f>
        <v>735.7980020318447</v>
      </c>
      <c r="U30" s="29">
        <f>U9*($D$6+1)-T9+U17</f>
        <v>735.40872779516337</v>
      </c>
    </row>
    <row r="31" spans="2:22" x14ac:dyDescent="0.3">
      <c r="C31" s="3" t="s">
        <v>210</v>
      </c>
      <c r="D31" s="50"/>
      <c r="E31" s="28">
        <f>E30</f>
        <v>641.51102557431511</v>
      </c>
      <c r="F31" s="28">
        <f t="shared" ref="F31:Q31" si="17">F30</f>
        <v>718.95424407322923</v>
      </c>
      <c r="G31" s="28">
        <f t="shared" si="17"/>
        <v>725.56472974153121</v>
      </c>
      <c r="H31" s="28">
        <f t="shared" si="17"/>
        <v>743.78919372220503</v>
      </c>
      <c r="I31" s="28">
        <f t="shared" si="17"/>
        <v>735.39093619045298</v>
      </c>
      <c r="J31" s="28">
        <f t="shared" si="17"/>
        <v>739.42234007013394</v>
      </c>
      <c r="K31" s="28">
        <f t="shared" si="17"/>
        <v>670.76293662387957</v>
      </c>
      <c r="L31" s="28">
        <f t="shared" si="17"/>
        <v>680.51762718309237</v>
      </c>
      <c r="M31" s="28">
        <f t="shared" si="17"/>
        <v>669.22178878960995</v>
      </c>
      <c r="N31" s="28">
        <f t="shared" si="17"/>
        <v>731.80606402049409</v>
      </c>
      <c r="O31" s="28">
        <f t="shared" si="17"/>
        <v>794.53298456089669</v>
      </c>
      <c r="P31" s="28">
        <f t="shared" si="17"/>
        <v>845.71590712658372</v>
      </c>
      <c r="Q31" s="28">
        <f t="shared" si="17"/>
        <v>749.15344741180388</v>
      </c>
      <c r="R31" s="28">
        <f t="shared" ref="R31" si="18">R30</f>
        <v>752.36665774250059</v>
      </c>
      <c r="S31" s="29">
        <f>S9*($D$6+1)-Q10+S18</f>
        <v>811.76858384545199</v>
      </c>
      <c r="T31" s="29">
        <f>T9*($D$6+1)-S10+T18</f>
        <v>731.31687309276776</v>
      </c>
      <c r="U31" s="29">
        <f>U9*($D$6+1)-T10+U18</f>
        <v>728.51727447158999</v>
      </c>
      <c r="V31" s="32"/>
    </row>
    <row r="33" spans="2:22" x14ac:dyDescent="0.3">
      <c r="B33" s="21" t="s">
        <v>211</v>
      </c>
    </row>
    <row r="35" spans="2:22" x14ac:dyDescent="0.3">
      <c r="C35" s="35"/>
      <c r="D35" s="27" t="str">
        <f>D29</f>
        <v>2010/11</v>
      </c>
      <c r="E35" s="27" t="str">
        <f t="shared" ref="E35:U35" si="19">E29</f>
        <v>2011/12</v>
      </c>
      <c r="F35" s="27" t="str">
        <f t="shared" si="19"/>
        <v>2012/13</v>
      </c>
      <c r="G35" s="27" t="str">
        <f t="shared" si="19"/>
        <v>2013/14</v>
      </c>
      <c r="H35" s="27" t="str">
        <f t="shared" si="19"/>
        <v>2014/15</v>
      </c>
      <c r="I35" s="27" t="str">
        <f t="shared" si="19"/>
        <v>2015/16</v>
      </c>
      <c r="J35" s="27" t="str">
        <f t="shared" si="19"/>
        <v>2016/17</v>
      </c>
      <c r="K35" s="27" t="str">
        <f t="shared" si="19"/>
        <v>2017/18</v>
      </c>
      <c r="L35" s="27" t="str">
        <f t="shared" si="19"/>
        <v>2018/19</v>
      </c>
      <c r="M35" s="27" t="str">
        <f t="shared" si="19"/>
        <v>2019/20</v>
      </c>
      <c r="N35" s="27" t="str">
        <f t="shared" si="19"/>
        <v>2020/21</v>
      </c>
      <c r="O35" s="27" t="str">
        <f t="shared" si="19"/>
        <v>2021/22</v>
      </c>
      <c r="P35" s="27" t="str">
        <f t="shared" si="19"/>
        <v>2022/23</v>
      </c>
      <c r="Q35" s="27" t="str">
        <f t="shared" si="19"/>
        <v>2023/24</v>
      </c>
      <c r="R35" s="27" t="str">
        <f t="shared" ref="R35" si="20">R29</f>
        <v>2024/25</v>
      </c>
      <c r="S35" s="27" t="str">
        <f t="shared" si="19"/>
        <v>2025/26</v>
      </c>
      <c r="T35" s="27" t="str">
        <f t="shared" si="19"/>
        <v>2026/27</v>
      </c>
      <c r="U35" s="27" t="str">
        <f t="shared" si="19"/>
        <v>2027/28</v>
      </c>
    </row>
    <row r="36" spans="2:22" x14ac:dyDescent="0.3">
      <c r="C36" s="3" t="s">
        <v>209</v>
      </c>
      <c r="D36" s="36"/>
      <c r="E36" s="28">
        <f t="shared" ref="E36:U36" si="21">E30</f>
        <v>641.51102557431511</v>
      </c>
      <c r="F36" s="28">
        <f t="shared" si="21"/>
        <v>718.95424407322923</v>
      </c>
      <c r="G36" s="28">
        <f t="shared" si="21"/>
        <v>725.56472974153121</v>
      </c>
      <c r="H36" s="28">
        <f t="shared" si="21"/>
        <v>743.78919372220503</v>
      </c>
      <c r="I36" s="28">
        <f t="shared" si="21"/>
        <v>735.39093619045298</v>
      </c>
      <c r="J36" s="28">
        <f t="shared" si="21"/>
        <v>739.42234007013394</v>
      </c>
      <c r="K36" s="28">
        <f t="shared" si="21"/>
        <v>670.76293662387957</v>
      </c>
      <c r="L36" s="28">
        <f t="shared" si="21"/>
        <v>680.51762718309237</v>
      </c>
      <c r="M36" s="28">
        <f t="shared" si="21"/>
        <v>669.22178878960995</v>
      </c>
      <c r="N36" s="28">
        <f t="shared" si="21"/>
        <v>731.80606402049409</v>
      </c>
      <c r="O36" s="28">
        <f t="shared" si="21"/>
        <v>794.53298456089669</v>
      </c>
      <c r="P36" s="28">
        <f t="shared" si="21"/>
        <v>845.71590712658372</v>
      </c>
      <c r="Q36" s="28">
        <f t="shared" si="21"/>
        <v>749.15344741180388</v>
      </c>
      <c r="R36" s="28">
        <f t="shared" ref="R36" si="22">R30</f>
        <v>752.36665774250059</v>
      </c>
      <c r="S36" s="29">
        <f t="shared" si="21"/>
        <v>811.76858384545199</v>
      </c>
      <c r="T36" s="29">
        <f t="shared" si="21"/>
        <v>735.7980020318447</v>
      </c>
      <c r="U36" s="29">
        <f t="shared" si="21"/>
        <v>735.40872779516337</v>
      </c>
      <c r="V36" s="32"/>
    </row>
    <row r="37" spans="2:22" x14ac:dyDescent="0.3">
      <c r="C37" s="3" t="s">
        <v>210</v>
      </c>
      <c r="D37" s="36"/>
      <c r="E37" s="28">
        <f>E31</f>
        <v>641.51102557431511</v>
      </c>
      <c r="F37" s="28">
        <f t="shared" ref="F37:U37" si="23">F31</f>
        <v>718.95424407322923</v>
      </c>
      <c r="G37" s="28">
        <f t="shared" si="23"/>
        <v>725.56472974153121</v>
      </c>
      <c r="H37" s="28">
        <f t="shared" si="23"/>
        <v>743.78919372220503</v>
      </c>
      <c r="I37" s="28">
        <f t="shared" si="23"/>
        <v>735.39093619045298</v>
      </c>
      <c r="J37" s="28">
        <f t="shared" si="23"/>
        <v>739.42234007013394</v>
      </c>
      <c r="K37" s="28">
        <f t="shared" si="23"/>
        <v>670.76293662387957</v>
      </c>
      <c r="L37" s="28">
        <f t="shared" si="23"/>
        <v>680.51762718309237</v>
      </c>
      <c r="M37" s="28">
        <f t="shared" si="23"/>
        <v>669.22178878960995</v>
      </c>
      <c r="N37" s="28">
        <f t="shared" si="23"/>
        <v>731.80606402049409</v>
      </c>
      <c r="O37" s="28">
        <f t="shared" si="23"/>
        <v>794.53298456089669</v>
      </c>
      <c r="P37" s="28">
        <f t="shared" si="23"/>
        <v>845.71590712658372</v>
      </c>
      <c r="Q37" s="28">
        <f t="shared" si="23"/>
        <v>749.15344741180388</v>
      </c>
      <c r="R37" s="28">
        <f t="shared" ref="R37" si="24">R31</f>
        <v>752.36665774250059</v>
      </c>
      <c r="S37" s="29">
        <f t="shared" si="23"/>
        <v>811.76858384545199</v>
      </c>
      <c r="T37" s="29">
        <f t="shared" si="23"/>
        <v>731.31687309276776</v>
      </c>
      <c r="U37" s="29">
        <f t="shared" si="23"/>
        <v>728.51727447158999</v>
      </c>
      <c r="V37" s="32"/>
    </row>
    <row r="38" spans="2:22" x14ac:dyDescent="0.3">
      <c r="C38" s="3" t="s">
        <v>212</v>
      </c>
      <c r="D38" s="35"/>
      <c r="E38" s="28">
        <f>'Input Data'!B172</f>
        <v>161.66906870608912</v>
      </c>
      <c r="F38" s="28">
        <f>'Input Data'!C172</f>
        <v>208.60166601772002</v>
      </c>
      <c r="G38" s="28">
        <f>'Input Data'!D172</f>
        <v>248.796870462405</v>
      </c>
      <c r="H38" s="28">
        <f>'Input Data'!E172</f>
        <v>267.55669595712931</v>
      </c>
      <c r="I38" s="28">
        <f>'Input Data'!F172</f>
        <v>234.37067149885419</v>
      </c>
      <c r="J38" s="28">
        <f>'Input Data'!G172</f>
        <v>255.58528120600161</v>
      </c>
      <c r="K38" s="28">
        <f>'Input Data'!H172</f>
        <v>234.20040190428605</v>
      </c>
      <c r="L38" s="28">
        <f>'Input Data'!I172</f>
        <v>241.9095782800876</v>
      </c>
      <c r="M38" s="28">
        <f>'Input Data'!J172</f>
        <v>246.06401953770649</v>
      </c>
      <c r="N38" s="28">
        <f>'Input Data'!K172</f>
        <v>247.16139639102468</v>
      </c>
      <c r="O38" s="28">
        <f>'Input Data'!L172</f>
        <v>237.60363224496137</v>
      </c>
      <c r="P38" s="28">
        <f>'Input Data'!M172</f>
        <v>286.9135914437453</v>
      </c>
      <c r="Q38" s="28">
        <f>'Input Data'!N172</f>
        <v>308.22885339480234</v>
      </c>
      <c r="R38" s="28">
        <f>'Input Data'!O172</f>
        <v>311.26321643103097</v>
      </c>
      <c r="S38" s="29">
        <f>'Input Data'!P172</f>
        <v>282.07063042436261</v>
      </c>
      <c r="T38" s="29">
        <f>'Input Data'!Q172</f>
        <v>263.77274703812475</v>
      </c>
      <c r="U38" s="29">
        <f>'Input Data'!R172</f>
        <v>275.30370848171572</v>
      </c>
      <c r="V38" s="32"/>
    </row>
    <row r="39" spans="2:22" x14ac:dyDescent="0.3">
      <c r="C39" s="3" t="s">
        <v>213</v>
      </c>
      <c r="D39" s="35"/>
      <c r="E39" s="28">
        <f>'Input Data'!B198</f>
        <v>115.71871097300604</v>
      </c>
      <c r="F39" s="28">
        <f>'Input Data'!C198</f>
        <v>186.31940697670038</v>
      </c>
      <c r="G39" s="28">
        <f>'Input Data'!D198</f>
        <v>134.92481405850432</v>
      </c>
      <c r="H39" s="28">
        <f>'Input Data'!E198</f>
        <v>146.23140829312092</v>
      </c>
      <c r="I39" s="28">
        <f>'Input Data'!F198</f>
        <v>134.49169535292771</v>
      </c>
      <c r="J39" s="28">
        <f>'Input Data'!G198</f>
        <v>124.61443404894351</v>
      </c>
      <c r="K39" s="28">
        <f>'Input Data'!H198</f>
        <v>96.068398695661074</v>
      </c>
      <c r="L39" s="28">
        <f>'Input Data'!I198</f>
        <v>85.429068326022843</v>
      </c>
      <c r="M39" s="28">
        <f>'Input Data'!J198</f>
        <v>103.39152516274521</v>
      </c>
      <c r="N39" s="28">
        <f>'Input Data'!K198</f>
        <v>95.448677279751877</v>
      </c>
      <c r="O39" s="28">
        <f>'Input Data'!L198</f>
        <v>127.73636891180327</v>
      </c>
      <c r="P39" s="28">
        <f>'Input Data'!M198</f>
        <v>169.86558748618586</v>
      </c>
      <c r="Q39" s="28">
        <f>'Input Data'!N198</f>
        <v>123.99172950714319</v>
      </c>
      <c r="R39" s="28">
        <f>'Input Data'!O198</f>
        <v>147.65969414147494</v>
      </c>
      <c r="S39" s="29">
        <f>'Input Data'!P198</f>
        <v>123.19450953597914</v>
      </c>
      <c r="T39" s="29">
        <f>'Input Data'!Q198</f>
        <v>121.03590061966685</v>
      </c>
      <c r="U39" s="29">
        <f>'Input Data'!R198</f>
        <v>133.00561301212281</v>
      </c>
      <c r="V39" s="32"/>
    </row>
    <row r="40" spans="2:22" x14ac:dyDescent="0.3">
      <c r="C40" s="3" t="s">
        <v>214</v>
      </c>
      <c r="D40" s="35"/>
      <c r="E40" s="28">
        <f>E36-E$38-E$39</f>
        <v>364.12324589521995</v>
      </c>
      <c r="F40" s="28">
        <f t="shared" ref="F40:U40" si="25">F36-F$38-F$39</f>
        <v>324.03317107880878</v>
      </c>
      <c r="G40" s="28">
        <f t="shared" si="25"/>
        <v>341.84304522062189</v>
      </c>
      <c r="H40" s="28">
        <f t="shared" si="25"/>
        <v>330.0010894719548</v>
      </c>
      <c r="I40" s="28">
        <f t="shared" si="25"/>
        <v>366.52856933867105</v>
      </c>
      <c r="J40" s="28">
        <f t="shared" si="25"/>
        <v>359.22262481518885</v>
      </c>
      <c r="K40" s="28">
        <f t="shared" si="25"/>
        <v>340.49413602393241</v>
      </c>
      <c r="L40" s="28">
        <f t="shared" si="25"/>
        <v>353.17898057698193</v>
      </c>
      <c r="M40" s="28">
        <f t="shared" si="25"/>
        <v>319.76624408915825</v>
      </c>
      <c r="N40" s="28">
        <f t="shared" si="25"/>
        <v>389.19599034971748</v>
      </c>
      <c r="O40" s="28">
        <f t="shared" si="25"/>
        <v>429.19298340413212</v>
      </c>
      <c r="P40" s="28">
        <f t="shared" si="25"/>
        <v>388.93672819665255</v>
      </c>
      <c r="Q40" s="28">
        <f t="shared" si="25"/>
        <v>316.93286450985835</v>
      </c>
      <c r="R40" s="28">
        <f t="shared" ref="R40" si="26">R36-R$38-R$39</f>
        <v>293.44374716999471</v>
      </c>
      <c r="S40" s="29">
        <f t="shared" si="25"/>
        <v>406.50344388511019</v>
      </c>
      <c r="T40" s="29">
        <f t="shared" si="25"/>
        <v>350.98935437405311</v>
      </c>
      <c r="U40" s="29">
        <f t="shared" si="25"/>
        <v>327.09940630132485</v>
      </c>
      <c r="V40" s="32"/>
    </row>
    <row r="41" spans="2:22" x14ac:dyDescent="0.3">
      <c r="C41" s="3" t="s">
        <v>215</v>
      </c>
      <c r="D41" s="35"/>
      <c r="E41" s="28">
        <f>E37-E$38-E$39</f>
        <v>364.12324589521995</v>
      </c>
      <c r="F41" s="28">
        <f t="shared" ref="F41:U41" si="27">F37-F$38-F$39</f>
        <v>324.03317107880878</v>
      </c>
      <c r="G41" s="28">
        <f t="shared" si="27"/>
        <v>341.84304522062189</v>
      </c>
      <c r="H41" s="28">
        <f t="shared" si="27"/>
        <v>330.0010894719548</v>
      </c>
      <c r="I41" s="28">
        <f t="shared" si="27"/>
        <v>366.52856933867105</v>
      </c>
      <c r="J41" s="28">
        <f t="shared" si="27"/>
        <v>359.22262481518885</v>
      </c>
      <c r="K41" s="28">
        <f t="shared" si="27"/>
        <v>340.49413602393241</v>
      </c>
      <c r="L41" s="28">
        <f t="shared" si="27"/>
        <v>353.17898057698193</v>
      </c>
      <c r="M41" s="28">
        <f t="shared" si="27"/>
        <v>319.76624408915825</v>
      </c>
      <c r="N41" s="28">
        <f t="shared" si="27"/>
        <v>389.19599034971748</v>
      </c>
      <c r="O41" s="28">
        <f t="shared" si="27"/>
        <v>429.19298340413212</v>
      </c>
      <c r="P41" s="28">
        <f t="shared" si="27"/>
        <v>388.93672819665255</v>
      </c>
      <c r="Q41" s="28">
        <f t="shared" si="27"/>
        <v>316.93286450985835</v>
      </c>
      <c r="R41" s="28">
        <f t="shared" ref="R41" si="28">R37-R$38-R$39</f>
        <v>293.44374716999471</v>
      </c>
      <c r="S41" s="29">
        <f t="shared" si="27"/>
        <v>406.50344388511019</v>
      </c>
      <c r="T41" s="29">
        <f t="shared" si="27"/>
        <v>346.50822543497617</v>
      </c>
      <c r="U41" s="29">
        <f t="shared" si="27"/>
        <v>320.20795297775146</v>
      </c>
      <c r="V41" s="32"/>
    </row>
    <row r="42" spans="2:22" x14ac:dyDescent="0.3">
      <c r="C42" s="21"/>
      <c r="D42" s="31"/>
      <c r="E42" s="51"/>
      <c r="F42" s="51"/>
      <c r="G42" s="51"/>
      <c r="H42" s="51"/>
      <c r="I42" s="51"/>
      <c r="J42" s="51"/>
      <c r="K42" s="51"/>
      <c r="L42" s="51"/>
      <c r="M42" s="51"/>
      <c r="N42" s="51"/>
      <c r="O42" s="51"/>
      <c r="P42" s="51"/>
      <c r="Q42" s="39"/>
      <c r="R42" s="39"/>
      <c r="S42" s="39"/>
      <c r="T42" s="39"/>
      <c r="U42" s="32"/>
    </row>
    <row r="43" spans="2:22" x14ac:dyDescent="0.3">
      <c r="B43" s="21" t="s">
        <v>216</v>
      </c>
      <c r="C43" s="21"/>
      <c r="D43" s="31"/>
      <c r="E43" s="51"/>
      <c r="F43" s="51"/>
      <c r="G43" s="51"/>
      <c r="H43" s="51"/>
      <c r="I43" s="51"/>
      <c r="J43" s="51"/>
      <c r="K43" s="51"/>
      <c r="L43" s="51"/>
      <c r="M43" s="51"/>
      <c r="N43" s="51"/>
      <c r="O43" s="51"/>
      <c r="P43" s="51"/>
      <c r="Q43" s="39"/>
      <c r="R43" s="39"/>
      <c r="S43" s="39"/>
      <c r="T43" s="39"/>
      <c r="U43" s="32"/>
    </row>
    <row r="44" spans="2:22" x14ac:dyDescent="0.3">
      <c r="C44" s="21"/>
      <c r="D44" s="31"/>
      <c r="E44" s="51"/>
      <c r="F44" s="51"/>
      <c r="G44" s="51"/>
      <c r="H44" s="51"/>
      <c r="I44" s="51"/>
      <c r="J44" s="51"/>
      <c r="K44" s="51"/>
      <c r="L44" s="51"/>
      <c r="M44" s="51"/>
      <c r="N44" s="51"/>
      <c r="O44" s="51"/>
      <c r="P44" s="51"/>
      <c r="Q44" s="39"/>
      <c r="R44" s="39"/>
      <c r="S44" s="39"/>
      <c r="T44" s="39"/>
      <c r="U44" s="32"/>
    </row>
    <row r="45" spans="2:22" x14ac:dyDescent="0.3">
      <c r="C45" s="3" t="s">
        <v>217</v>
      </c>
      <c r="D45" s="26">
        <f>'Input Data'!B295</f>
        <v>6.0092012140473487</v>
      </c>
      <c r="E45" s="51"/>
      <c r="F45" s="51"/>
      <c r="G45" s="51"/>
      <c r="H45" s="51"/>
      <c r="I45" s="51"/>
      <c r="J45" s="51"/>
      <c r="K45" s="51"/>
      <c r="L45" s="51"/>
      <c r="M45" s="51"/>
      <c r="N45" s="51"/>
      <c r="O45" s="51"/>
      <c r="P45" s="51"/>
      <c r="Q45" s="39"/>
      <c r="R45" s="39"/>
      <c r="S45" s="39"/>
      <c r="T45" s="39"/>
      <c r="U45" s="32"/>
    </row>
    <row r="46" spans="2:22" x14ac:dyDescent="0.3">
      <c r="C46" s="21"/>
      <c r="D46" s="31"/>
      <c r="E46" s="51"/>
      <c r="F46" s="51"/>
      <c r="G46" s="51"/>
      <c r="H46" s="51"/>
      <c r="I46" s="51"/>
      <c r="J46" s="51"/>
      <c r="K46" s="51"/>
      <c r="L46" s="51"/>
      <c r="M46" s="51"/>
      <c r="N46" s="51"/>
      <c r="O46" s="51"/>
      <c r="P46" s="51"/>
      <c r="Q46" s="39"/>
      <c r="R46" s="39"/>
      <c r="S46" s="39"/>
      <c r="T46" s="39"/>
      <c r="U46" s="32"/>
    </row>
    <row r="47" spans="2:22"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2"/>
    </row>
    <row r="48" spans="2:22" x14ac:dyDescent="0.3">
      <c r="C48" s="3" t="s">
        <v>214</v>
      </c>
      <c r="D48" s="29">
        <f t="shared" ref="D48:F49" si="29">S40</f>
        <v>406.50344388511019</v>
      </c>
      <c r="E48" s="28">
        <f t="shared" si="29"/>
        <v>350.98935437405311</v>
      </c>
      <c r="F48" s="28">
        <f t="shared" si="29"/>
        <v>327.09940630132485</v>
      </c>
      <c r="G48" s="51"/>
      <c r="H48" s="51"/>
      <c r="I48" s="51"/>
      <c r="J48" s="51"/>
      <c r="K48" s="51"/>
      <c r="L48" s="51"/>
      <c r="M48" s="51"/>
      <c r="N48" s="51"/>
      <c r="O48" s="51"/>
      <c r="P48" s="51"/>
      <c r="Q48" s="39"/>
      <c r="R48" s="39"/>
      <c r="S48" s="39"/>
      <c r="T48" s="39"/>
      <c r="U48" s="32"/>
    </row>
    <row r="49" spans="2:21" x14ac:dyDescent="0.3">
      <c r="C49" s="3" t="s">
        <v>215</v>
      </c>
      <c r="D49" s="29">
        <f t="shared" si="29"/>
        <v>406.50344388511019</v>
      </c>
      <c r="E49" s="28">
        <f t="shared" si="29"/>
        <v>346.50822543497617</v>
      </c>
      <c r="F49" s="28">
        <f t="shared" si="29"/>
        <v>320.20795297775146</v>
      </c>
      <c r="G49" s="51"/>
      <c r="H49" s="51"/>
      <c r="I49" s="51"/>
      <c r="J49" s="51"/>
      <c r="K49" s="51"/>
      <c r="L49" s="51"/>
      <c r="M49" s="51"/>
      <c r="N49" s="51"/>
      <c r="O49" s="51"/>
      <c r="P49" s="51"/>
      <c r="Q49" s="39"/>
      <c r="R49" s="39"/>
      <c r="S49" s="39"/>
      <c r="T49" s="39"/>
      <c r="U49" s="32"/>
    </row>
    <row r="50" spans="2:21" x14ac:dyDescent="0.3">
      <c r="C50" s="3" t="s">
        <v>218</v>
      </c>
      <c r="D50" s="29">
        <f>'Input Data'!B223</f>
        <v>79.680565133764318</v>
      </c>
      <c r="E50" s="28">
        <f>'Input Data'!C223</f>
        <v>70.6277367994863</v>
      </c>
      <c r="F50" s="28">
        <f>'Input Data'!D223</f>
        <v>62.587095339836679</v>
      </c>
      <c r="G50" s="51"/>
      <c r="H50" s="51"/>
      <c r="I50" s="51"/>
      <c r="J50" s="51"/>
      <c r="K50" s="51"/>
      <c r="L50" s="51"/>
      <c r="M50" s="51"/>
      <c r="N50" s="51"/>
      <c r="O50" s="51"/>
      <c r="P50" s="51"/>
      <c r="Q50" s="39"/>
      <c r="R50" s="39"/>
      <c r="S50" s="39"/>
      <c r="T50" s="39"/>
      <c r="U50" s="32"/>
    </row>
    <row r="51" spans="2:21" x14ac:dyDescent="0.3">
      <c r="C51" s="3" t="s">
        <v>219</v>
      </c>
      <c r="D51" s="29">
        <f>D48-D$50-$D$45</f>
        <v>320.81367753729853</v>
      </c>
      <c r="E51" s="28">
        <f t="shared" ref="E51:F52" si="30">E48-E$50-$D$45</f>
        <v>274.3524163605195</v>
      </c>
      <c r="F51" s="28">
        <f t="shared" si="30"/>
        <v>258.50310974744087</v>
      </c>
      <c r="G51" s="51"/>
      <c r="H51" s="51"/>
      <c r="I51" s="51"/>
      <c r="J51" s="51"/>
      <c r="K51" s="51"/>
      <c r="L51" s="51"/>
      <c r="M51" s="51"/>
      <c r="N51" s="51"/>
      <c r="O51" s="51"/>
      <c r="P51" s="51"/>
      <c r="Q51" s="39"/>
      <c r="R51" s="39"/>
      <c r="S51" s="39"/>
      <c r="T51" s="39"/>
      <c r="U51" s="32"/>
    </row>
    <row r="52" spans="2:21" x14ac:dyDescent="0.3">
      <c r="C52" s="3" t="s">
        <v>220</v>
      </c>
      <c r="D52" s="29">
        <f>D49-D$50-$D$45</f>
        <v>320.81367753729853</v>
      </c>
      <c r="E52" s="28">
        <f t="shared" si="30"/>
        <v>269.87128742144256</v>
      </c>
      <c r="F52" s="28">
        <f>F49-F$50-$D$45</f>
        <v>251.61165642386746</v>
      </c>
      <c r="G52" s="51"/>
      <c r="H52" s="51"/>
      <c r="I52" s="51"/>
      <c r="J52" s="51"/>
      <c r="K52" s="51"/>
      <c r="L52" s="51"/>
      <c r="M52" s="51"/>
      <c r="N52" s="51"/>
      <c r="O52" s="51"/>
      <c r="P52" s="51"/>
      <c r="Q52" s="39"/>
      <c r="R52" s="39"/>
      <c r="S52" s="39"/>
      <c r="T52" s="39"/>
      <c r="U52" s="32"/>
    </row>
    <row r="53" spans="2:21" x14ac:dyDescent="0.3">
      <c r="C53" s="21"/>
      <c r="D53" s="31"/>
      <c r="E53" s="51"/>
      <c r="F53" s="51"/>
      <c r="G53" s="51"/>
      <c r="H53" s="51"/>
      <c r="I53" s="51"/>
      <c r="J53" s="51"/>
      <c r="K53" s="51"/>
      <c r="L53" s="51"/>
      <c r="M53" s="51"/>
      <c r="N53" s="51"/>
      <c r="O53" s="51"/>
      <c r="P53" s="51"/>
      <c r="Q53" s="39"/>
      <c r="R53" s="39"/>
      <c r="S53" s="39"/>
      <c r="T53" s="39"/>
      <c r="U53" s="32"/>
    </row>
    <row r="54" spans="2:21" x14ac:dyDescent="0.3">
      <c r="B54" s="21" t="s">
        <v>221</v>
      </c>
      <c r="C54" s="21"/>
      <c r="D54" s="31"/>
      <c r="E54" s="51"/>
      <c r="F54" s="51"/>
      <c r="G54" s="51"/>
      <c r="H54" s="51"/>
      <c r="I54" s="51"/>
      <c r="J54" s="51"/>
      <c r="K54" s="51"/>
      <c r="L54" s="51"/>
      <c r="M54" s="51"/>
      <c r="N54" s="51"/>
      <c r="O54" s="51"/>
      <c r="P54" s="51"/>
      <c r="Q54" s="39"/>
      <c r="R54" s="39"/>
      <c r="S54" s="39"/>
      <c r="T54" s="39"/>
      <c r="U54" s="32"/>
    </row>
    <row r="55" spans="2:21" x14ac:dyDescent="0.3">
      <c r="C55" s="21"/>
      <c r="D55" s="31"/>
      <c r="E55" s="51"/>
      <c r="F55" s="51"/>
      <c r="G55" s="51"/>
      <c r="H55" s="51"/>
      <c r="I55" s="51"/>
      <c r="J55" s="51"/>
      <c r="K55" s="51"/>
      <c r="L55" s="51"/>
      <c r="M55" s="51"/>
      <c r="N55" s="51"/>
      <c r="O55" s="51"/>
      <c r="P55" s="51"/>
      <c r="Q55" s="39"/>
      <c r="R55" s="39"/>
      <c r="S55" s="39"/>
      <c r="T55" s="39"/>
      <c r="U55" s="32"/>
    </row>
    <row r="56" spans="2:21" x14ac:dyDescent="0.3">
      <c r="C56" s="3" t="s">
        <v>222</v>
      </c>
      <c r="D56" s="41">
        <f>'Input Data'!B147</f>
        <v>0.98610482693461976</v>
      </c>
      <c r="E56" s="51"/>
      <c r="F56" s="51"/>
      <c r="G56" s="51"/>
      <c r="H56" s="51"/>
      <c r="I56" s="51"/>
      <c r="J56" s="51"/>
      <c r="K56" s="51"/>
      <c r="L56" s="51"/>
      <c r="M56" s="51"/>
      <c r="N56" s="51"/>
      <c r="O56" s="51"/>
      <c r="P56" s="51"/>
      <c r="Q56" s="39"/>
      <c r="R56" s="39"/>
      <c r="S56" s="39"/>
      <c r="T56" s="39"/>
      <c r="U56" s="32"/>
    </row>
    <row r="57" spans="2:21" x14ac:dyDescent="0.3">
      <c r="C57" s="3" t="s">
        <v>223</v>
      </c>
      <c r="D57" s="42">
        <f>'Input Data'!B248</f>
        <v>0.92456363028830091</v>
      </c>
      <c r="E57" s="51"/>
      <c r="F57" s="51"/>
      <c r="G57" s="51"/>
      <c r="H57" s="51"/>
      <c r="I57" s="51"/>
      <c r="J57" s="51"/>
      <c r="K57" s="51"/>
      <c r="L57" s="51"/>
      <c r="M57" s="51"/>
      <c r="N57" s="51"/>
      <c r="O57" s="51"/>
      <c r="P57" s="51"/>
      <c r="Q57" s="39"/>
      <c r="R57" s="39"/>
      <c r="S57" s="39"/>
      <c r="T57" s="39"/>
      <c r="U57" s="32"/>
    </row>
    <row r="58" spans="2:21" x14ac:dyDescent="0.3">
      <c r="C58" s="3" t="s">
        <v>224</v>
      </c>
      <c r="D58" s="42">
        <f>'Input Data'!B272</f>
        <v>0.72121522236869495</v>
      </c>
      <c r="E58" s="51"/>
      <c r="F58" s="51"/>
      <c r="G58" s="51"/>
      <c r="H58" s="51"/>
      <c r="I58" s="51"/>
      <c r="J58" s="51"/>
      <c r="K58" s="51"/>
      <c r="L58" s="51"/>
      <c r="M58" s="51"/>
      <c r="N58" s="51"/>
      <c r="O58" s="51"/>
      <c r="P58" s="51"/>
      <c r="Q58" s="39"/>
      <c r="R58" s="39"/>
      <c r="S58" s="39"/>
      <c r="T58" s="39"/>
      <c r="U58" s="32"/>
    </row>
    <row r="59" spans="2:21" x14ac:dyDescent="0.3">
      <c r="C59" s="21"/>
      <c r="D59" s="31"/>
      <c r="E59" s="51"/>
      <c r="F59" s="51"/>
      <c r="G59" s="51"/>
      <c r="H59" s="51"/>
      <c r="I59" s="51"/>
      <c r="J59" s="51"/>
      <c r="K59" s="51"/>
      <c r="L59" s="51"/>
      <c r="M59" s="51"/>
      <c r="N59" s="51"/>
      <c r="O59" s="51"/>
      <c r="P59" s="51"/>
      <c r="Q59" s="39"/>
      <c r="R59" s="39"/>
      <c r="S59" s="39"/>
      <c r="T59" s="39"/>
      <c r="U59" s="32"/>
    </row>
    <row r="60" spans="2:21" x14ac:dyDescent="0.3">
      <c r="C60" s="3" t="s">
        <v>225</v>
      </c>
      <c r="D60" s="28" t="str">
        <f>F47</f>
        <v>2027/28</v>
      </c>
      <c r="E60" s="51"/>
      <c r="F60" s="51"/>
      <c r="G60" s="51"/>
      <c r="H60" s="51"/>
      <c r="I60" s="51"/>
      <c r="J60" s="51"/>
      <c r="K60" s="51"/>
      <c r="L60" s="51"/>
      <c r="M60" s="51"/>
      <c r="N60" s="51"/>
      <c r="O60" s="51"/>
      <c r="P60" s="51"/>
      <c r="Q60" s="39"/>
      <c r="R60" s="39"/>
      <c r="S60" s="39"/>
      <c r="T60" s="39"/>
      <c r="U60" s="32"/>
    </row>
    <row r="61" spans="2:21" x14ac:dyDescent="0.3">
      <c r="C61" s="3" t="s">
        <v>226</v>
      </c>
      <c r="D61" s="28" t="str">
        <f>E47</f>
        <v>2026/27</v>
      </c>
      <c r="E61" s="51"/>
      <c r="F61" s="51"/>
      <c r="G61" s="51"/>
      <c r="H61" s="51"/>
      <c r="I61" s="51"/>
      <c r="J61" s="51"/>
      <c r="K61" s="51"/>
      <c r="L61" s="51"/>
      <c r="M61" s="51"/>
      <c r="N61" s="51"/>
      <c r="O61" s="51"/>
      <c r="P61" s="51"/>
      <c r="Q61" s="39"/>
      <c r="R61" s="39"/>
      <c r="S61" s="39"/>
      <c r="T61" s="39"/>
      <c r="U61" s="32"/>
    </row>
    <row r="62" spans="2:21" x14ac:dyDescent="0.3">
      <c r="C62" s="3" t="s">
        <v>227</v>
      </c>
      <c r="D62" s="68">
        <f>F51/D$56/D$57/D$58</f>
        <v>393.13435482239032</v>
      </c>
      <c r="E62" s="51"/>
      <c r="F62" s="51"/>
      <c r="G62" s="51"/>
      <c r="H62" s="51"/>
      <c r="I62" s="51"/>
      <c r="J62" s="51"/>
      <c r="K62" s="51"/>
      <c r="L62" s="51"/>
      <c r="M62" s="51"/>
      <c r="N62" s="51"/>
      <c r="O62" s="51"/>
      <c r="P62" s="51"/>
      <c r="Q62" s="39"/>
      <c r="R62" s="39"/>
      <c r="S62" s="39"/>
      <c r="T62" s="39"/>
      <c r="U62" s="32"/>
    </row>
    <row r="63" spans="2:21" x14ac:dyDescent="0.3">
      <c r="C63" s="3" t="s">
        <v>228</v>
      </c>
      <c r="D63" s="68">
        <f>F52/D$56/D$57/D$58</f>
        <v>382.65375728219584</v>
      </c>
      <c r="E63" s="51"/>
      <c r="F63" s="51"/>
      <c r="G63" s="51"/>
      <c r="H63" s="51"/>
      <c r="I63" s="51"/>
      <c r="J63" s="51"/>
      <c r="K63" s="51"/>
      <c r="L63" s="51"/>
      <c r="M63" s="51"/>
      <c r="N63" s="51"/>
      <c r="O63" s="51"/>
      <c r="P63" s="51"/>
      <c r="Q63" s="39"/>
      <c r="R63" s="39"/>
      <c r="S63" s="39"/>
      <c r="T63" s="39"/>
      <c r="U63" s="32"/>
    </row>
    <row r="64" spans="2:21" ht="14.5" x14ac:dyDescent="0.35">
      <c r="C64" s="3" t="s">
        <v>2</v>
      </c>
      <c r="D64" s="68">
        <f>D63-D62</f>
        <v>-10.480597540194481</v>
      </c>
      <c r="E64" s="56" t="s">
        <v>229</v>
      </c>
      <c r="F64" s="51"/>
      <c r="G64" s="51"/>
      <c r="H64" s="51"/>
      <c r="I64" s="51"/>
      <c r="J64" s="51"/>
      <c r="K64" s="51"/>
      <c r="L64" s="51"/>
      <c r="M64" s="51"/>
      <c r="N64" s="51"/>
      <c r="O64" s="51"/>
      <c r="P64" s="51"/>
      <c r="Q64" s="39"/>
      <c r="R64" s="39"/>
      <c r="S64" s="39"/>
      <c r="T64" s="39"/>
      <c r="U64" s="32"/>
    </row>
    <row r="65" spans="2:21" x14ac:dyDescent="0.3">
      <c r="C65" s="21"/>
      <c r="D65" s="31"/>
      <c r="E65" s="51"/>
      <c r="F65" s="51"/>
      <c r="G65" s="51"/>
      <c r="H65" s="51"/>
      <c r="I65" s="51"/>
      <c r="J65" s="51"/>
      <c r="K65" s="51"/>
      <c r="L65" s="51"/>
      <c r="M65" s="51"/>
      <c r="N65" s="51"/>
      <c r="O65" s="51"/>
      <c r="P65" s="51"/>
      <c r="Q65" s="39"/>
      <c r="R65" s="39"/>
      <c r="S65" s="39"/>
      <c r="T65" s="39"/>
      <c r="U65" s="32"/>
    </row>
    <row r="66" spans="2:21" x14ac:dyDescent="0.3">
      <c r="B66" s="21" t="s">
        <v>230</v>
      </c>
      <c r="C66" s="21"/>
      <c r="D66" s="31"/>
      <c r="E66" s="51"/>
      <c r="F66" s="51"/>
      <c r="G66" s="51"/>
      <c r="H66" s="51"/>
      <c r="I66" s="51"/>
      <c r="J66" s="51"/>
      <c r="K66" s="51"/>
      <c r="L66" s="51"/>
      <c r="M66" s="51"/>
      <c r="N66" s="51"/>
      <c r="O66" s="51"/>
      <c r="P66" s="51"/>
      <c r="Q66" s="39"/>
      <c r="R66" s="39"/>
      <c r="S66" s="39"/>
      <c r="T66" s="39"/>
      <c r="U66" s="32"/>
    </row>
    <row r="67" spans="2:21" x14ac:dyDescent="0.3">
      <c r="B67" s="21" t="s">
        <v>231</v>
      </c>
      <c r="C67" s="21"/>
      <c r="D67" s="31"/>
      <c r="E67" s="51"/>
      <c r="F67" s="51"/>
      <c r="G67" s="51"/>
      <c r="H67" s="51"/>
      <c r="I67" s="51"/>
      <c r="J67" s="51"/>
      <c r="K67" s="51"/>
      <c r="L67" s="51"/>
      <c r="M67" s="51"/>
      <c r="N67" s="51"/>
      <c r="O67" s="51"/>
      <c r="P67" s="51"/>
      <c r="Q67" s="39"/>
      <c r="R67" s="39"/>
      <c r="S67" s="39"/>
      <c r="T67" s="39"/>
      <c r="U67" s="32"/>
    </row>
    <row r="68" spans="2:21" x14ac:dyDescent="0.3">
      <c r="B68" s="21"/>
      <c r="C68" s="21"/>
      <c r="D68" s="31"/>
      <c r="E68" s="51"/>
      <c r="F68" s="51"/>
      <c r="G68" s="51"/>
      <c r="H68" s="51"/>
      <c r="I68" s="51"/>
      <c r="J68" s="51"/>
      <c r="K68" s="51"/>
      <c r="L68" s="51"/>
      <c r="M68" s="51"/>
      <c r="N68" s="51"/>
      <c r="O68" s="51"/>
      <c r="P68" s="51"/>
      <c r="Q68" s="39"/>
      <c r="R68" s="39"/>
      <c r="S68" s="39"/>
      <c r="T68" s="39"/>
      <c r="U68" s="32"/>
    </row>
    <row r="69" spans="2:21" x14ac:dyDescent="0.3">
      <c r="B69" s="21"/>
      <c r="C69" s="34"/>
      <c r="D69" s="27" t="str">
        <f>D61</f>
        <v>2026/27</v>
      </c>
      <c r="E69" s="51"/>
      <c r="F69" s="51"/>
      <c r="G69" s="51"/>
      <c r="H69" s="51"/>
      <c r="I69" s="51"/>
      <c r="J69" s="51"/>
      <c r="K69" s="51"/>
      <c r="L69" s="51"/>
      <c r="M69" s="51"/>
      <c r="N69" s="51"/>
      <c r="O69" s="51"/>
      <c r="P69" s="51"/>
      <c r="Q69" s="39"/>
      <c r="R69" s="39"/>
      <c r="S69" s="39"/>
      <c r="T69" s="39"/>
      <c r="U69" s="32"/>
    </row>
    <row r="70" spans="2:21" x14ac:dyDescent="0.3">
      <c r="B70" s="21"/>
      <c r="C70" s="23" t="s">
        <v>232</v>
      </c>
      <c r="D70" s="29">
        <f>MAX(D62:D63)</f>
        <v>393.13435482239032</v>
      </c>
    </row>
    <row r="72" spans="2:21" ht="14.5" x14ac:dyDescent="0.35">
      <c r="B72" s="62" t="s">
        <v>112</v>
      </c>
    </row>
  </sheetData>
  <phoneticPr fontId="13" type="noConversion"/>
  <hyperlinks>
    <hyperlink ref="B72" location="Contents!A1" display="Link to Contents page" xr:uid="{BBC88D90-5178-453A-9D88-75896E9F2137}"/>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5261B-EF0D-49FA-9EBD-1ACEEA86BBD4}">
  <dimension ref="A1"/>
  <sheetViews>
    <sheetView showGridLines="0" workbookViewId="0"/>
  </sheetViews>
  <sheetFormatPr defaultRowHeight="14.5" x14ac:dyDescent="0.35"/>
  <sheetData/>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1E39-2797-472C-BB9D-2CCE45BA05BD}">
  <dimension ref="A1:E37"/>
  <sheetViews>
    <sheetView showGridLines="0" workbookViewId="0"/>
  </sheetViews>
  <sheetFormatPr defaultRowHeight="14.5" x14ac:dyDescent="0.35"/>
  <cols>
    <col min="1" max="1" width="14.7265625" style="70" bestFit="1" customWidth="1"/>
    <col min="2" max="2" width="14.26953125" style="70" bestFit="1" customWidth="1"/>
    <col min="3" max="3" width="22.54296875" style="70" bestFit="1" customWidth="1"/>
    <col min="4" max="4" width="15.1796875" style="70" bestFit="1" customWidth="1"/>
    <col min="5" max="5" width="15" style="70" bestFit="1" customWidth="1"/>
  </cols>
  <sheetData>
    <row r="1" spans="1:5" x14ac:dyDescent="0.35">
      <c r="A1" s="75" t="s">
        <v>233</v>
      </c>
      <c r="B1" s="75" t="s">
        <v>234</v>
      </c>
      <c r="C1" s="75" t="s">
        <v>235</v>
      </c>
      <c r="D1" s="75" t="s">
        <v>236</v>
      </c>
      <c r="E1" s="75" t="s">
        <v>237</v>
      </c>
    </row>
    <row r="2" spans="1:5" x14ac:dyDescent="0.35">
      <c r="A2" s="70" t="s">
        <v>118</v>
      </c>
      <c r="B2" s="76">
        <f>INDEX('Input Data'!$B$62:$S$63,MATCH($E2,'Input Data'!$A$62:$A$63,0),MATCH($A2,'Input Data'!$B$61:$S$61,0))</f>
        <v>4074368</v>
      </c>
      <c r="C2" s="76">
        <f>INDEX('Input Data'!$B$36:$S$55,MATCH($E2,'Input Data'!$A$9:$A$28,0),MATCH($A2,'Input Data'!$B$8:$S$8,0))</f>
        <v>196258.35856915012</v>
      </c>
      <c r="D2" s="77" t="s">
        <v>8</v>
      </c>
      <c r="E2" s="70" t="s">
        <v>3</v>
      </c>
    </row>
    <row r="3" spans="1:5" x14ac:dyDescent="0.35">
      <c r="A3" s="70" t="s">
        <v>119</v>
      </c>
      <c r="B3" s="76">
        <f>INDEX('Input Data'!$B$62:$S$63,MATCH($E3,'Input Data'!$A$62:$A$63,0),MATCH($A3,'Input Data'!$B$61:$S$61,0))</f>
        <v>4150277.5</v>
      </c>
      <c r="C3" s="76">
        <f>INDEX('Input Data'!$B$36:$S$55,MATCH($E3,'Input Data'!$A$9:$A$28,0),MATCH($A3,'Input Data'!$B$8:$S$8,0))</f>
        <v>199307.88991083592</v>
      </c>
      <c r="D3" s="77" t="s">
        <v>8</v>
      </c>
      <c r="E3" s="70" t="s">
        <v>3</v>
      </c>
    </row>
    <row r="4" spans="1:5" x14ac:dyDescent="0.35">
      <c r="A4" s="70" t="s">
        <v>120</v>
      </c>
      <c r="B4" s="76">
        <f>INDEX('Input Data'!$B$62:$S$63,MATCH($E4,'Input Data'!$A$62:$A$63,0),MATCH($A4,'Input Data'!$B$61:$S$61,0))</f>
        <v>4247394.5</v>
      </c>
      <c r="C4" s="76">
        <f>INDEX('Input Data'!$B$36:$S$55,MATCH($E4,'Input Data'!$A$9:$A$28,0),MATCH($A4,'Input Data'!$B$8:$S$8,0))</f>
        <v>204619.86871596775</v>
      </c>
      <c r="D4" s="77" t="s">
        <v>8</v>
      </c>
      <c r="E4" s="70" t="s">
        <v>3</v>
      </c>
    </row>
    <row r="5" spans="1:5" x14ac:dyDescent="0.35">
      <c r="A5" s="70" t="s">
        <v>121</v>
      </c>
      <c r="B5" s="76">
        <f>INDEX('Input Data'!$B$62:$S$63,MATCH($E5,'Input Data'!$A$62:$A$63,0),MATCH($A5,'Input Data'!$B$61:$S$61,0))</f>
        <v>4359000</v>
      </c>
      <c r="C5" s="76">
        <f>INDEX('Input Data'!$B$36:$S$55,MATCH($E5,'Input Data'!$A$9:$A$28,0),MATCH($A5,'Input Data'!$B$8:$S$8,0))</f>
        <v>209367.43664340585</v>
      </c>
      <c r="D5" s="77" t="s">
        <v>8</v>
      </c>
      <c r="E5" s="70" t="s">
        <v>3</v>
      </c>
    </row>
    <row r="6" spans="1:5" x14ac:dyDescent="0.35">
      <c r="A6" s="70" t="s">
        <v>122</v>
      </c>
      <c r="B6" s="76">
        <f>INDEX('Input Data'!$B$62:$S$63,MATCH($E6,'Input Data'!$A$62:$A$63,0),MATCH($A6,'Input Data'!$B$61:$S$61,0))</f>
        <v>4463434</v>
      </c>
      <c r="C6" s="76">
        <f>INDEX('Input Data'!$B$36:$S$55,MATCH($E6,'Input Data'!$A$9:$A$28,0),MATCH($A6,'Input Data'!$B$8:$S$8,0))</f>
        <v>215689.86842995114</v>
      </c>
      <c r="D6" s="77" t="s">
        <v>8</v>
      </c>
      <c r="E6" s="70" t="s">
        <v>3</v>
      </c>
    </row>
    <row r="7" spans="1:5" x14ac:dyDescent="0.35">
      <c r="A7" s="70" t="s">
        <v>123</v>
      </c>
      <c r="B7" s="76">
        <f>INDEX('Input Data'!$B$62:$S$63,MATCH($E7,'Input Data'!$A$62:$A$63,0),MATCH($A7,'Input Data'!$B$61:$S$61,0))</f>
        <v>4574041.5</v>
      </c>
      <c r="C7" s="76">
        <f>INDEX('Input Data'!$B$36:$S$55,MATCH($E7,'Input Data'!$A$9:$A$28,0),MATCH($A7,'Input Data'!$B$8:$S$8,0))</f>
        <v>219991.74819494534</v>
      </c>
      <c r="D7" s="77" t="s">
        <v>8</v>
      </c>
      <c r="E7" s="70" t="s">
        <v>3</v>
      </c>
    </row>
    <row r="8" spans="1:5" x14ac:dyDescent="0.35">
      <c r="A8" s="70" t="s">
        <v>124</v>
      </c>
      <c r="B8" s="76">
        <f>INDEX('Input Data'!$B$62:$S$63,MATCH($E8,'Input Data'!$A$62:$A$63,0),MATCH($A8,'Input Data'!$B$61:$S$61,0))</f>
        <v>4659421</v>
      </c>
      <c r="C8" s="76">
        <f>INDEX('Input Data'!$B$36:$S$55,MATCH($E8,'Input Data'!$A$9:$A$28,0),MATCH($A8,'Input Data'!$B$8:$S$8,0))</f>
        <v>222401.74691323005</v>
      </c>
      <c r="D8" s="77" t="s">
        <v>8</v>
      </c>
      <c r="E8" s="70" t="s">
        <v>3</v>
      </c>
    </row>
    <row r="9" spans="1:5" x14ac:dyDescent="0.35">
      <c r="A9" s="70" t="s">
        <v>125</v>
      </c>
      <c r="B9" s="76">
        <f>INDEX('Input Data'!$B$62:$S$63,MATCH($E9,'Input Data'!$A$62:$A$63,0),MATCH($A9,'Input Data'!$B$61:$S$61,0))</f>
        <v>4715388.5</v>
      </c>
      <c r="C9" s="76">
        <f>INDEX('Input Data'!$B$36:$S$55,MATCH($E9,'Input Data'!$A$9:$A$28,0),MATCH($A9,'Input Data'!$B$8:$S$8,0))</f>
        <v>221143.65243410706</v>
      </c>
      <c r="D9" s="77" t="s">
        <v>8</v>
      </c>
      <c r="E9" s="70" t="s">
        <v>3</v>
      </c>
    </row>
    <row r="10" spans="1:5" x14ac:dyDescent="0.35">
      <c r="A10" s="70" t="s">
        <v>126</v>
      </c>
      <c r="B10" s="76">
        <f>INDEX('Input Data'!$B$62:$S$63,MATCH($E10,'Input Data'!$A$62:$A$63,0),MATCH($A10,'Input Data'!$B$61:$S$61,0))</f>
        <v>4733161</v>
      </c>
      <c r="C10" s="76">
        <f>INDEX('Input Data'!$B$36:$S$55,MATCH($E10,'Input Data'!$A$9:$A$28,0),MATCH($A10,'Input Data'!$B$8:$S$8,0))</f>
        <v>222138.41993258125</v>
      </c>
      <c r="D10" s="77" t="s">
        <v>8</v>
      </c>
      <c r="E10" s="70" t="s">
        <v>3</v>
      </c>
    </row>
    <row r="11" spans="1:5" x14ac:dyDescent="0.35">
      <c r="A11" s="70" t="s">
        <v>127</v>
      </c>
      <c r="B11" s="76">
        <f>INDEX('Input Data'!$B$62:$S$63,MATCH($E11,'Input Data'!$A$62:$A$63,0),MATCH($A11,'Input Data'!$B$61:$S$61,0))</f>
        <v>4726958</v>
      </c>
      <c r="C11" s="76">
        <f>INDEX('Input Data'!$B$36:$S$55,MATCH($E11,'Input Data'!$A$9:$A$28,0),MATCH($A11,'Input Data'!$B$8:$S$8,0))</f>
        <v>221159.13279695614</v>
      </c>
      <c r="D11" s="77" t="s">
        <v>8</v>
      </c>
      <c r="E11" s="70" t="s">
        <v>3</v>
      </c>
    </row>
    <row r="12" spans="1:5" x14ac:dyDescent="0.35">
      <c r="A12" s="70" t="s">
        <v>128</v>
      </c>
      <c r="B12" s="76">
        <f>INDEX('Input Data'!$B$62:$S$63,MATCH($E12,'Input Data'!$A$62:$A$63,0),MATCH($A12,'Input Data'!$B$61:$S$61,0))</f>
        <v>4680288.5</v>
      </c>
      <c r="C12" s="76">
        <f>INDEX('Input Data'!$B$36:$S$55,MATCH($E12,'Input Data'!$A$9:$A$28,0),MATCH($A12,'Input Data'!$B$8:$S$8,0))</f>
        <v>222527.31607965977</v>
      </c>
      <c r="D12" s="77" t="s">
        <v>8</v>
      </c>
      <c r="E12" s="70" t="s">
        <v>3</v>
      </c>
    </row>
    <row r="13" spans="1:5" x14ac:dyDescent="0.35">
      <c r="A13" s="70" t="s">
        <v>129</v>
      </c>
      <c r="B13" s="76">
        <f>INDEX('Input Data'!$B$62:$S$63,MATCH($E13,'Input Data'!$A$62:$A$63,0),MATCH($A13,'Input Data'!$B$61:$S$61,0))</f>
        <v>4678801.5</v>
      </c>
      <c r="C13" s="76">
        <f>INDEX('Input Data'!$B$36:$S$55,MATCH($E13,'Input Data'!$A$9:$A$28,0),MATCH($A13,'Input Data'!$B$8:$S$8,0))</f>
        <v>222327.10687334457</v>
      </c>
      <c r="D13" s="77" t="s">
        <v>8</v>
      </c>
      <c r="E13" s="70" t="s">
        <v>3</v>
      </c>
    </row>
    <row r="14" spans="1:5" x14ac:dyDescent="0.35">
      <c r="A14" s="70" t="s">
        <v>130</v>
      </c>
      <c r="B14" s="76">
        <f>INDEX('Input Data'!$B$62:$S$63,MATCH($E14,'Input Data'!$A$62:$A$63,0),MATCH($A14,'Input Data'!$B$61:$S$61,0))</f>
        <v>4675225</v>
      </c>
      <c r="C14" s="76">
        <f>INDEX('Input Data'!$B$36:$S$55,MATCH($E14,'Input Data'!$A$9:$A$28,0),MATCH($A14,'Input Data'!$B$8:$S$8,0))</f>
        <v>221332.04399802638</v>
      </c>
      <c r="D14" s="77" t="s">
        <v>8</v>
      </c>
      <c r="E14" s="70" t="s">
        <v>3</v>
      </c>
    </row>
    <row r="15" spans="1:5" x14ac:dyDescent="0.35">
      <c r="A15" s="70" t="s">
        <v>131</v>
      </c>
      <c r="B15" s="76">
        <f>INDEX('Input Data'!$B$62:$S$63,MATCH($E15,'Input Data'!$A$62:$A$63,0),MATCH($A15,'Input Data'!$B$61:$S$61,0))</f>
        <v>4642962</v>
      </c>
      <c r="C15" s="76">
        <f>INDEX('Input Data'!$B$36:$S$55,MATCH($E15,'Input Data'!$A$9:$A$28,0),MATCH($A15,'Input Data'!$B$8:$S$8,0))</f>
        <v>218534.01802145777</v>
      </c>
      <c r="D15" s="77" t="s">
        <v>8</v>
      </c>
      <c r="E15" s="70" t="s">
        <v>3</v>
      </c>
    </row>
    <row r="16" spans="1:5" x14ac:dyDescent="0.35">
      <c r="A16" s="70" t="s">
        <v>132</v>
      </c>
      <c r="B16" s="76">
        <f>INDEX('Input Data'!$B$62:$S$63,MATCH($E16,'Input Data'!$A$62:$A$63,0),MATCH($A16,'Input Data'!$B$61:$S$61,0))</f>
        <v>4584110.5</v>
      </c>
      <c r="C16" s="76">
        <f>INDEX('Input Data'!$B$36:$S$55,MATCH($E16,'Input Data'!$A$9:$A$28,0),MATCH($A16,'Input Data'!$B$8:$S$8,0))</f>
        <v>215631.06450036698</v>
      </c>
      <c r="D16" s="77" t="s">
        <v>8</v>
      </c>
      <c r="E16" s="70" t="s">
        <v>3</v>
      </c>
    </row>
    <row r="17" spans="1:5" x14ac:dyDescent="0.35">
      <c r="A17" s="70" t="s">
        <v>133</v>
      </c>
      <c r="B17" s="76">
        <f>INDEX('Input Data'!$B$62:$S$63,MATCH($E17,'Input Data'!$A$62:$A$63,0),MATCH($A17,'Input Data'!$B$61:$S$61,0))</f>
        <v>4495718.072873462</v>
      </c>
      <c r="C17" s="76">
        <f>INDEX('Input Data'!$B$36:$S$55,MATCH($E17,'Input Data'!$A$9:$A$28,0),MATCH($A17,'Input Data'!$B$8:$S$8,0))</f>
        <v>212291.8879889494</v>
      </c>
      <c r="D17" s="77" t="s">
        <v>0</v>
      </c>
      <c r="E17" s="70" t="s">
        <v>3</v>
      </c>
    </row>
    <row r="18" spans="1:5" x14ac:dyDescent="0.35">
      <c r="A18" s="70" t="s">
        <v>134</v>
      </c>
      <c r="B18" s="76">
        <f>INDEX('Input Data'!$B$62:$S$63,MATCH($E18,'Input Data'!$A$62:$A$63,0),MATCH($A18,'Input Data'!$B$61:$S$61,0))</f>
        <v>4438576.3762419075</v>
      </c>
      <c r="C18" s="76">
        <f>INDEX('Input Data'!$B$36:$S$55,MATCH($E18,'Input Data'!$A$9:$A$28,0),MATCH($A18,'Input Data'!$B$8:$S$8,0))</f>
        <v>210127.76044472685</v>
      </c>
      <c r="D18" s="77" t="s">
        <v>0</v>
      </c>
      <c r="E18" s="70" t="s">
        <v>3</v>
      </c>
    </row>
    <row r="19" spans="1:5" x14ac:dyDescent="0.35">
      <c r="A19" s="78" t="s">
        <v>135</v>
      </c>
      <c r="B19" s="79">
        <f>INDEX('Input Data'!$B$62:$S$63,MATCH($E19,'Input Data'!$A$62:$A$63,0),MATCH($A19,'Input Data'!$B$61:$S$61,0))</f>
        <v>4357706.545619512</v>
      </c>
      <c r="C19" s="79">
        <f>INDEX('Input Data'!$B$36:$S$55,MATCH($E19,'Input Data'!$A$9:$A$28,0),MATCH($A19,'Input Data'!$B$8:$S$8,0))</f>
        <v>207053.77579649995</v>
      </c>
      <c r="D19" s="80" t="s">
        <v>0</v>
      </c>
      <c r="E19" s="78" t="s">
        <v>3</v>
      </c>
    </row>
    <row r="20" spans="1:5" x14ac:dyDescent="0.35">
      <c r="A20" s="70" t="s">
        <v>118</v>
      </c>
      <c r="B20" s="76">
        <f>INDEX('Input Data'!$B$62:$S$63,MATCH($E20&amp;" total",'Input Data'!$A$62:$A$63,0),MATCH($A20,'Input Data'!$B$61:$S$61,0))</f>
        <v>3212254</v>
      </c>
      <c r="C20" s="76">
        <f>INDEX('Input Data'!$B$36:$S$55,MATCH($E20&amp;" total",'Input Data'!$A$9:$A$28,0),MATCH($A20,'Input Data'!$B$8:$S$8,0))</f>
        <v>218735.87974628771</v>
      </c>
      <c r="D20" s="77" t="s">
        <v>8</v>
      </c>
      <c r="E20" s="70" t="s">
        <v>4</v>
      </c>
    </row>
    <row r="21" spans="1:5" x14ac:dyDescent="0.35">
      <c r="A21" s="70" t="s">
        <v>119</v>
      </c>
      <c r="B21" s="76">
        <f>INDEX('Input Data'!$B$62:$S$63,MATCH($E21&amp;" total",'Input Data'!$A$62:$A$63,0),MATCH($A21,'Input Data'!$B$61:$S$61,0))</f>
        <v>3185686.5</v>
      </c>
      <c r="C21" s="76">
        <f>INDEX('Input Data'!$B$36:$S$55,MATCH($E21&amp;" total",'Input Data'!$A$9:$A$28,0),MATCH($A21,'Input Data'!$B$8:$S$8,0))</f>
        <v>214580.97434203702</v>
      </c>
      <c r="D21" s="77" t="s">
        <v>8</v>
      </c>
      <c r="E21" s="70" t="s">
        <v>4</v>
      </c>
    </row>
    <row r="22" spans="1:5" x14ac:dyDescent="0.35">
      <c r="A22" s="70" t="s">
        <v>120</v>
      </c>
      <c r="B22" s="76">
        <f>INDEX('Input Data'!$B$62:$S$63,MATCH($E22&amp;" total",'Input Data'!$A$62:$A$63,0),MATCH($A22,'Input Data'!$B$61:$S$61,0))</f>
        <v>3158780</v>
      </c>
      <c r="C22" s="76">
        <f>INDEX('Input Data'!$B$36:$S$55,MATCH($E22&amp;" total",'Input Data'!$A$9:$A$28,0),MATCH($A22,'Input Data'!$B$8:$S$8,0))</f>
        <v>215708.98571016712</v>
      </c>
      <c r="D22" s="77" t="s">
        <v>8</v>
      </c>
      <c r="E22" s="70" t="s">
        <v>4</v>
      </c>
    </row>
    <row r="23" spans="1:5" x14ac:dyDescent="0.35">
      <c r="A23" s="70" t="s">
        <v>121</v>
      </c>
      <c r="B23" s="76">
        <f>INDEX('Input Data'!$B$62:$S$63,MATCH($E23&amp;" total",'Input Data'!$A$62:$A$63,0),MATCH($A23,'Input Data'!$B$61:$S$61,0))</f>
        <v>3120438.2827391461</v>
      </c>
      <c r="C23" s="76">
        <f>INDEX('Input Data'!$B$36:$S$55,MATCH($E23&amp;" total",'Input Data'!$A$9:$A$28,0),MATCH($A23,'Input Data'!$B$8:$S$8,0))</f>
        <v>214233.60312262084</v>
      </c>
      <c r="D23" s="77" t="s">
        <v>8</v>
      </c>
      <c r="E23" s="70" t="s">
        <v>4</v>
      </c>
    </row>
    <row r="24" spans="1:5" x14ac:dyDescent="0.35">
      <c r="A24" s="70" t="s">
        <v>122</v>
      </c>
      <c r="B24" s="76">
        <f>INDEX('Input Data'!$B$62:$S$63,MATCH($E24&amp;" total",'Input Data'!$A$62:$A$63,0),MATCH($A24,'Input Data'!$B$61:$S$61,0))</f>
        <v>3115612.9223714867</v>
      </c>
      <c r="C24" s="76">
        <f>INDEX('Input Data'!$B$36:$S$55,MATCH($E24&amp;" total",'Input Data'!$A$9:$A$28,0),MATCH($A24,'Input Data'!$B$8:$S$8,0))</f>
        <v>213903.65216366563</v>
      </c>
      <c r="D24" s="77" t="s">
        <v>8</v>
      </c>
      <c r="E24" s="70" t="s">
        <v>4</v>
      </c>
    </row>
    <row r="25" spans="1:5" x14ac:dyDescent="0.35">
      <c r="A25" s="70" t="s">
        <v>123</v>
      </c>
      <c r="B25" s="76">
        <f>INDEX('Input Data'!$B$62:$S$63,MATCH($E25&amp;" total",'Input Data'!$A$62:$A$63,0),MATCH($A25,'Input Data'!$B$61:$S$61,0))</f>
        <v>3120107.2086758525</v>
      </c>
      <c r="C25" s="76">
        <f>INDEX('Input Data'!$B$36:$S$55,MATCH($E25&amp;" total",'Input Data'!$A$9:$A$28,0),MATCH($A25,'Input Data'!$B$8:$S$8,0))</f>
        <v>210936.46857539014</v>
      </c>
      <c r="D25" s="77" t="s">
        <v>8</v>
      </c>
      <c r="E25" s="70" t="s">
        <v>4</v>
      </c>
    </row>
    <row r="26" spans="1:5" x14ac:dyDescent="0.35">
      <c r="A26" s="70" t="s">
        <v>124</v>
      </c>
      <c r="B26" s="76">
        <f>INDEX('Input Data'!$B$62:$S$63,MATCH($E26&amp;" total",'Input Data'!$A$62:$A$63,0),MATCH($A26,'Input Data'!$B$61:$S$61,0))</f>
        <v>3144828.2401718148</v>
      </c>
      <c r="C26" s="76">
        <f>INDEX('Input Data'!$B$36:$S$55,MATCH($E26&amp;" total",'Input Data'!$A$9:$A$28,0),MATCH($A26,'Input Data'!$B$8:$S$8,0))</f>
        <v>208299.51373577106</v>
      </c>
      <c r="D26" s="77" t="s">
        <v>8</v>
      </c>
      <c r="E26" s="70" t="s">
        <v>4</v>
      </c>
    </row>
    <row r="27" spans="1:5" x14ac:dyDescent="0.35">
      <c r="A27" s="70" t="s">
        <v>125</v>
      </c>
      <c r="B27" s="76">
        <f>INDEX('Input Data'!$B$62:$S$63,MATCH($E27&amp;" total",'Input Data'!$A$62:$A$63,0),MATCH($A27,'Input Data'!$B$61:$S$61,0))</f>
        <v>3202138.7471575141</v>
      </c>
      <c r="C27" s="76">
        <f>INDEX('Input Data'!$B$36:$S$55,MATCH($E27&amp;" total",'Input Data'!$A$9:$A$28,0),MATCH($A27,'Input Data'!$B$8:$S$8,0))</f>
        <v>204246.18565150062</v>
      </c>
      <c r="D27" s="77" t="s">
        <v>8</v>
      </c>
      <c r="E27" s="70" t="s">
        <v>4</v>
      </c>
    </row>
    <row r="28" spans="1:5" x14ac:dyDescent="0.35">
      <c r="A28" s="70" t="s">
        <v>126</v>
      </c>
      <c r="B28" s="76">
        <f>INDEX('Input Data'!$B$62:$S$63,MATCH($E28&amp;" total",'Input Data'!$A$62:$A$63,0),MATCH($A28,'Input Data'!$B$61:$S$61,0))</f>
        <v>3283663.4140717592</v>
      </c>
      <c r="C28" s="76">
        <f>INDEX('Input Data'!$B$36:$S$55,MATCH($E28&amp;" total",'Input Data'!$A$9:$A$28,0),MATCH($A28,'Input Data'!$B$8:$S$8,0))</f>
        <v>203781.48148302693</v>
      </c>
      <c r="D28" s="77" t="s">
        <v>8</v>
      </c>
      <c r="E28" s="70" t="s">
        <v>4</v>
      </c>
    </row>
    <row r="29" spans="1:5" x14ac:dyDescent="0.35">
      <c r="A29" s="70" t="s">
        <v>127</v>
      </c>
      <c r="B29" s="76">
        <f>INDEX('Input Data'!$B$62:$S$63,MATCH($E29&amp;" total",'Input Data'!$A$62:$A$63,0),MATCH($A29,'Input Data'!$B$61:$S$61,0))</f>
        <v>3371702.0697372472</v>
      </c>
      <c r="C29" s="76">
        <f>INDEX('Input Data'!$B$36:$S$55,MATCH($E29&amp;" total",'Input Data'!$A$9:$A$28,0),MATCH($A29,'Input Data'!$B$8:$S$8,0))</f>
        <v>204714.89394821328</v>
      </c>
      <c r="D29" s="77" t="s">
        <v>8</v>
      </c>
      <c r="E29" s="70" t="s">
        <v>4</v>
      </c>
    </row>
    <row r="30" spans="1:5" x14ac:dyDescent="0.35">
      <c r="A30" s="70" t="s">
        <v>128</v>
      </c>
      <c r="B30" s="76">
        <f>INDEX('Input Data'!$B$62:$S$63,MATCH($E30&amp;" total",'Input Data'!$A$62:$A$63,0),MATCH($A30,'Input Data'!$B$61:$S$61,0))</f>
        <v>3464578.5544173284</v>
      </c>
      <c r="C30" s="76">
        <f>INDEX('Input Data'!$B$36:$S$55,MATCH($E30&amp;" total",'Input Data'!$A$9:$A$28,0),MATCH($A30,'Input Data'!$B$8:$S$8,0))</f>
        <v>209833.13413483495</v>
      </c>
      <c r="D30" s="77" t="s">
        <v>8</v>
      </c>
      <c r="E30" s="70" t="s">
        <v>4</v>
      </c>
    </row>
    <row r="31" spans="1:5" x14ac:dyDescent="0.35">
      <c r="A31" s="70" t="s">
        <v>129</v>
      </c>
      <c r="B31" s="76">
        <f>INDEX('Input Data'!$B$62:$S$63,MATCH($E31&amp;" total",'Input Data'!$A$62:$A$63,0),MATCH($A31,'Input Data'!$B$61:$S$61,0))</f>
        <v>3542354.9029983897</v>
      </c>
      <c r="C31" s="76">
        <f>INDEX('Input Data'!$B$36:$S$55,MATCH($E31&amp;" total",'Input Data'!$A$9:$A$28,0),MATCH($A31,'Input Data'!$B$8:$S$8,0))</f>
        <v>213628.7130390504</v>
      </c>
      <c r="D31" s="77" t="s">
        <v>8</v>
      </c>
      <c r="E31" s="70" t="s">
        <v>4</v>
      </c>
    </row>
    <row r="32" spans="1:5" x14ac:dyDescent="0.35">
      <c r="A32" s="70" t="s">
        <v>130</v>
      </c>
      <c r="B32" s="76">
        <f>INDEX('Input Data'!$B$62:$S$63,MATCH($E32&amp;" total",'Input Data'!$A$62:$A$63,0),MATCH($A32,'Input Data'!$B$61:$S$61,0))</f>
        <v>3607267.7019931953</v>
      </c>
      <c r="C32" s="76">
        <f>INDEX('Input Data'!$B$36:$S$55,MATCH($E32&amp;" total",'Input Data'!$A$9:$A$28,0),MATCH($A32,'Input Data'!$B$8:$S$8,0))</f>
        <v>216074.60811367247</v>
      </c>
      <c r="D32" s="77" t="s">
        <v>8</v>
      </c>
      <c r="E32" s="70" t="s">
        <v>4</v>
      </c>
    </row>
    <row r="33" spans="1:5" x14ac:dyDescent="0.35">
      <c r="A33" s="70" t="s">
        <v>131</v>
      </c>
      <c r="B33" s="76">
        <f>INDEX('Input Data'!$B$62:$S$63,MATCH($E33&amp;" total",'Input Data'!$A$62:$A$63,0),MATCH($A33,'Input Data'!$B$61:$S$61,0))</f>
        <v>3650013.2511895774</v>
      </c>
      <c r="C33" s="76">
        <f>INDEX('Input Data'!$B$36:$S$55,MATCH($E33&amp;" total",'Input Data'!$A$9:$A$28,0),MATCH($A33,'Input Data'!$B$8:$S$8,0))</f>
        <v>217565.56372158957</v>
      </c>
      <c r="D33" s="77" t="s">
        <v>8</v>
      </c>
      <c r="E33" s="70" t="s">
        <v>4</v>
      </c>
    </row>
    <row r="34" spans="1:5" x14ac:dyDescent="0.35">
      <c r="A34" s="70" t="s">
        <v>132</v>
      </c>
      <c r="B34" s="76">
        <f>INDEX('Input Data'!$B$62:$S$63,MATCH($E34&amp;" total",'Input Data'!$A$62:$A$63,0),MATCH($A34,'Input Data'!$B$61:$S$61,0))</f>
        <v>3663909.1562756114</v>
      </c>
      <c r="C34" s="76">
        <f>INDEX('Input Data'!$B$36:$S$55,MATCH($E34&amp;" total",'Input Data'!$A$9:$A$28,0),MATCH($A34,'Input Data'!$B$8:$S$8,0))</f>
        <v>219000.12775047848</v>
      </c>
      <c r="D34" s="77" t="s">
        <v>8</v>
      </c>
      <c r="E34" s="70" t="s">
        <v>4</v>
      </c>
    </row>
    <row r="35" spans="1:5" x14ac:dyDescent="0.35">
      <c r="A35" s="70" t="s">
        <v>133</v>
      </c>
      <c r="B35" s="76">
        <f>INDEX('Input Data'!$B$62:$S$63,MATCH($E35&amp;" total",'Input Data'!$A$62:$A$63,0),MATCH($A35,'Input Data'!$B$61:$S$61,0))</f>
        <v>3658080.5482922588</v>
      </c>
      <c r="C35" s="76">
        <f>INDEX('Input Data'!$B$36:$S$55,MATCH($E35&amp;" total",'Input Data'!$A$9:$A$28,0),MATCH($A35,'Input Data'!$B$8:$S$8,0))</f>
        <v>218982.68193167716</v>
      </c>
      <c r="D35" s="77" t="s">
        <v>0</v>
      </c>
      <c r="E35" s="70" t="s">
        <v>4</v>
      </c>
    </row>
    <row r="36" spans="1:5" x14ac:dyDescent="0.35">
      <c r="A36" s="70" t="s">
        <v>134</v>
      </c>
      <c r="B36" s="76">
        <f>INDEX('Input Data'!$B$62:$S$63,MATCH($E36&amp;" total",'Input Data'!$A$62:$A$63,0),MATCH($A36,'Input Data'!$B$61:$S$61,0))</f>
        <v>3650929.643656224</v>
      </c>
      <c r="C36" s="76">
        <f>INDEX('Input Data'!$B$36:$S$55,MATCH($E36&amp;" total",'Input Data'!$A$9:$A$28,0),MATCH($A36,'Input Data'!$B$8:$S$8,0))</f>
        <v>218961.23847633624</v>
      </c>
      <c r="D36" s="77" t="s">
        <v>0</v>
      </c>
      <c r="E36" s="70" t="s">
        <v>4</v>
      </c>
    </row>
    <row r="37" spans="1:5" x14ac:dyDescent="0.35">
      <c r="A37" s="70" t="s">
        <v>135</v>
      </c>
      <c r="B37" s="76">
        <f>INDEX('Input Data'!$B$62:$S$63,MATCH($E37&amp;" total",'Input Data'!$A$62:$A$63,0),MATCH($A37,'Input Data'!$B$61:$S$61,0))</f>
        <v>3640828.0038436777</v>
      </c>
      <c r="C37" s="76">
        <f>INDEX('Input Data'!$B$36:$S$55,MATCH($E37&amp;" total",'Input Data'!$A$9:$A$28,0),MATCH($A37,'Input Data'!$B$8:$S$8,0))</f>
        <v>218930.86680321736</v>
      </c>
      <c r="D37" s="77" t="s">
        <v>0</v>
      </c>
      <c r="E37" s="70" t="s">
        <v>4</v>
      </c>
    </row>
  </sheetData>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9506-F21D-4E2C-BE62-4042A826A4A6}">
  <dimension ref="A1:H1939"/>
  <sheetViews>
    <sheetView showGridLines="0" workbookViewId="0"/>
  </sheetViews>
  <sheetFormatPr defaultRowHeight="14.5" x14ac:dyDescent="0.35"/>
  <cols>
    <col min="1" max="1" width="9.81640625" style="70" bestFit="1" customWidth="1"/>
    <col min="2" max="2" width="23.81640625" style="70" bestFit="1" customWidth="1"/>
    <col min="3" max="3" width="31.1796875" style="70" bestFit="1" customWidth="1"/>
    <col min="4" max="4" width="14.7265625" style="70" bestFit="1" customWidth="1"/>
    <col min="5" max="6" width="8.453125" style="70" bestFit="1" customWidth="1"/>
    <col min="7" max="7" width="19.54296875" style="70" bestFit="1" customWidth="1"/>
    <col min="8" max="8" width="16" style="70" bestFit="1" customWidth="1"/>
  </cols>
  <sheetData>
    <row r="1" spans="1:8" x14ac:dyDescent="0.35">
      <c r="A1" s="75" t="s">
        <v>237</v>
      </c>
      <c r="B1" s="75" t="s">
        <v>178</v>
      </c>
      <c r="C1" s="75" t="s">
        <v>238</v>
      </c>
      <c r="D1" s="75" t="s">
        <v>233</v>
      </c>
      <c r="E1" s="75" t="s">
        <v>239</v>
      </c>
      <c r="F1" s="75" t="s">
        <v>240</v>
      </c>
      <c r="G1" s="75" t="s">
        <v>241</v>
      </c>
      <c r="H1" s="75" t="s">
        <v>242</v>
      </c>
    </row>
    <row r="2" spans="1:8" x14ac:dyDescent="0.35">
      <c r="A2" s="70" t="s">
        <v>3</v>
      </c>
      <c r="B2" s="70" t="s">
        <v>189</v>
      </c>
      <c r="C2" s="70" t="s">
        <v>243</v>
      </c>
      <c r="D2" s="70" t="s">
        <v>119</v>
      </c>
      <c r="E2" s="81">
        <f>INDEX('Input Data'!$B$71:$R$89,MATCH(IF($A2="Primary",$A2,$B2),'Input Data'!$A$71:$A$89,0),MATCH($D2,'Input Data'!$B$70:$R$70,0))</f>
        <v>5.6313112634074972E-2</v>
      </c>
      <c r="F2" s="81" t="s">
        <v>244</v>
      </c>
      <c r="G2" s="81" t="s">
        <v>245</v>
      </c>
      <c r="H2" s="70">
        <v>2026</v>
      </c>
    </row>
    <row r="3" spans="1:8" x14ac:dyDescent="0.35">
      <c r="A3" s="70" t="s">
        <v>3</v>
      </c>
      <c r="B3" s="70" t="s">
        <v>189</v>
      </c>
      <c r="C3" s="70" t="s">
        <v>246</v>
      </c>
      <c r="D3" s="70" t="s">
        <v>119</v>
      </c>
      <c r="E3" s="81">
        <f>INDEX('Input Data'!$B$97:$R$115,MATCH(IF($A3="Primary",$A3,$B3),'Input Data'!$A$97:$A$115,0),MATCH($D3,'Input Data'!$B$96:$R$96,0))</f>
        <v>3.2429665453743275E-2</v>
      </c>
      <c r="F3" s="81" t="s">
        <v>244</v>
      </c>
      <c r="G3" s="81" t="s">
        <v>245</v>
      </c>
      <c r="H3" s="70">
        <v>2026</v>
      </c>
    </row>
    <row r="4" spans="1:8" x14ac:dyDescent="0.35">
      <c r="A4" s="70" t="s">
        <v>3</v>
      </c>
      <c r="B4" s="70" t="s">
        <v>189</v>
      </c>
      <c r="C4" s="70" t="s">
        <v>247</v>
      </c>
      <c r="D4" s="70" t="s">
        <v>119</v>
      </c>
      <c r="E4" s="76">
        <f>INDEX('Input Data'!$B$154:$R$173,MATCH(IF($A4="Primary",$A4,$B4),'Input Data'!$A$154:$A$173,0),MATCH($D4,'Input Data'!$B$153:$R$153,0))</f>
        <v>7141.3305894930299</v>
      </c>
      <c r="F4" s="81" t="s">
        <v>248</v>
      </c>
      <c r="G4" s="81" t="s">
        <v>245</v>
      </c>
      <c r="H4" s="70">
        <v>2026</v>
      </c>
    </row>
    <row r="5" spans="1:8" x14ac:dyDescent="0.35">
      <c r="A5" s="70" t="s">
        <v>3</v>
      </c>
      <c r="B5" s="70" t="s">
        <v>189</v>
      </c>
      <c r="C5" s="70" t="s">
        <v>249</v>
      </c>
      <c r="D5" s="70" t="s">
        <v>119</v>
      </c>
      <c r="E5" s="76">
        <f>INDEX('Input Data'!$B$180:$R$199,MATCH(IF($A5="Primary",$A5,$B5),'Input Data'!$A$180:$A$199,0),MATCH($D5,'Input Data'!$B$179:$R$179,0))</f>
        <v>4275.8889224472159</v>
      </c>
      <c r="F5" s="81" t="s">
        <v>248</v>
      </c>
      <c r="G5" s="81" t="s">
        <v>245</v>
      </c>
      <c r="H5" s="70">
        <v>2026</v>
      </c>
    </row>
    <row r="6" spans="1:8" x14ac:dyDescent="0.35">
      <c r="A6" s="70" t="s">
        <v>3</v>
      </c>
      <c r="B6" s="70" t="s">
        <v>189</v>
      </c>
      <c r="C6" s="70" t="s">
        <v>250</v>
      </c>
      <c r="D6" s="70" t="s">
        <v>119</v>
      </c>
      <c r="E6" s="76">
        <f t="shared" ref="E6" ca="1" si="0">INDEX(INDIRECT("'"&amp;IF($A6="Primary",$A6,IF($B6="History","History ",$B6))&amp;"'!$E$41:$X$41"),1,MATCH($D6,INDIRECT("'"&amp;IF($A6="Primary",$A6,IF($B6="History","History ",$B6))&amp;"'!$E$35:$X$35"),0))</f>
        <v>9337.3991444186686</v>
      </c>
      <c r="F6" s="81" t="s">
        <v>248</v>
      </c>
      <c r="G6" s="81" t="s">
        <v>245</v>
      </c>
      <c r="H6" s="70">
        <v>2026</v>
      </c>
    </row>
    <row r="7" spans="1:8" x14ac:dyDescent="0.35">
      <c r="A7" s="70" t="s">
        <v>3</v>
      </c>
      <c r="B7" s="70" t="s">
        <v>189</v>
      </c>
      <c r="C7" s="70" t="s">
        <v>251</v>
      </c>
      <c r="D7" s="70" t="s">
        <v>119</v>
      </c>
      <c r="E7" s="81">
        <f>INDEX('Input Data'!$B$123:$R$141,MATCH(IF($A7="Primary",$A7,$B7),'Input Data'!$A$123:$A$141,0),MATCH($D7,'Input Data'!$B$122:$R$122,0))</f>
        <v>8.8742778087818247E-2</v>
      </c>
      <c r="F7" s="81" t="s">
        <v>244</v>
      </c>
      <c r="G7" s="81" t="s">
        <v>245</v>
      </c>
      <c r="H7" s="70">
        <v>2026</v>
      </c>
    </row>
    <row r="8" spans="1:8" x14ac:dyDescent="0.35">
      <c r="A8" s="70" t="s">
        <v>3</v>
      </c>
      <c r="B8" s="70" t="s">
        <v>189</v>
      </c>
      <c r="C8" s="70" t="s">
        <v>243</v>
      </c>
      <c r="D8" s="70" t="s">
        <v>120</v>
      </c>
      <c r="E8" s="81">
        <f>INDEX('Input Data'!$B$71:$R$89,MATCH(IF($A8="Primary",$A8,$B8),'Input Data'!$A$71:$A$89,0),MATCH($D8,'Input Data'!$B$70:$R$70,0))</f>
        <v>5.7158223048964861E-2</v>
      </c>
      <c r="F8" s="81" t="s">
        <v>244</v>
      </c>
      <c r="G8" s="81" t="s">
        <v>245</v>
      </c>
      <c r="H8" s="70">
        <v>2026</v>
      </c>
    </row>
    <row r="9" spans="1:8" x14ac:dyDescent="0.35">
      <c r="A9" s="70" t="s">
        <v>3</v>
      </c>
      <c r="B9" s="70" t="s">
        <v>189</v>
      </c>
      <c r="C9" s="70" t="s">
        <v>246</v>
      </c>
      <c r="D9" s="70" t="s">
        <v>120</v>
      </c>
      <c r="E9" s="81">
        <f>INDEX('Input Data'!$B$97:$R$115,MATCH(IF($A9="Primary",$A9,$B9),'Input Data'!$A$97:$A$115,0),MATCH($D9,'Input Data'!$B$96:$R$96,0))</f>
        <v>3.2297841040611799E-2</v>
      </c>
      <c r="F9" s="81" t="s">
        <v>244</v>
      </c>
      <c r="G9" s="81" t="s">
        <v>245</v>
      </c>
      <c r="H9" s="70">
        <v>2026</v>
      </c>
    </row>
    <row r="10" spans="1:8" x14ac:dyDescent="0.35">
      <c r="A10" s="70" t="s">
        <v>3</v>
      </c>
      <c r="B10" s="70" t="s">
        <v>189</v>
      </c>
      <c r="C10" s="70" t="s">
        <v>247</v>
      </c>
      <c r="D10" s="70" t="s">
        <v>120</v>
      </c>
      <c r="E10" s="76">
        <f>INDEX('Input Data'!$B$154:$R$173,MATCH(IF($A10="Primary",$A10,$B10),'Input Data'!$A$154:$A$173,0),MATCH($D10,'Input Data'!$B$153:$R$153,0))</f>
        <v>7552.7811652310475</v>
      </c>
      <c r="F10" s="81" t="s">
        <v>248</v>
      </c>
      <c r="G10" s="81" t="s">
        <v>245</v>
      </c>
      <c r="H10" s="70">
        <v>2026</v>
      </c>
    </row>
    <row r="11" spans="1:8" x14ac:dyDescent="0.35">
      <c r="A11" s="70" t="s">
        <v>3</v>
      </c>
      <c r="B11" s="70" t="s">
        <v>189</v>
      </c>
      <c r="C11" s="70" t="s">
        <v>249</v>
      </c>
      <c r="D11" s="70" t="s">
        <v>120</v>
      </c>
      <c r="E11" s="76">
        <f>INDEX('Input Data'!$B$180:$R$199,MATCH(IF($A11="Primary",$A11,$B11),'Input Data'!$A$180:$A$199,0),MATCH($D11,'Input Data'!$B$179:$R$179,0))</f>
        <v>4700.3926930378966</v>
      </c>
      <c r="F11" s="81" t="s">
        <v>248</v>
      </c>
      <c r="G11" s="81" t="s">
        <v>245</v>
      </c>
      <c r="H11" s="70">
        <v>2026</v>
      </c>
    </row>
    <row r="12" spans="1:8" x14ac:dyDescent="0.35">
      <c r="A12" s="70" t="s">
        <v>3</v>
      </c>
      <c r="B12" s="70" t="s">
        <v>189</v>
      </c>
      <c r="C12" s="70" t="s">
        <v>250</v>
      </c>
      <c r="D12" s="70" t="s">
        <v>120</v>
      </c>
      <c r="E12" s="76">
        <f t="shared" ref="E12" ca="1" si="1">INDEX(INDIRECT("'"&amp;IF($A12="Primary",$A12,IF($B12="History","History ",$B12))&amp;"'!$E$41:$X$41"),1,MATCH($D12,INDIRECT("'"&amp;IF($A12="Primary",$A12,IF($B12="History","History ",$B12))&amp;"'!$E$35:$X$35"),0))</f>
        <v>11959.149443843386</v>
      </c>
      <c r="F12" s="81" t="s">
        <v>248</v>
      </c>
      <c r="G12" s="81" t="s">
        <v>245</v>
      </c>
      <c r="H12" s="70">
        <v>2026</v>
      </c>
    </row>
    <row r="13" spans="1:8" x14ac:dyDescent="0.35">
      <c r="A13" s="70" t="s">
        <v>3</v>
      </c>
      <c r="B13" s="70" t="s">
        <v>189</v>
      </c>
      <c r="C13" s="70" t="s">
        <v>251</v>
      </c>
      <c r="D13" s="70" t="s">
        <v>120</v>
      </c>
      <c r="E13" s="81">
        <f>INDEX('Input Data'!$B$123:$R$141,MATCH(IF($A13="Primary",$A13,$B13),'Input Data'!$A$123:$A$141,0),MATCH($D13,'Input Data'!$B$122:$R$122,0))</f>
        <v>8.9456064089576653E-2</v>
      </c>
      <c r="F13" s="81" t="s">
        <v>244</v>
      </c>
      <c r="G13" s="81" t="s">
        <v>245</v>
      </c>
      <c r="H13" s="70">
        <v>2026</v>
      </c>
    </row>
    <row r="14" spans="1:8" x14ac:dyDescent="0.35">
      <c r="A14" s="70" t="s">
        <v>3</v>
      </c>
      <c r="B14" s="70" t="s">
        <v>189</v>
      </c>
      <c r="C14" s="70" t="s">
        <v>243</v>
      </c>
      <c r="D14" s="70" t="s">
        <v>121</v>
      </c>
      <c r="E14" s="81">
        <f>INDEX('Input Data'!$B$71:$R$89,MATCH(IF($A14="Primary",$A14,$B14),'Input Data'!$A$71:$A$89,0),MATCH($D14,'Input Data'!$B$70:$R$70,0))</f>
        <v>6.3781338084681907E-2</v>
      </c>
      <c r="F14" s="81" t="s">
        <v>244</v>
      </c>
      <c r="G14" s="81" t="s">
        <v>245</v>
      </c>
      <c r="H14" s="70">
        <v>2026</v>
      </c>
    </row>
    <row r="15" spans="1:8" x14ac:dyDescent="0.35">
      <c r="A15" s="70" t="s">
        <v>3</v>
      </c>
      <c r="B15" s="70" t="s">
        <v>189</v>
      </c>
      <c r="C15" s="70" t="s">
        <v>246</v>
      </c>
      <c r="D15" s="70" t="s">
        <v>121</v>
      </c>
      <c r="E15" s="81">
        <f>INDEX('Input Data'!$B$97:$R$115,MATCH(IF($A15="Primary",$A15,$B15),'Input Data'!$A$97:$A$115,0),MATCH($D15,'Input Data'!$B$96:$R$96,0))</f>
        <v>3.0865523839829202E-2</v>
      </c>
      <c r="F15" s="81" t="s">
        <v>244</v>
      </c>
      <c r="G15" s="81" t="s">
        <v>245</v>
      </c>
      <c r="H15" s="70">
        <v>2026</v>
      </c>
    </row>
    <row r="16" spans="1:8" x14ac:dyDescent="0.35">
      <c r="A16" s="70" t="s">
        <v>3</v>
      </c>
      <c r="B16" s="70" t="s">
        <v>189</v>
      </c>
      <c r="C16" s="70" t="s">
        <v>247</v>
      </c>
      <c r="D16" s="70" t="s">
        <v>121</v>
      </c>
      <c r="E16" s="76">
        <f>INDEX('Input Data'!$B$154:$R$173,MATCH(IF($A16="Primary",$A16,$B16),'Input Data'!$A$154:$A$173,0),MATCH($D16,'Input Data'!$B$153:$R$153,0))</f>
        <v>7632.409368941213</v>
      </c>
      <c r="F16" s="81" t="s">
        <v>248</v>
      </c>
      <c r="G16" s="81" t="s">
        <v>245</v>
      </c>
      <c r="H16" s="70">
        <v>2026</v>
      </c>
    </row>
    <row r="17" spans="1:8" x14ac:dyDescent="0.35">
      <c r="A17" s="70" t="s">
        <v>3</v>
      </c>
      <c r="B17" s="70" t="s">
        <v>189</v>
      </c>
      <c r="C17" s="70" t="s">
        <v>249</v>
      </c>
      <c r="D17" s="70" t="s">
        <v>121</v>
      </c>
      <c r="E17" s="76">
        <f>INDEX('Input Data'!$B$180:$R$199,MATCH(IF($A17="Primary",$A17,$B17),'Input Data'!$A$180:$A$199,0),MATCH($D17,'Input Data'!$B$179:$R$179,0))</f>
        <v>4669.0515907687595</v>
      </c>
      <c r="F17" s="81" t="s">
        <v>248</v>
      </c>
      <c r="G17" s="81" t="s">
        <v>245</v>
      </c>
      <c r="H17" s="70">
        <v>2026</v>
      </c>
    </row>
    <row r="18" spans="1:8" x14ac:dyDescent="0.35">
      <c r="A18" s="70" t="s">
        <v>3</v>
      </c>
      <c r="B18" s="70" t="s">
        <v>189</v>
      </c>
      <c r="C18" s="70" t="s">
        <v>250</v>
      </c>
      <c r="D18" s="70" t="s">
        <v>121</v>
      </c>
      <c r="E18" s="76">
        <f t="shared" ref="E18" ca="1" si="2">INDEX(INDIRECT("'"&amp;IF($A18="Primary",$A18,IF($B18="History","History ",$B18))&amp;"'!$E$41:$X$41"),1,MATCH($D18,INDIRECT("'"&amp;IF($A18="Primary",$A18,IF($B18="History","History ",$B18))&amp;"'!$E$35:$X$35"),0))</f>
        <v>13144.606723329445</v>
      </c>
      <c r="F18" s="81" t="s">
        <v>248</v>
      </c>
      <c r="G18" s="81" t="s">
        <v>245</v>
      </c>
      <c r="H18" s="70">
        <v>2026</v>
      </c>
    </row>
    <row r="19" spans="1:8" x14ac:dyDescent="0.35">
      <c r="A19" s="70" t="s">
        <v>3</v>
      </c>
      <c r="B19" s="70" t="s">
        <v>189</v>
      </c>
      <c r="C19" s="70" t="s">
        <v>251</v>
      </c>
      <c r="D19" s="70" t="s">
        <v>121</v>
      </c>
      <c r="E19" s="81">
        <f>INDEX('Input Data'!$B$123:$R$141,MATCH(IF($A19="Primary",$A19,$B19),'Input Data'!$A$123:$A$141,0),MATCH($D19,'Input Data'!$B$122:$R$122,0))</f>
        <v>9.4646861924511105E-2</v>
      </c>
      <c r="F19" s="81" t="s">
        <v>244</v>
      </c>
      <c r="G19" s="81" t="s">
        <v>245</v>
      </c>
      <c r="H19" s="70">
        <v>2026</v>
      </c>
    </row>
    <row r="20" spans="1:8" x14ac:dyDescent="0.35">
      <c r="A20" s="70" t="s">
        <v>3</v>
      </c>
      <c r="B20" s="70" t="s">
        <v>189</v>
      </c>
      <c r="C20" s="70" t="s">
        <v>243</v>
      </c>
      <c r="D20" s="70" t="s">
        <v>122</v>
      </c>
      <c r="E20" s="81">
        <f>INDEX('Input Data'!$B$71:$R$89,MATCH(IF($A20="Primary",$A20,$B20),'Input Data'!$A$71:$A$89,0),MATCH($D20,'Input Data'!$B$70:$R$70,0))</f>
        <v>7.0480264801551312E-2</v>
      </c>
      <c r="F20" s="81" t="s">
        <v>244</v>
      </c>
      <c r="G20" s="81" t="s">
        <v>245</v>
      </c>
      <c r="H20" s="70">
        <v>2026</v>
      </c>
    </row>
    <row r="21" spans="1:8" x14ac:dyDescent="0.35">
      <c r="A21" s="70" t="s">
        <v>3</v>
      </c>
      <c r="B21" s="70" t="s">
        <v>189</v>
      </c>
      <c r="C21" s="70" t="s">
        <v>246</v>
      </c>
      <c r="D21" s="70" t="s">
        <v>122</v>
      </c>
      <c r="E21" s="81">
        <f>INDEX('Input Data'!$B$97:$R$115,MATCH(IF($A21="Primary",$A21,$B21),'Input Data'!$A$97:$A$115,0),MATCH($D21,'Input Data'!$B$96:$R$96,0))</f>
        <v>3.0418770194359089E-2</v>
      </c>
      <c r="F21" s="81" t="s">
        <v>244</v>
      </c>
      <c r="G21" s="81" t="s">
        <v>245</v>
      </c>
      <c r="H21" s="70">
        <v>2026</v>
      </c>
    </row>
    <row r="22" spans="1:8" x14ac:dyDescent="0.35">
      <c r="A22" s="70" t="s">
        <v>3</v>
      </c>
      <c r="B22" s="70" t="s">
        <v>189</v>
      </c>
      <c r="C22" s="70" t="s">
        <v>247</v>
      </c>
      <c r="D22" s="70" t="s">
        <v>122</v>
      </c>
      <c r="E22" s="76">
        <f>INDEX('Input Data'!$B$154:$R$173,MATCH(IF($A22="Primary",$A22,$B22),'Input Data'!$A$154:$A$173,0),MATCH($D22,'Input Data'!$B$153:$R$153,0))</f>
        <v>8524.1761939932367</v>
      </c>
      <c r="F22" s="81" t="s">
        <v>248</v>
      </c>
      <c r="G22" s="81" t="s">
        <v>245</v>
      </c>
      <c r="H22" s="70">
        <v>2026</v>
      </c>
    </row>
    <row r="23" spans="1:8" x14ac:dyDescent="0.35">
      <c r="A23" s="70" t="s">
        <v>3</v>
      </c>
      <c r="B23" s="70" t="s">
        <v>189</v>
      </c>
      <c r="C23" s="70" t="s">
        <v>249</v>
      </c>
      <c r="D23" s="70" t="s">
        <v>122</v>
      </c>
      <c r="E23" s="76">
        <f>INDEX('Input Data'!$B$180:$R$199,MATCH(IF($A23="Primary",$A23,$B23),'Input Data'!$A$180:$A$199,0),MATCH($D23,'Input Data'!$B$179:$R$179,0))</f>
        <v>4717.9032889633008</v>
      </c>
      <c r="F23" s="81" t="s">
        <v>248</v>
      </c>
      <c r="G23" s="81" t="s">
        <v>245</v>
      </c>
      <c r="H23" s="70">
        <v>2026</v>
      </c>
    </row>
    <row r="24" spans="1:8" x14ac:dyDescent="0.35">
      <c r="A24" s="70" t="s">
        <v>3</v>
      </c>
      <c r="B24" s="70" t="s">
        <v>189</v>
      </c>
      <c r="C24" s="70" t="s">
        <v>250</v>
      </c>
      <c r="D24" s="70" t="s">
        <v>122</v>
      </c>
      <c r="E24" s="76">
        <f t="shared" ref="E24" ca="1" si="3">INDEX(INDIRECT("'"&amp;IF($A24="Primary",$A24,IF($B24="History","History ",$B24))&amp;"'!$E$41:$X$41"),1,MATCH($D24,INDIRECT("'"&amp;IF($A24="Primary",$A24,IF($B24="History","History ",$B24))&amp;"'!$E$35:$X$35"),0))</f>
        <v>14339.067597440331</v>
      </c>
      <c r="F24" s="81" t="s">
        <v>248</v>
      </c>
      <c r="G24" s="81" t="s">
        <v>245</v>
      </c>
      <c r="H24" s="70">
        <v>2026</v>
      </c>
    </row>
    <row r="25" spans="1:8" x14ac:dyDescent="0.35">
      <c r="A25" s="70" t="s">
        <v>3</v>
      </c>
      <c r="B25" s="70" t="s">
        <v>189</v>
      </c>
      <c r="C25" s="70" t="s">
        <v>251</v>
      </c>
      <c r="D25" s="70" t="s">
        <v>122</v>
      </c>
      <c r="E25" s="81">
        <f>INDEX('Input Data'!$B$123:$R$141,MATCH(IF($A25="Primary",$A25,$B25),'Input Data'!$A$123:$A$141,0),MATCH($D25,'Input Data'!$B$122:$R$122,0))</f>
        <v>0.10089903499591041</v>
      </c>
      <c r="F25" s="81" t="s">
        <v>244</v>
      </c>
      <c r="G25" s="81" t="s">
        <v>245</v>
      </c>
      <c r="H25" s="70">
        <v>2026</v>
      </c>
    </row>
    <row r="26" spans="1:8" x14ac:dyDescent="0.35">
      <c r="A26" s="70" t="s">
        <v>3</v>
      </c>
      <c r="B26" s="70" t="s">
        <v>189</v>
      </c>
      <c r="C26" s="70" t="s">
        <v>243</v>
      </c>
      <c r="D26" s="70" t="s">
        <v>123</v>
      </c>
      <c r="E26" s="81">
        <f>INDEX('Input Data'!$B$71:$R$89,MATCH(IF($A26="Primary",$A26,$B26),'Input Data'!$A$71:$A$89,0),MATCH($D26,'Input Data'!$B$70:$R$70,0))</f>
        <v>7.642426384529187E-2</v>
      </c>
      <c r="F26" s="81" t="s">
        <v>244</v>
      </c>
      <c r="G26" s="81" t="s">
        <v>245</v>
      </c>
      <c r="H26" s="70">
        <v>2026</v>
      </c>
    </row>
    <row r="27" spans="1:8" x14ac:dyDescent="0.35">
      <c r="A27" s="70" t="s">
        <v>3</v>
      </c>
      <c r="B27" s="70" t="s">
        <v>189</v>
      </c>
      <c r="C27" s="70" t="s">
        <v>246</v>
      </c>
      <c r="D27" s="70" t="s">
        <v>123</v>
      </c>
      <c r="E27" s="81">
        <f>INDEX('Input Data'!$B$97:$R$115,MATCH(IF($A27="Primary",$A27,$B27),'Input Data'!$A$97:$A$115,0),MATCH($D27,'Input Data'!$B$96:$R$96,0))</f>
        <v>2.5950164014928175E-2</v>
      </c>
      <c r="F27" s="81" t="s">
        <v>244</v>
      </c>
      <c r="G27" s="81" t="s">
        <v>245</v>
      </c>
      <c r="H27" s="70">
        <v>2026</v>
      </c>
    </row>
    <row r="28" spans="1:8" x14ac:dyDescent="0.35">
      <c r="A28" s="70" t="s">
        <v>3</v>
      </c>
      <c r="B28" s="70" t="s">
        <v>189</v>
      </c>
      <c r="C28" s="70" t="s">
        <v>247</v>
      </c>
      <c r="D28" s="70" t="s">
        <v>123</v>
      </c>
      <c r="E28" s="76">
        <f>INDEX('Input Data'!$B$154:$R$173,MATCH(IF($A28="Primary",$A28,$B28),'Input Data'!$A$154:$A$173,0),MATCH($D28,'Input Data'!$B$153:$R$153,0))</f>
        <v>8015.3511595302543</v>
      </c>
      <c r="F28" s="81" t="s">
        <v>248</v>
      </c>
      <c r="G28" s="81" t="s">
        <v>245</v>
      </c>
      <c r="H28" s="70">
        <v>2026</v>
      </c>
    </row>
    <row r="29" spans="1:8" x14ac:dyDescent="0.35">
      <c r="A29" s="70" t="s">
        <v>3</v>
      </c>
      <c r="B29" s="70" t="s">
        <v>189</v>
      </c>
      <c r="C29" s="70" t="s">
        <v>249</v>
      </c>
      <c r="D29" s="70" t="s">
        <v>123</v>
      </c>
      <c r="E29" s="76">
        <f>INDEX('Input Data'!$B$180:$R$199,MATCH(IF($A29="Primary",$A29,$B29),'Input Data'!$A$180:$A$199,0),MATCH($D29,'Input Data'!$B$179:$R$179,0))</f>
        <v>3975.4013017243415</v>
      </c>
      <c r="F29" s="81" t="s">
        <v>248</v>
      </c>
      <c r="G29" s="81" t="s">
        <v>245</v>
      </c>
      <c r="H29" s="70">
        <v>2026</v>
      </c>
    </row>
    <row r="30" spans="1:8" x14ac:dyDescent="0.35">
      <c r="A30" s="70" t="s">
        <v>3</v>
      </c>
      <c r="B30" s="70" t="s">
        <v>189</v>
      </c>
      <c r="C30" s="70" t="s">
        <v>250</v>
      </c>
      <c r="D30" s="70" t="s">
        <v>123</v>
      </c>
      <c r="E30" s="76">
        <f t="shared" ref="E30" ca="1" si="4">INDEX(INDIRECT("'"&amp;IF($A30="Primary",$A30,IF($B30="History","History ",$B30))&amp;"'!$E$41:$X$41"),1,MATCH($D30,INDIRECT("'"&amp;IF($A30="Primary",$A30,IF($B30="History","History ",$B30))&amp;"'!$E$35:$X$35"),0))</f>
        <v>15034.089838575412</v>
      </c>
      <c r="F30" s="81" t="s">
        <v>248</v>
      </c>
      <c r="G30" s="81" t="s">
        <v>245</v>
      </c>
      <c r="H30" s="70">
        <v>2026</v>
      </c>
    </row>
    <row r="31" spans="1:8" x14ac:dyDescent="0.35">
      <c r="A31" s="70" t="s">
        <v>3</v>
      </c>
      <c r="B31" s="70" t="s">
        <v>189</v>
      </c>
      <c r="C31" s="70" t="s">
        <v>251</v>
      </c>
      <c r="D31" s="70" t="s">
        <v>123</v>
      </c>
      <c r="E31" s="81">
        <f>INDEX('Input Data'!$B$123:$R$141,MATCH(IF($A31="Primary",$A31,$B31),'Input Data'!$A$123:$A$141,0),MATCH($D31,'Input Data'!$B$122:$R$122,0))</f>
        <v>0.10237442786022005</v>
      </c>
      <c r="F31" s="81" t="s">
        <v>244</v>
      </c>
      <c r="G31" s="81" t="s">
        <v>245</v>
      </c>
      <c r="H31" s="70">
        <v>2026</v>
      </c>
    </row>
    <row r="32" spans="1:8" x14ac:dyDescent="0.35">
      <c r="A32" s="70" t="s">
        <v>3</v>
      </c>
      <c r="B32" s="70" t="s">
        <v>189</v>
      </c>
      <c r="C32" s="70" t="s">
        <v>243</v>
      </c>
      <c r="D32" s="70" t="s">
        <v>124</v>
      </c>
      <c r="E32" s="81">
        <f>INDEX('Input Data'!$B$71:$R$89,MATCH(IF($A32="Primary",$A32,$B32),'Input Data'!$A$71:$A$89,0),MATCH($D32,'Input Data'!$B$70:$R$70,0))</f>
        <v>7.6601719237839927E-2</v>
      </c>
      <c r="F32" s="81" t="s">
        <v>244</v>
      </c>
      <c r="G32" s="81" t="s">
        <v>245</v>
      </c>
      <c r="H32" s="70">
        <v>2026</v>
      </c>
    </row>
    <row r="33" spans="1:8" x14ac:dyDescent="0.35">
      <c r="A33" s="70" t="s">
        <v>3</v>
      </c>
      <c r="B33" s="70" t="s">
        <v>189</v>
      </c>
      <c r="C33" s="70" t="s">
        <v>246</v>
      </c>
      <c r="D33" s="70" t="s">
        <v>124</v>
      </c>
      <c r="E33" s="81">
        <f>INDEX('Input Data'!$B$97:$R$115,MATCH(IF($A33="Primary",$A33,$B33),'Input Data'!$A$97:$A$115,0),MATCH($D33,'Input Data'!$B$96:$R$96,0))</f>
        <v>2.3182014654801294E-2</v>
      </c>
      <c r="F33" s="81" t="s">
        <v>244</v>
      </c>
      <c r="G33" s="81" t="s">
        <v>245</v>
      </c>
      <c r="H33" s="70">
        <v>2026</v>
      </c>
    </row>
    <row r="34" spans="1:8" x14ac:dyDescent="0.35">
      <c r="A34" s="70" t="s">
        <v>3</v>
      </c>
      <c r="B34" s="70" t="s">
        <v>189</v>
      </c>
      <c r="C34" s="70" t="s">
        <v>247</v>
      </c>
      <c r="D34" s="70" t="s">
        <v>124</v>
      </c>
      <c r="E34" s="76">
        <f>INDEX('Input Data'!$B$154:$R$173,MATCH(IF($A34="Primary",$A34,$B34),'Input Data'!$A$154:$A$173,0),MATCH($D34,'Input Data'!$B$153:$R$153,0))</f>
        <v>8329.9574370597111</v>
      </c>
      <c r="F34" s="81" t="s">
        <v>248</v>
      </c>
      <c r="G34" s="81" t="s">
        <v>245</v>
      </c>
      <c r="H34" s="70">
        <v>2026</v>
      </c>
    </row>
    <row r="35" spans="1:8" x14ac:dyDescent="0.35">
      <c r="A35" s="70" t="s">
        <v>3</v>
      </c>
      <c r="B35" s="70" t="s">
        <v>189</v>
      </c>
      <c r="C35" s="70" t="s">
        <v>249</v>
      </c>
      <c r="D35" s="70" t="s">
        <v>124</v>
      </c>
      <c r="E35" s="76">
        <f>INDEX('Input Data'!$B$180:$R$199,MATCH(IF($A35="Primary",$A35,$B35),'Input Data'!$A$180:$A$199,0),MATCH($D35,'Input Data'!$B$179:$R$179,0))</f>
        <v>3731.7673215717514</v>
      </c>
      <c r="F35" s="81" t="s">
        <v>248</v>
      </c>
      <c r="G35" s="81" t="s">
        <v>245</v>
      </c>
      <c r="H35" s="70">
        <v>2026</v>
      </c>
    </row>
    <row r="36" spans="1:8" x14ac:dyDescent="0.35">
      <c r="A36" s="70" t="s">
        <v>3</v>
      </c>
      <c r="B36" s="70" t="s">
        <v>189</v>
      </c>
      <c r="C36" s="70" t="s">
        <v>250</v>
      </c>
      <c r="D36" s="70" t="s">
        <v>124</v>
      </c>
      <c r="E36" s="76">
        <f t="shared" ref="E36" ca="1" si="5">INDEX(INDIRECT("'"&amp;IF($A36="Primary",$A36,IF($B36="History","History ",$B36))&amp;"'!$E$41:$X$41"),1,MATCH($D36,INDIRECT("'"&amp;IF($A36="Primary",$A36,IF($B36="History","History ",$B36))&amp;"'!$E$35:$X$35"),0))</f>
        <v>13292.245867312166</v>
      </c>
      <c r="F36" s="81" t="s">
        <v>248</v>
      </c>
      <c r="G36" s="81" t="s">
        <v>245</v>
      </c>
      <c r="H36" s="70">
        <v>2026</v>
      </c>
    </row>
    <row r="37" spans="1:8" x14ac:dyDescent="0.35">
      <c r="A37" s="70" t="s">
        <v>3</v>
      </c>
      <c r="B37" s="70" t="s">
        <v>189</v>
      </c>
      <c r="C37" s="70" t="s">
        <v>251</v>
      </c>
      <c r="D37" s="70" t="s">
        <v>124</v>
      </c>
      <c r="E37" s="81">
        <f>INDEX('Input Data'!$B$123:$R$141,MATCH(IF($A37="Primary",$A37,$B37),'Input Data'!$A$123:$A$141,0),MATCH($D37,'Input Data'!$B$122:$R$122,0))</f>
        <v>9.9783733892641224E-2</v>
      </c>
      <c r="F37" s="81" t="s">
        <v>244</v>
      </c>
      <c r="G37" s="81" t="s">
        <v>245</v>
      </c>
      <c r="H37" s="70">
        <v>2026</v>
      </c>
    </row>
    <row r="38" spans="1:8" x14ac:dyDescent="0.35">
      <c r="A38" s="70" t="s">
        <v>3</v>
      </c>
      <c r="B38" s="70" t="s">
        <v>189</v>
      </c>
      <c r="C38" s="70" t="s">
        <v>243</v>
      </c>
      <c r="D38" s="70" t="s">
        <v>125</v>
      </c>
      <c r="E38" s="81">
        <f>INDEX('Input Data'!$B$71:$R$89,MATCH(IF($A38="Primary",$A38,$B38),'Input Data'!$A$71:$A$89,0),MATCH($D38,'Input Data'!$B$70:$R$70,0))</f>
        <v>8.0473071734559212E-2</v>
      </c>
      <c r="F38" s="81" t="s">
        <v>244</v>
      </c>
      <c r="G38" s="81" t="s">
        <v>245</v>
      </c>
      <c r="H38" s="70">
        <v>2026</v>
      </c>
    </row>
    <row r="39" spans="1:8" x14ac:dyDescent="0.35">
      <c r="A39" s="70" t="s">
        <v>3</v>
      </c>
      <c r="B39" s="70" t="s">
        <v>189</v>
      </c>
      <c r="C39" s="70" t="s">
        <v>246</v>
      </c>
      <c r="D39" s="70" t="s">
        <v>125</v>
      </c>
      <c r="E39" s="81">
        <f>INDEX('Input Data'!$B$97:$R$115,MATCH(IF($A39="Primary",$A39,$B39),'Input Data'!$A$97:$A$115,0),MATCH($D39,'Input Data'!$B$96:$R$96,0))</f>
        <v>2.1363666493920904E-2</v>
      </c>
      <c r="F39" s="81" t="s">
        <v>244</v>
      </c>
      <c r="G39" s="81" t="s">
        <v>245</v>
      </c>
      <c r="H39" s="70">
        <v>2026</v>
      </c>
    </row>
    <row r="40" spans="1:8" x14ac:dyDescent="0.35">
      <c r="A40" s="70" t="s">
        <v>3</v>
      </c>
      <c r="B40" s="70" t="s">
        <v>189</v>
      </c>
      <c r="C40" s="70" t="s">
        <v>247</v>
      </c>
      <c r="D40" s="70" t="s">
        <v>125</v>
      </c>
      <c r="E40" s="76">
        <f>INDEX('Input Data'!$B$154:$R$173,MATCH(IF($A40="Primary",$A40,$B40),'Input Data'!$A$154:$A$173,0),MATCH($D40,'Input Data'!$B$153:$R$153,0))</f>
        <v>8337.0818696000224</v>
      </c>
      <c r="F40" s="81" t="s">
        <v>248</v>
      </c>
      <c r="G40" s="81" t="s">
        <v>245</v>
      </c>
      <c r="H40" s="70">
        <v>2026</v>
      </c>
    </row>
    <row r="41" spans="1:8" x14ac:dyDescent="0.35">
      <c r="A41" s="70" t="s">
        <v>3</v>
      </c>
      <c r="B41" s="70" t="s">
        <v>189</v>
      </c>
      <c r="C41" s="70" t="s">
        <v>249</v>
      </c>
      <c r="D41" s="70" t="s">
        <v>125</v>
      </c>
      <c r="E41" s="76">
        <f>INDEX('Input Data'!$B$180:$R$199,MATCH(IF($A41="Primary",$A41,$B41),'Input Data'!$A$180:$A$199,0),MATCH($D41,'Input Data'!$B$179:$R$179,0))</f>
        <v>3312.8373622138533</v>
      </c>
      <c r="F41" s="81" t="s">
        <v>248</v>
      </c>
      <c r="G41" s="81" t="s">
        <v>245</v>
      </c>
      <c r="H41" s="70">
        <v>2026</v>
      </c>
    </row>
    <row r="42" spans="1:8" x14ac:dyDescent="0.35">
      <c r="A42" s="70" t="s">
        <v>3</v>
      </c>
      <c r="B42" s="70" t="s">
        <v>189</v>
      </c>
      <c r="C42" s="70" t="s">
        <v>250</v>
      </c>
      <c r="D42" s="70" t="s">
        <v>125</v>
      </c>
      <c r="E42" s="76">
        <f t="shared" ref="E42" ca="1" si="6">INDEX(INDIRECT("'"&amp;IF($A42="Primary",$A42,IF($B42="History","History ",$B42))&amp;"'!$E$41:$X$41"),1,MATCH($D42,INDIRECT("'"&amp;IF($A42="Primary",$A42,IF($B42="History","History ",$B42))&amp;"'!$E$35:$X$35"),0))</f>
        <v>11885.242648884998</v>
      </c>
      <c r="F42" s="81" t="s">
        <v>248</v>
      </c>
      <c r="G42" s="81" t="s">
        <v>245</v>
      </c>
      <c r="H42" s="70">
        <v>2026</v>
      </c>
    </row>
    <row r="43" spans="1:8" x14ac:dyDescent="0.35">
      <c r="A43" s="70" t="s">
        <v>3</v>
      </c>
      <c r="B43" s="70" t="s">
        <v>189</v>
      </c>
      <c r="C43" s="70" t="s">
        <v>251</v>
      </c>
      <c r="D43" s="70" t="s">
        <v>125</v>
      </c>
      <c r="E43" s="81">
        <f>INDEX('Input Data'!$B$123:$R$141,MATCH(IF($A43="Primary",$A43,$B43),'Input Data'!$A$123:$A$141,0),MATCH($D43,'Input Data'!$B$122:$R$122,0))</f>
        <v>0.10183673822848012</v>
      </c>
      <c r="F43" s="81" t="s">
        <v>244</v>
      </c>
      <c r="G43" s="81" t="s">
        <v>245</v>
      </c>
      <c r="H43" s="70">
        <v>2026</v>
      </c>
    </row>
    <row r="44" spans="1:8" x14ac:dyDescent="0.35">
      <c r="A44" s="70" t="s">
        <v>3</v>
      </c>
      <c r="B44" s="70" t="s">
        <v>189</v>
      </c>
      <c r="C44" s="70" t="s">
        <v>243</v>
      </c>
      <c r="D44" s="70" t="s">
        <v>126</v>
      </c>
      <c r="E44" s="81">
        <f>INDEX('Input Data'!$B$71:$R$89,MATCH(IF($A44="Primary",$A44,$B44),'Input Data'!$A$71:$A$89,0),MATCH($D44,'Input Data'!$B$70:$R$70,0))</f>
        <v>7.7475429299222756E-2</v>
      </c>
      <c r="F44" s="81" t="s">
        <v>244</v>
      </c>
      <c r="G44" s="81" t="s">
        <v>245</v>
      </c>
      <c r="H44" s="70">
        <v>2026</v>
      </c>
    </row>
    <row r="45" spans="1:8" x14ac:dyDescent="0.35">
      <c r="A45" s="70" t="s">
        <v>3</v>
      </c>
      <c r="B45" s="70" t="s">
        <v>189</v>
      </c>
      <c r="C45" s="70" t="s">
        <v>246</v>
      </c>
      <c r="D45" s="70" t="s">
        <v>126</v>
      </c>
      <c r="E45" s="81">
        <f>INDEX('Input Data'!$B$97:$R$115,MATCH(IF($A45="Primary",$A45,$B45),'Input Data'!$A$97:$A$115,0),MATCH($D45,'Input Data'!$B$96:$R$96,0))</f>
        <v>1.8990860293247834E-2</v>
      </c>
      <c r="F45" s="81" t="s">
        <v>244</v>
      </c>
      <c r="G45" s="81" t="s">
        <v>245</v>
      </c>
      <c r="H45" s="70">
        <v>2026</v>
      </c>
    </row>
    <row r="46" spans="1:8" x14ac:dyDescent="0.35">
      <c r="A46" s="70" t="s">
        <v>3</v>
      </c>
      <c r="B46" s="70" t="s">
        <v>189</v>
      </c>
      <c r="C46" s="70" t="s">
        <v>247</v>
      </c>
      <c r="D46" s="70" t="s">
        <v>126</v>
      </c>
      <c r="E46" s="76">
        <f>INDEX('Input Data'!$B$154:$R$173,MATCH(IF($A46="Primary",$A46,$B46),'Input Data'!$A$154:$A$173,0),MATCH($D46,'Input Data'!$B$153:$R$153,0))</f>
        <v>8108.7141776786648</v>
      </c>
      <c r="F46" s="81" t="s">
        <v>248</v>
      </c>
      <c r="G46" s="81" t="s">
        <v>245</v>
      </c>
      <c r="H46" s="70">
        <v>2026</v>
      </c>
    </row>
    <row r="47" spans="1:8" x14ac:dyDescent="0.35">
      <c r="A47" s="70" t="s">
        <v>3</v>
      </c>
      <c r="B47" s="70" t="s">
        <v>189</v>
      </c>
      <c r="C47" s="70" t="s">
        <v>249</v>
      </c>
      <c r="D47" s="70" t="s">
        <v>126</v>
      </c>
      <c r="E47" s="76">
        <f>INDEX('Input Data'!$B$180:$R$199,MATCH(IF($A47="Primary",$A47,$B47),'Input Data'!$A$180:$A$199,0),MATCH($D47,'Input Data'!$B$179:$R$179,0))</f>
        <v>2922.2845393087491</v>
      </c>
      <c r="F47" s="81" t="s">
        <v>248</v>
      </c>
      <c r="G47" s="81" t="s">
        <v>245</v>
      </c>
      <c r="H47" s="70">
        <v>2026</v>
      </c>
    </row>
    <row r="48" spans="1:8" x14ac:dyDescent="0.35">
      <c r="A48" s="70" t="s">
        <v>3</v>
      </c>
      <c r="B48" s="70" t="s">
        <v>189</v>
      </c>
      <c r="C48" s="70" t="s">
        <v>250</v>
      </c>
      <c r="D48" s="70" t="s">
        <v>126</v>
      </c>
      <c r="E48" s="76">
        <f t="shared" ref="E48" ca="1" si="7">INDEX(INDIRECT("'"&amp;IF($A48="Primary",$A48,IF($B48="History","History ",$B48))&amp;"'!$E$41:$X$41"),1,MATCH($D48,INDIRECT("'"&amp;IF($A48="Primary",$A48,IF($B48="History","History ",$B48))&amp;"'!$E$35:$X$35"),0))</f>
        <v>11946.970733422644</v>
      </c>
      <c r="F48" s="81" t="s">
        <v>248</v>
      </c>
      <c r="G48" s="81" t="s">
        <v>245</v>
      </c>
      <c r="H48" s="70">
        <v>2026</v>
      </c>
    </row>
    <row r="49" spans="1:8" x14ac:dyDescent="0.35">
      <c r="A49" s="70" t="s">
        <v>3</v>
      </c>
      <c r="B49" s="70" t="s">
        <v>189</v>
      </c>
      <c r="C49" s="70" t="s">
        <v>251</v>
      </c>
      <c r="D49" s="70" t="s">
        <v>126</v>
      </c>
      <c r="E49" s="81">
        <f>INDEX('Input Data'!$B$123:$R$141,MATCH(IF($A49="Primary",$A49,$B49),'Input Data'!$A$123:$A$141,0),MATCH($D49,'Input Data'!$B$122:$R$122,0))</f>
        <v>9.6466289592470583E-2</v>
      </c>
      <c r="F49" s="81" t="s">
        <v>244</v>
      </c>
      <c r="G49" s="81" t="s">
        <v>245</v>
      </c>
      <c r="H49" s="70">
        <v>2026</v>
      </c>
    </row>
    <row r="50" spans="1:8" x14ac:dyDescent="0.35">
      <c r="A50" s="70" t="s">
        <v>3</v>
      </c>
      <c r="B50" s="70" t="s">
        <v>189</v>
      </c>
      <c r="C50" s="70" t="s">
        <v>243</v>
      </c>
      <c r="D50" s="70" t="s">
        <v>127</v>
      </c>
      <c r="E50" s="81">
        <f>INDEX('Input Data'!$B$71:$R$89,MATCH(IF($A50="Primary",$A50,$B50),'Input Data'!$A$71:$A$89,0),MATCH($D50,'Input Data'!$B$70:$R$70,0))</f>
        <v>7.5979259295985646E-2</v>
      </c>
      <c r="F50" s="81" t="s">
        <v>244</v>
      </c>
      <c r="G50" s="81" t="s">
        <v>245</v>
      </c>
      <c r="H50" s="70">
        <v>2026</v>
      </c>
    </row>
    <row r="51" spans="1:8" x14ac:dyDescent="0.35">
      <c r="A51" s="70" t="s">
        <v>3</v>
      </c>
      <c r="B51" s="70" t="s">
        <v>189</v>
      </c>
      <c r="C51" s="70" t="s">
        <v>246</v>
      </c>
      <c r="D51" s="70" t="s">
        <v>127</v>
      </c>
      <c r="E51" s="81">
        <f>INDEX('Input Data'!$B$97:$R$115,MATCH(IF($A51="Primary",$A51,$B51),'Input Data'!$A$97:$A$115,0),MATCH($D51,'Input Data'!$B$96:$R$96,0))</f>
        <v>1.7453754197256862E-2</v>
      </c>
      <c r="F51" s="81" t="s">
        <v>244</v>
      </c>
      <c r="G51" s="81" t="s">
        <v>245</v>
      </c>
      <c r="H51" s="70">
        <v>2026</v>
      </c>
    </row>
    <row r="52" spans="1:8" x14ac:dyDescent="0.35">
      <c r="A52" s="70" t="s">
        <v>3</v>
      </c>
      <c r="B52" s="70" t="s">
        <v>189</v>
      </c>
      <c r="C52" s="70" t="s">
        <v>247</v>
      </c>
      <c r="D52" s="70" t="s">
        <v>127</v>
      </c>
      <c r="E52" s="76">
        <f>INDEX('Input Data'!$B$154:$R$173,MATCH(IF($A52="Primary",$A52,$B52),'Input Data'!$A$154:$A$173,0),MATCH($D52,'Input Data'!$B$153:$R$153,0))</f>
        <v>7684.633862195421</v>
      </c>
      <c r="F52" s="81" t="s">
        <v>248</v>
      </c>
      <c r="G52" s="81" t="s">
        <v>245</v>
      </c>
      <c r="H52" s="70">
        <v>2026</v>
      </c>
    </row>
    <row r="53" spans="1:8" x14ac:dyDescent="0.35">
      <c r="A53" s="70" t="s">
        <v>3</v>
      </c>
      <c r="B53" s="70" t="s">
        <v>189</v>
      </c>
      <c r="C53" s="70" t="s">
        <v>249</v>
      </c>
      <c r="D53" s="70" t="s">
        <v>127</v>
      </c>
      <c r="E53" s="76">
        <f>INDEX('Input Data'!$B$180:$R$199,MATCH(IF($A53="Primary",$A53,$B53),'Input Data'!$A$180:$A$199,0),MATCH($D53,'Input Data'!$B$179:$R$179,0))</f>
        <v>2661.6739579446903</v>
      </c>
      <c r="F53" s="81" t="s">
        <v>248</v>
      </c>
      <c r="G53" s="81" t="s">
        <v>245</v>
      </c>
      <c r="H53" s="70">
        <v>2026</v>
      </c>
    </row>
    <row r="54" spans="1:8" x14ac:dyDescent="0.35">
      <c r="A54" s="70" t="s">
        <v>3</v>
      </c>
      <c r="B54" s="70" t="s">
        <v>189</v>
      </c>
      <c r="C54" s="70" t="s">
        <v>250</v>
      </c>
      <c r="D54" s="70" t="s">
        <v>127</v>
      </c>
      <c r="E54" s="76">
        <f t="shared" ref="E54" ca="1" si="8">INDEX(INDIRECT("'"&amp;IF($A54="Primary",$A54,IF($B54="History","History ",$B54))&amp;"'!$E$41:$X$41"),1,MATCH($D54,INDIRECT("'"&amp;IF($A54="Primary",$A54,IF($B54="History","History ",$B54))&amp;"'!$E$35:$X$35"),0))</f>
        <v>10897.392930646532</v>
      </c>
      <c r="F54" s="81" t="s">
        <v>248</v>
      </c>
      <c r="G54" s="81" t="s">
        <v>245</v>
      </c>
      <c r="H54" s="70">
        <v>2026</v>
      </c>
    </row>
    <row r="55" spans="1:8" x14ac:dyDescent="0.35">
      <c r="A55" s="70" t="s">
        <v>3</v>
      </c>
      <c r="B55" s="70" t="s">
        <v>189</v>
      </c>
      <c r="C55" s="70" t="s">
        <v>251</v>
      </c>
      <c r="D55" s="70" t="s">
        <v>127</v>
      </c>
      <c r="E55" s="81">
        <f>INDEX('Input Data'!$B$123:$R$141,MATCH(IF($A55="Primary",$A55,$B55),'Input Data'!$A$123:$A$141,0),MATCH($D55,'Input Data'!$B$122:$R$122,0))</f>
        <v>9.3433013493242512E-2</v>
      </c>
      <c r="F55" s="81" t="s">
        <v>244</v>
      </c>
      <c r="G55" s="81" t="s">
        <v>245</v>
      </c>
      <c r="H55" s="70">
        <v>2026</v>
      </c>
    </row>
    <row r="56" spans="1:8" x14ac:dyDescent="0.35">
      <c r="A56" s="70" t="s">
        <v>3</v>
      </c>
      <c r="B56" s="70" t="s">
        <v>189</v>
      </c>
      <c r="C56" s="70" t="s">
        <v>243</v>
      </c>
      <c r="D56" s="70" t="s">
        <v>128</v>
      </c>
      <c r="E56" s="81">
        <f>INDEX('Input Data'!$B$71:$R$89,MATCH(IF($A56="Primary",$A56,$B56),'Input Data'!$A$71:$A$89,0),MATCH($D56,'Input Data'!$B$70:$R$70,0))</f>
        <v>5.7399503626629593E-2</v>
      </c>
      <c r="F56" s="81" t="s">
        <v>244</v>
      </c>
      <c r="G56" s="81" t="s">
        <v>245</v>
      </c>
      <c r="H56" s="70">
        <v>2026</v>
      </c>
    </row>
    <row r="57" spans="1:8" x14ac:dyDescent="0.35">
      <c r="A57" s="70" t="s">
        <v>3</v>
      </c>
      <c r="B57" s="70" t="s">
        <v>189</v>
      </c>
      <c r="C57" s="70" t="s">
        <v>246</v>
      </c>
      <c r="D57" s="70" t="s">
        <v>128</v>
      </c>
      <c r="E57" s="81">
        <f>INDEX('Input Data'!$B$97:$R$115,MATCH(IF($A57="Primary",$A57,$B57),'Input Data'!$A$97:$A$115,0),MATCH($D57,'Input Data'!$B$96:$R$96,0))</f>
        <v>1.5083525461922239E-2</v>
      </c>
      <c r="F57" s="81" t="s">
        <v>244</v>
      </c>
      <c r="G57" s="81" t="s">
        <v>245</v>
      </c>
      <c r="H57" s="70">
        <v>2026</v>
      </c>
    </row>
    <row r="58" spans="1:8" x14ac:dyDescent="0.35">
      <c r="A58" s="70" t="s">
        <v>3</v>
      </c>
      <c r="B58" s="70" t="s">
        <v>189</v>
      </c>
      <c r="C58" s="70" t="s">
        <v>247</v>
      </c>
      <c r="D58" s="70" t="s">
        <v>128</v>
      </c>
      <c r="E58" s="76">
        <f>INDEX('Input Data'!$B$154:$R$173,MATCH(IF($A58="Primary",$A58,$B58),'Input Data'!$A$154:$A$173,0),MATCH($D58,'Input Data'!$B$153:$R$153,0))</f>
        <v>7557.1361317638002</v>
      </c>
      <c r="F58" s="81" t="s">
        <v>248</v>
      </c>
      <c r="G58" s="81" t="s">
        <v>245</v>
      </c>
      <c r="H58" s="70">
        <v>2026</v>
      </c>
    </row>
    <row r="59" spans="1:8" x14ac:dyDescent="0.35">
      <c r="A59" s="70" t="s">
        <v>3</v>
      </c>
      <c r="B59" s="70" t="s">
        <v>189</v>
      </c>
      <c r="C59" s="70" t="s">
        <v>249</v>
      </c>
      <c r="D59" s="70" t="s">
        <v>128</v>
      </c>
      <c r="E59" s="76">
        <f>INDEX('Input Data'!$B$180:$R$199,MATCH(IF($A59="Primary",$A59,$B59),'Input Data'!$A$180:$A$199,0),MATCH($D59,'Input Data'!$B$179:$R$179,0))</f>
        <v>2553.7784017568156</v>
      </c>
      <c r="F59" s="81" t="s">
        <v>248</v>
      </c>
      <c r="G59" s="81" t="s">
        <v>245</v>
      </c>
      <c r="H59" s="70">
        <v>2026</v>
      </c>
    </row>
    <row r="60" spans="1:8" x14ac:dyDescent="0.35">
      <c r="A60" s="70" t="s">
        <v>3</v>
      </c>
      <c r="B60" s="70" t="s">
        <v>189</v>
      </c>
      <c r="C60" s="70" t="s">
        <v>250</v>
      </c>
      <c r="D60" s="70" t="s">
        <v>128</v>
      </c>
      <c r="E60" s="76">
        <f t="shared" ref="E60" ca="1" si="9">INDEX(INDIRECT("'"&amp;IF($A60="Primary",$A60,IF($B60="History","History ",$B60))&amp;"'!$E$41:$X$41"),1,MATCH($D60,INDIRECT("'"&amp;IF($A60="Primary",$A60,IF($B60="History","History ",$B60))&amp;"'!$E$35:$X$35"),0))</f>
        <v>8674.3191256312493</v>
      </c>
      <c r="F60" s="81" t="s">
        <v>248</v>
      </c>
      <c r="G60" s="81" t="s">
        <v>245</v>
      </c>
      <c r="H60" s="70">
        <v>2026</v>
      </c>
    </row>
    <row r="61" spans="1:8" x14ac:dyDescent="0.35">
      <c r="A61" s="70" t="s">
        <v>3</v>
      </c>
      <c r="B61" s="70" t="s">
        <v>189</v>
      </c>
      <c r="C61" s="70" t="s">
        <v>251</v>
      </c>
      <c r="D61" s="70" t="s">
        <v>128</v>
      </c>
      <c r="E61" s="81">
        <f>INDEX('Input Data'!$B$123:$R$141,MATCH(IF($A61="Primary",$A61,$B61),'Input Data'!$A$123:$A$141,0),MATCH($D61,'Input Data'!$B$122:$R$122,0))</f>
        <v>7.2483029088551837E-2</v>
      </c>
      <c r="F61" s="81" t="s">
        <v>244</v>
      </c>
      <c r="G61" s="81" t="s">
        <v>245</v>
      </c>
      <c r="H61" s="70">
        <v>2026</v>
      </c>
    </row>
    <row r="62" spans="1:8" x14ac:dyDescent="0.35">
      <c r="A62" s="70" t="s">
        <v>3</v>
      </c>
      <c r="B62" s="70" t="s">
        <v>189</v>
      </c>
      <c r="C62" s="70" t="s">
        <v>243</v>
      </c>
      <c r="D62" s="70" t="s">
        <v>129</v>
      </c>
      <c r="E62" s="81">
        <f>INDEX('Input Data'!$B$71:$R$89,MATCH(IF($A62="Primary",$A62,$B62),'Input Data'!$A$71:$A$89,0),MATCH($D62,'Input Data'!$B$70:$R$70,0))</f>
        <v>6.4555892679174012E-2</v>
      </c>
      <c r="F62" s="81" t="s">
        <v>244</v>
      </c>
      <c r="G62" s="81" t="s">
        <v>245</v>
      </c>
      <c r="H62" s="70">
        <v>2026</v>
      </c>
    </row>
    <row r="63" spans="1:8" x14ac:dyDescent="0.35">
      <c r="A63" s="70" t="s">
        <v>3</v>
      </c>
      <c r="B63" s="70" t="s">
        <v>189</v>
      </c>
      <c r="C63" s="70" t="s">
        <v>246</v>
      </c>
      <c r="D63" s="70" t="s">
        <v>129</v>
      </c>
      <c r="E63" s="81">
        <f>INDEX('Input Data'!$B$97:$R$115,MATCH(IF($A63="Primary",$A63,$B63),'Input Data'!$A$97:$A$115,0),MATCH($D63,'Input Data'!$B$96:$R$96,0))</f>
        <v>1.689741110467461E-2</v>
      </c>
      <c r="F63" s="81" t="s">
        <v>244</v>
      </c>
      <c r="G63" s="81" t="s">
        <v>245</v>
      </c>
      <c r="H63" s="70">
        <v>2026</v>
      </c>
    </row>
    <row r="64" spans="1:8" x14ac:dyDescent="0.35">
      <c r="A64" s="70" t="s">
        <v>3</v>
      </c>
      <c r="B64" s="70" t="s">
        <v>189</v>
      </c>
      <c r="C64" s="70" t="s">
        <v>247</v>
      </c>
      <c r="D64" s="70" t="s">
        <v>129</v>
      </c>
      <c r="E64" s="76">
        <f>INDEX('Input Data'!$B$154:$R$173,MATCH(IF($A64="Primary",$A64,$B64),'Input Data'!$A$154:$A$173,0),MATCH($D64,'Input Data'!$B$153:$R$153,0))</f>
        <v>6875.7359126769225</v>
      </c>
      <c r="F64" s="81" t="s">
        <v>248</v>
      </c>
      <c r="G64" s="81" t="s">
        <v>245</v>
      </c>
      <c r="H64" s="70">
        <v>2026</v>
      </c>
    </row>
    <row r="65" spans="1:8" x14ac:dyDescent="0.35">
      <c r="A65" s="70" t="s">
        <v>3</v>
      </c>
      <c r="B65" s="70" t="s">
        <v>189</v>
      </c>
      <c r="C65" s="70" t="s">
        <v>249</v>
      </c>
      <c r="D65" s="70" t="s">
        <v>129</v>
      </c>
      <c r="E65" s="76">
        <f>INDEX('Input Data'!$B$180:$R$199,MATCH(IF($A65="Primary",$A65,$B65),'Input Data'!$A$180:$A$199,0),MATCH($D65,'Input Data'!$B$179:$R$179,0))</f>
        <v>3441.1697220639776</v>
      </c>
      <c r="F65" s="81" t="s">
        <v>248</v>
      </c>
      <c r="G65" s="81" t="s">
        <v>245</v>
      </c>
      <c r="H65" s="70">
        <v>2026</v>
      </c>
    </row>
    <row r="66" spans="1:8" x14ac:dyDescent="0.35">
      <c r="A66" s="70" t="s">
        <v>3</v>
      </c>
      <c r="B66" s="70" t="s">
        <v>189</v>
      </c>
      <c r="C66" s="70" t="s">
        <v>250</v>
      </c>
      <c r="D66" s="70" t="s">
        <v>129</v>
      </c>
      <c r="E66" s="76">
        <f t="shared" ref="E66" ca="1" si="10">INDEX(INDIRECT("'"&amp;IF($A66="Primary",$A66,IF($B66="History","History ",$B66))&amp;"'!$E$41:$X$41"),1,MATCH($D66,INDIRECT("'"&amp;IF($A66="Primary",$A66,IF($B66="History","History ",$B66))&amp;"'!$E$35:$X$35"),0))</f>
        <v>9336.3437349348369</v>
      </c>
      <c r="F66" s="81" t="s">
        <v>248</v>
      </c>
      <c r="G66" s="81" t="s">
        <v>245</v>
      </c>
      <c r="H66" s="70">
        <v>2026</v>
      </c>
    </row>
    <row r="67" spans="1:8" x14ac:dyDescent="0.35">
      <c r="A67" s="70" t="s">
        <v>3</v>
      </c>
      <c r="B67" s="70" t="s">
        <v>189</v>
      </c>
      <c r="C67" s="70" t="s">
        <v>251</v>
      </c>
      <c r="D67" s="70" t="s">
        <v>129</v>
      </c>
      <c r="E67" s="81">
        <f>INDEX('Input Data'!$B$123:$R$141,MATCH(IF($A67="Primary",$A67,$B67),'Input Data'!$A$123:$A$141,0),MATCH($D67,'Input Data'!$B$122:$R$122,0))</f>
        <v>8.145330378384863E-2</v>
      </c>
      <c r="F67" s="81" t="s">
        <v>244</v>
      </c>
      <c r="G67" s="81" t="s">
        <v>245</v>
      </c>
      <c r="H67" s="70">
        <v>2026</v>
      </c>
    </row>
    <row r="68" spans="1:8" x14ac:dyDescent="0.35">
      <c r="A68" s="70" t="s">
        <v>3</v>
      </c>
      <c r="B68" s="70" t="s">
        <v>189</v>
      </c>
      <c r="C68" s="70" t="s">
        <v>243</v>
      </c>
      <c r="D68" s="70" t="s">
        <v>130</v>
      </c>
      <c r="E68" s="81">
        <f>INDEX('Input Data'!$B$71:$R$89,MATCH(IF($A68="Primary",$A68,$B68),'Input Data'!$A$71:$A$89,0),MATCH($D68,'Input Data'!$B$70:$R$70,0))</f>
        <v>8.1119897009212016E-2</v>
      </c>
      <c r="F68" s="81" t="s">
        <v>244</v>
      </c>
      <c r="G68" s="81" t="s">
        <v>245</v>
      </c>
      <c r="H68" s="70">
        <v>2026</v>
      </c>
    </row>
    <row r="69" spans="1:8" x14ac:dyDescent="0.35">
      <c r="A69" s="70" t="s">
        <v>3</v>
      </c>
      <c r="B69" s="70" t="s">
        <v>189</v>
      </c>
      <c r="C69" s="70" t="s">
        <v>246</v>
      </c>
      <c r="D69" s="70" t="s">
        <v>130</v>
      </c>
      <c r="E69" s="81">
        <f>INDEX('Input Data'!$B$97:$R$115,MATCH(IF($A69="Primary",$A69,$B69),'Input Data'!$A$97:$A$115,0),MATCH($D69,'Input Data'!$B$96:$R$96,0))</f>
        <v>1.812715379743662E-2</v>
      </c>
      <c r="F69" s="81" t="s">
        <v>244</v>
      </c>
      <c r="G69" s="81" t="s">
        <v>245</v>
      </c>
      <c r="H69" s="70">
        <v>2026</v>
      </c>
    </row>
    <row r="70" spans="1:8" x14ac:dyDescent="0.35">
      <c r="A70" s="70" t="s">
        <v>3</v>
      </c>
      <c r="B70" s="70" t="s">
        <v>189</v>
      </c>
      <c r="C70" s="70" t="s">
        <v>247</v>
      </c>
      <c r="D70" s="70" t="s">
        <v>130</v>
      </c>
      <c r="E70" s="76">
        <f>INDEX('Input Data'!$B$154:$R$173,MATCH(IF($A70="Primary",$A70,$B70),'Input Data'!$A$154:$A$173,0),MATCH($D70,'Input Data'!$B$153:$R$153,0))</f>
        <v>7582.8005024021986</v>
      </c>
      <c r="F70" s="81" t="s">
        <v>248</v>
      </c>
      <c r="G70" s="81" t="s">
        <v>245</v>
      </c>
      <c r="H70" s="70">
        <v>2026</v>
      </c>
    </row>
    <row r="71" spans="1:8" x14ac:dyDescent="0.35">
      <c r="A71" s="70" t="s">
        <v>3</v>
      </c>
      <c r="B71" s="70" t="s">
        <v>189</v>
      </c>
      <c r="C71" s="70" t="s">
        <v>249</v>
      </c>
      <c r="D71" s="70" t="s">
        <v>130</v>
      </c>
      <c r="E71" s="76">
        <f>INDEX('Input Data'!$B$180:$R$199,MATCH(IF($A71="Primary",$A71,$B71),'Input Data'!$A$180:$A$199,0),MATCH($D71,'Input Data'!$B$179:$R$179,0))</f>
        <v>4380.4665209509249</v>
      </c>
      <c r="F71" s="81" t="s">
        <v>248</v>
      </c>
      <c r="G71" s="81" t="s">
        <v>245</v>
      </c>
      <c r="H71" s="70">
        <v>2026</v>
      </c>
    </row>
    <row r="72" spans="1:8" x14ac:dyDescent="0.35">
      <c r="A72" s="70" t="s">
        <v>3</v>
      </c>
      <c r="B72" s="70" t="s">
        <v>189</v>
      </c>
      <c r="C72" s="70" t="s">
        <v>250</v>
      </c>
      <c r="D72" s="70" t="s">
        <v>130</v>
      </c>
      <c r="E72" s="76">
        <f t="shared" ref="E72" ca="1" si="11">INDEX(INDIRECT("'"&amp;IF($A72="Primary",$A72,IF($B72="History","History ",$B72))&amp;"'!$E$41:$X$41"),1,MATCH($D72,INDIRECT("'"&amp;IF($A72="Primary",$A72,IF($B72="History","History ",$B72))&amp;"'!$E$35:$X$35"),0))</f>
        <v>9977.7803735873167</v>
      </c>
      <c r="F72" s="81" t="s">
        <v>248</v>
      </c>
      <c r="G72" s="81" t="s">
        <v>245</v>
      </c>
      <c r="H72" s="70">
        <v>2026</v>
      </c>
    </row>
    <row r="73" spans="1:8" x14ac:dyDescent="0.35">
      <c r="A73" s="70" t="s">
        <v>3</v>
      </c>
      <c r="B73" s="70" t="s">
        <v>189</v>
      </c>
      <c r="C73" s="70" t="s">
        <v>251</v>
      </c>
      <c r="D73" s="70" t="s">
        <v>130</v>
      </c>
      <c r="E73" s="81">
        <f>INDEX('Input Data'!$B$123:$R$141,MATCH(IF($A73="Primary",$A73,$B73),'Input Data'!$A$123:$A$141,0),MATCH($D73,'Input Data'!$B$122:$R$122,0))</f>
        <v>9.924705080664864E-2</v>
      </c>
      <c r="F73" s="81" t="s">
        <v>244</v>
      </c>
      <c r="G73" s="81" t="s">
        <v>245</v>
      </c>
      <c r="H73" s="70">
        <v>2026</v>
      </c>
    </row>
    <row r="74" spans="1:8" x14ac:dyDescent="0.35">
      <c r="A74" s="70" t="s">
        <v>3</v>
      </c>
      <c r="B74" s="70" t="s">
        <v>189</v>
      </c>
      <c r="C74" s="70" t="s">
        <v>243</v>
      </c>
      <c r="D74" s="70" t="s">
        <v>131</v>
      </c>
      <c r="E74" s="81">
        <f>INDEX('Input Data'!$B$71:$R$89,MATCH(IF($A74="Primary",$A74,$B74),'Input Data'!$A$71:$A$89,0),MATCH($D74,'Input Data'!$B$70:$R$70,0))</f>
        <v>8.2337366678453594E-2</v>
      </c>
      <c r="F74" s="81" t="s">
        <v>244</v>
      </c>
      <c r="G74" s="81" t="s">
        <v>245</v>
      </c>
      <c r="H74" s="70">
        <v>2026</v>
      </c>
    </row>
    <row r="75" spans="1:8" x14ac:dyDescent="0.35">
      <c r="A75" s="70" t="s">
        <v>3</v>
      </c>
      <c r="B75" s="70" t="s">
        <v>189</v>
      </c>
      <c r="C75" s="70" t="s">
        <v>246</v>
      </c>
      <c r="D75" s="70" t="s">
        <v>131</v>
      </c>
      <c r="E75" s="81">
        <f>INDEX('Input Data'!$B$97:$R$115,MATCH(IF($A75="Primary",$A75,$B75),'Input Data'!$A$97:$A$115,0),MATCH($D75,'Input Data'!$B$96:$R$96,0))</f>
        <v>1.5557929934323514E-2</v>
      </c>
      <c r="F75" s="81" t="s">
        <v>244</v>
      </c>
      <c r="G75" s="81" t="s">
        <v>245</v>
      </c>
      <c r="H75" s="70">
        <v>2026</v>
      </c>
    </row>
    <row r="76" spans="1:8" x14ac:dyDescent="0.35">
      <c r="A76" s="70" t="s">
        <v>3</v>
      </c>
      <c r="B76" s="70" t="s">
        <v>189</v>
      </c>
      <c r="C76" s="70" t="s">
        <v>247</v>
      </c>
      <c r="D76" s="70" t="s">
        <v>131</v>
      </c>
      <c r="E76" s="76">
        <f>INDEX('Input Data'!$B$154:$R$173,MATCH(IF($A76="Primary",$A76,$B76),'Input Data'!$A$154:$A$173,0),MATCH($D76,'Input Data'!$B$153:$R$153,0))</f>
        <v>7468.1309408600719</v>
      </c>
      <c r="F76" s="81" t="s">
        <v>248</v>
      </c>
      <c r="G76" s="81" t="s">
        <v>245</v>
      </c>
      <c r="H76" s="70">
        <v>2026</v>
      </c>
    </row>
    <row r="77" spans="1:8" x14ac:dyDescent="0.35">
      <c r="A77" s="70" t="s">
        <v>3</v>
      </c>
      <c r="B77" s="70" t="s">
        <v>189</v>
      </c>
      <c r="C77" s="70" t="s">
        <v>249</v>
      </c>
      <c r="D77" s="70" t="s">
        <v>131</v>
      </c>
      <c r="E77" s="76">
        <f>INDEX('Input Data'!$B$180:$R$199,MATCH(IF($A77="Primary",$A77,$B77),'Input Data'!$A$180:$A$199,0),MATCH($D77,'Input Data'!$B$179:$R$179,0))</f>
        <v>3960.248371313301</v>
      </c>
      <c r="F77" s="81" t="s">
        <v>248</v>
      </c>
      <c r="G77" s="81" t="s">
        <v>245</v>
      </c>
      <c r="H77" s="70">
        <v>2026</v>
      </c>
    </row>
    <row r="78" spans="1:8" x14ac:dyDescent="0.35">
      <c r="A78" s="70" t="s">
        <v>3</v>
      </c>
      <c r="B78" s="70" t="s">
        <v>189</v>
      </c>
      <c r="C78" s="70" t="s">
        <v>250</v>
      </c>
      <c r="D78" s="70" t="s">
        <v>131</v>
      </c>
      <c r="E78" s="76">
        <f t="shared" ref="E78" ca="1" si="12">INDEX(INDIRECT("'"&amp;IF($A78="Primary",$A78,IF($B78="History","History ",$B78))&amp;"'!$E$41:$X$41"),1,MATCH($D78,INDIRECT("'"&amp;IF($A78="Primary",$A78,IF($B78="History","History ",$B78))&amp;"'!$E$35:$X$35"),0))</f>
        <v>8089.9519253644357</v>
      </c>
      <c r="F78" s="81" t="s">
        <v>248</v>
      </c>
      <c r="G78" s="81" t="s">
        <v>245</v>
      </c>
      <c r="H78" s="70">
        <v>2026</v>
      </c>
    </row>
    <row r="79" spans="1:8" x14ac:dyDescent="0.35">
      <c r="A79" s="70" t="s">
        <v>3</v>
      </c>
      <c r="B79" s="70" t="s">
        <v>189</v>
      </c>
      <c r="C79" s="70" t="s">
        <v>251</v>
      </c>
      <c r="D79" s="70" t="s">
        <v>131</v>
      </c>
      <c r="E79" s="81">
        <f>INDEX('Input Data'!$B$123:$R$141,MATCH(IF($A79="Primary",$A79,$B79),'Input Data'!$A$123:$A$141,0),MATCH($D79,'Input Data'!$B$122:$R$122,0))</f>
        <v>9.7895296612777113E-2</v>
      </c>
      <c r="F79" s="81" t="s">
        <v>244</v>
      </c>
      <c r="G79" s="81" t="s">
        <v>245</v>
      </c>
      <c r="H79" s="70">
        <v>2026</v>
      </c>
    </row>
    <row r="80" spans="1:8" x14ac:dyDescent="0.35">
      <c r="A80" s="70" t="s">
        <v>3</v>
      </c>
      <c r="B80" s="70" t="s">
        <v>189</v>
      </c>
      <c r="C80" s="70" t="s">
        <v>243</v>
      </c>
      <c r="D80" s="70" t="s">
        <v>132</v>
      </c>
      <c r="E80" s="81">
        <f>INDEX('Input Data'!$B$71:$R$89,MATCH(IF($A80="Primary",$A80,$B80),'Input Data'!$A$71:$A$89,0),MATCH($D80,'Input Data'!$B$70:$R$70,0))</f>
        <v>7.7002091354532592E-2</v>
      </c>
      <c r="F80" s="81" t="s">
        <v>244</v>
      </c>
      <c r="G80" s="81" t="s">
        <v>245</v>
      </c>
      <c r="H80" s="70">
        <v>2026</v>
      </c>
    </row>
    <row r="81" spans="1:8" x14ac:dyDescent="0.35">
      <c r="A81" s="70" t="s">
        <v>3</v>
      </c>
      <c r="B81" s="70" t="s">
        <v>189</v>
      </c>
      <c r="C81" s="70" t="s">
        <v>246</v>
      </c>
      <c r="D81" s="70" t="s">
        <v>132</v>
      </c>
      <c r="E81" s="81">
        <f>INDEX('Input Data'!$B$97:$R$115,MATCH(IF($A81="Primary",$A81,$B81),'Input Data'!$A$97:$A$115,0),MATCH($D81,'Input Data'!$B$96:$R$96,0))</f>
        <v>1.6599825891748406E-2</v>
      </c>
      <c r="F81" s="81" t="s">
        <v>244</v>
      </c>
      <c r="G81" s="81" t="s">
        <v>245</v>
      </c>
      <c r="H81" s="70">
        <v>2026</v>
      </c>
    </row>
    <row r="82" spans="1:8" x14ac:dyDescent="0.35">
      <c r="A82" s="70" t="s">
        <v>3</v>
      </c>
      <c r="B82" s="70" t="s">
        <v>189</v>
      </c>
      <c r="C82" s="70" t="s">
        <v>247</v>
      </c>
      <c r="D82" s="70" t="s">
        <v>132</v>
      </c>
      <c r="E82" s="76">
        <f>INDEX('Input Data'!$B$154:$R$173,MATCH(IF($A82="Primary",$A82,$B82),'Input Data'!$A$154:$A$173,0),MATCH($D82,'Input Data'!$B$153:$R$153,0))</f>
        <v>7754.8936373300221</v>
      </c>
      <c r="F82" s="81" t="s">
        <v>248</v>
      </c>
      <c r="G82" s="81" t="s">
        <v>245</v>
      </c>
      <c r="H82" s="70">
        <v>2026</v>
      </c>
    </row>
    <row r="83" spans="1:8" x14ac:dyDescent="0.35">
      <c r="A83" s="70" t="s">
        <v>3</v>
      </c>
      <c r="B83" s="70" t="s">
        <v>189</v>
      </c>
      <c r="C83" s="70" t="s">
        <v>249</v>
      </c>
      <c r="D83" s="70" t="s">
        <v>132</v>
      </c>
      <c r="E83" s="76">
        <f>INDEX('Input Data'!$B$180:$R$199,MATCH(IF($A83="Primary",$A83,$B83),'Input Data'!$A$180:$A$199,0),MATCH($D83,'Input Data'!$B$179:$R$179,0))</f>
        <v>3435.5582411076866</v>
      </c>
      <c r="F83" s="81" t="s">
        <v>248</v>
      </c>
      <c r="G83" s="81" t="s">
        <v>245</v>
      </c>
      <c r="H83" s="70">
        <v>2026</v>
      </c>
    </row>
    <row r="84" spans="1:8" x14ac:dyDescent="0.35">
      <c r="A84" s="70" t="s">
        <v>3</v>
      </c>
      <c r="B84" s="70" t="s">
        <v>189</v>
      </c>
      <c r="C84" s="70" t="s">
        <v>250</v>
      </c>
      <c r="D84" s="70" t="s">
        <v>132</v>
      </c>
      <c r="E84" s="76">
        <f t="shared" ref="E84" ca="1" si="13">INDEX(INDIRECT("'"&amp;IF($A84="Primary",$A84,IF($B84="History","History ",$B84))&amp;"'!$E$41:$X$41"),1,MATCH($D84,INDIRECT("'"&amp;IF($A84="Primary",$A84,IF($B84="History","History ",$B84))&amp;"'!$E$35:$X$35"),0))</f>
        <v>7188.6187409537761</v>
      </c>
      <c r="F84" s="81" t="s">
        <v>248</v>
      </c>
      <c r="G84" s="81" t="s">
        <v>245</v>
      </c>
      <c r="H84" s="70">
        <v>2026</v>
      </c>
    </row>
    <row r="85" spans="1:8" x14ac:dyDescent="0.35">
      <c r="A85" s="70" t="s">
        <v>3</v>
      </c>
      <c r="B85" s="70" t="s">
        <v>189</v>
      </c>
      <c r="C85" s="70" t="s">
        <v>251</v>
      </c>
      <c r="D85" s="70" t="s">
        <v>132</v>
      </c>
      <c r="E85" s="81">
        <f>INDEX('Input Data'!$B$123:$R$141,MATCH(IF($A85="Primary",$A85,$B85),'Input Data'!$A$123:$A$141,0),MATCH($D85,'Input Data'!$B$122:$R$122,0))</f>
        <v>9.3601917246281002E-2</v>
      </c>
      <c r="F85" s="81" t="s">
        <v>244</v>
      </c>
      <c r="G85" s="81" t="s">
        <v>245</v>
      </c>
      <c r="H85" s="70">
        <v>2026</v>
      </c>
    </row>
    <row r="86" spans="1:8" x14ac:dyDescent="0.35">
      <c r="A86" s="70" t="s">
        <v>3</v>
      </c>
      <c r="B86" s="70" t="s">
        <v>189</v>
      </c>
      <c r="C86" s="70" t="s">
        <v>243</v>
      </c>
      <c r="D86" s="70" t="s">
        <v>133</v>
      </c>
      <c r="E86" s="81">
        <f>INDEX('Input Data'!$B$71:$R$89,MATCH(IF($A86="Primary",$A86,$B86),'Input Data'!$A$71:$A$89,0),MATCH($D86,'Input Data'!$B$70:$R$70,0))</f>
        <v>7.6202813030973385E-2</v>
      </c>
      <c r="F86" s="81" t="s">
        <v>244</v>
      </c>
      <c r="G86" s="81" t="s">
        <v>252</v>
      </c>
      <c r="H86" s="70">
        <v>2026</v>
      </c>
    </row>
    <row r="87" spans="1:8" x14ac:dyDescent="0.35">
      <c r="A87" s="70" t="s">
        <v>3</v>
      </c>
      <c r="B87" s="70" t="s">
        <v>189</v>
      </c>
      <c r="C87" s="70" t="s">
        <v>246</v>
      </c>
      <c r="D87" s="70" t="s">
        <v>133</v>
      </c>
      <c r="E87" s="81">
        <f>INDEX('Input Data'!$B$97:$R$115,MATCH(IF($A87="Primary",$A87,$B87),'Input Data'!$A$97:$A$115,0),MATCH($D87,'Input Data'!$B$96:$R$96,0))</f>
        <v>1.7229174964205091E-2</v>
      </c>
      <c r="F87" s="81" t="s">
        <v>244</v>
      </c>
      <c r="G87" s="81" t="s">
        <v>252</v>
      </c>
      <c r="H87" s="70">
        <v>2026</v>
      </c>
    </row>
    <row r="88" spans="1:8" x14ac:dyDescent="0.35">
      <c r="A88" s="70" t="s">
        <v>3</v>
      </c>
      <c r="B88" s="70" t="s">
        <v>189</v>
      </c>
      <c r="C88" s="70" t="s">
        <v>247</v>
      </c>
      <c r="D88" s="70" t="s">
        <v>133</v>
      </c>
      <c r="E88" s="76">
        <f>INDEX('Input Data'!$B$154:$R$173,MATCH(IF($A88="Primary",$A88,$B88),'Input Data'!$A$154:$A$173,0),MATCH($D88,'Input Data'!$B$153:$R$153,0))</f>
        <v>7944.8747744958628</v>
      </c>
      <c r="F88" s="81" t="s">
        <v>248</v>
      </c>
      <c r="G88" s="81" t="s">
        <v>252</v>
      </c>
      <c r="H88" s="70">
        <v>2026</v>
      </c>
    </row>
    <row r="89" spans="1:8" x14ac:dyDescent="0.35">
      <c r="A89" s="70" t="s">
        <v>3</v>
      </c>
      <c r="B89" s="70" t="s">
        <v>189</v>
      </c>
      <c r="C89" s="70" t="s">
        <v>249</v>
      </c>
      <c r="D89" s="70" t="s">
        <v>133</v>
      </c>
      <c r="E89" s="76">
        <f>INDEX('Input Data'!$B$180:$R$199,MATCH(IF($A89="Primary",$A89,$B89),'Input Data'!$A$180:$A$199,0),MATCH($D89,'Input Data'!$B$179:$R$179,0))</f>
        <v>3523.6842409929886</v>
      </c>
      <c r="F89" s="81" t="s">
        <v>248</v>
      </c>
      <c r="G89" s="81" t="s">
        <v>252</v>
      </c>
      <c r="H89" s="70">
        <v>2026</v>
      </c>
    </row>
    <row r="90" spans="1:8" x14ac:dyDescent="0.35">
      <c r="A90" s="70" t="s">
        <v>3</v>
      </c>
      <c r="B90" s="70" t="s">
        <v>189</v>
      </c>
      <c r="C90" s="70" t="s">
        <v>250</v>
      </c>
      <c r="D90" s="70" t="s">
        <v>133</v>
      </c>
      <c r="E90" s="76">
        <f>INDEX('Input Data'!$B$430:$Q$449,MATCH(IF($A90="Primary",$A90,$B90),'Input Data'!$A$430:$A$449,0),MATCH($D90,'Input Data'!B$429:Q$429,0))</f>
        <v>8551.6761667498267</v>
      </c>
      <c r="F90" s="81" t="s">
        <v>248</v>
      </c>
      <c r="G90" s="81" t="s">
        <v>252</v>
      </c>
      <c r="H90" s="70">
        <v>2026</v>
      </c>
    </row>
    <row r="91" spans="1:8" x14ac:dyDescent="0.35">
      <c r="A91" s="70" t="s">
        <v>3</v>
      </c>
      <c r="B91" s="70" t="s">
        <v>189</v>
      </c>
      <c r="C91" s="70" t="s">
        <v>251</v>
      </c>
      <c r="D91" s="70" t="s">
        <v>133</v>
      </c>
      <c r="E91" s="81">
        <f>INDEX('Input Data'!$B$123:$R$141,MATCH(IF($A91="Primary",$A91,$B91),'Input Data'!$A$123:$A$141,0),MATCH($D91,'Input Data'!$B$122:$R$122,0))</f>
        <v>9.3431987995178475E-2</v>
      </c>
      <c r="F91" s="81" t="s">
        <v>244</v>
      </c>
      <c r="G91" s="81" t="s">
        <v>252</v>
      </c>
      <c r="H91" s="70">
        <v>2026</v>
      </c>
    </row>
    <row r="92" spans="1:8" x14ac:dyDescent="0.35">
      <c r="A92" s="70" t="s">
        <v>3</v>
      </c>
      <c r="B92" s="70" t="s">
        <v>189</v>
      </c>
      <c r="C92" s="70" t="s">
        <v>243</v>
      </c>
      <c r="D92" s="70" t="s">
        <v>134</v>
      </c>
      <c r="E92" s="81">
        <f>INDEX('Input Data'!$B$71:$R$89,MATCH(IF($A92="Primary",$A92,$B92),'Input Data'!$A$71:$A$89,0),MATCH($D92,'Input Data'!$B$70:$R$70,0))</f>
        <v>7.5932744837388419E-2</v>
      </c>
      <c r="F92" s="81" t="s">
        <v>244</v>
      </c>
      <c r="G92" s="81" t="s">
        <v>252</v>
      </c>
      <c r="H92" s="70">
        <v>2026</v>
      </c>
    </row>
    <row r="93" spans="1:8" x14ac:dyDescent="0.35">
      <c r="A93" s="70" t="s">
        <v>3</v>
      </c>
      <c r="B93" s="70" t="s">
        <v>189</v>
      </c>
      <c r="C93" s="70" t="s">
        <v>246</v>
      </c>
      <c r="D93" s="70" t="s">
        <v>134</v>
      </c>
      <c r="E93" s="81">
        <f>INDEX('Input Data'!$B$97:$R$115,MATCH(IF($A93="Primary",$A93,$B93),'Input Data'!$A$97:$A$115,0),MATCH($D93,'Input Data'!$B$96:$R$96,0))</f>
        <v>1.7168113541739614E-2</v>
      </c>
      <c r="F93" s="81" t="s">
        <v>244</v>
      </c>
      <c r="G93" s="81" t="s">
        <v>252</v>
      </c>
      <c r="H93" s="70">
        <v>2026</v>
      </c>
    </row>
    <row r="94" spans="1:8" x14ac:dyDescent="0.35">
      <c r="A94" s="70" t="s">
        <v>3</v>
      </c>
      <c r="B94" s="70" t="s">
        <v>189</v>
      </c>
      <c r="C94" s="70" t="s">
        <v>247</v>
      </c>
      <c r="D94" s="70" t="s">
        <v>134</v>
      </c>
      <c r="E94" s="76">
        <f>INDEX('Input Data'!$B$154:$R$173,MATCH(IF($A94="Primary",$A94,$B94),'Input Data'!$A$154:$A$173,0),MATCH($D94,'Input Data'!$B$153:$R$153,0))</f>
        <v>7918.3017876075628</v>
      </c>
      <c r="F94" s="81" t="s">
        <v>248</v>
      </c>
      <c r="G94" s="81" t="s">
        <v>252</v>
      </c>
      <c r="H94" s="70">
        <v>2026</v>
      </c>
    </row>
    <row r="95" spans="1:8" x14ac:dyDescent="0.35">
      <c r="A95" s="70" t="s">
        <v>3</v>
      </c>
      <c r="B95" s="70" t="s">
        <v>189</v>
      </c>
      <c r="C95" s="70" t="s">
        <v>249</v>
      </c>
      <c r="D95" s="70" t="s">
        <v>134</v>
      </c>
      <c r="E95" s="76">
        <f>INDEX('Input Data'!$B$180:$R$199,MATCH(IF($A95="Primary",$A95,$B95),'Input Data'!$A$180:$A$199,0),MATCH($D95,'Input Data'!$B$179:$R$179,0))</f>
        <v>3481.2728576874724</v>
      </c>
      <c r="F95" s="81" t="s">
        <v>248</v>
      </c>
      <c r="G95" s="81" t="s">
        <v>252</v>
      </c>
      <c r="H95" s="70">
        <v>2026</v>
      </c>
    </row>
    <row r="96" spans="1:8" x14ac:dyDescent="0.35">
      <c r="A96" s="70" t="s">
        <v>3</v>
      </c>
      <c r="B96" s="70" t="s">
        <v>189</v>
      </c>
      <c r="C96" s="70" t="s">
        <v>250</v>
      </c>
      <c r="D96" s="70" t="s">
        <v>134</v>
      </c>
      <c r="E96" s="76">
        <f>INDEX('Input Data'!$B$430:$Q$449,MATCH(IF($A96="Primary",$A96,$B96),'Input Data'!$A$430:$A$449,0),MATCH($D96,'Input Data'!B$429:Q$429,0))</f>
        <v>8720.737568848961</v>
      </c>
      <c r="F96" s="81" t="s">
        <v>248</v>
      </c>
      <c r="G96" s="81" t="s">
        <v>252</v>
      </c>
      <c r="H96" s="70">
        <v>2026</v>
      </c>
    </row>
    <row r="97" spans="1:8" x14ac:dyDescent="0.35">
      <c r="A97" s="70" t="s">
        <v>3</v>
      </c>
      <c r="B97" s="70" t="s">
        <v>189</v>
      </c>
      <c r="C97" s="70" t="s">
        <v>251</v>
      </c>
      <c r="D97" s="70" t="s">
        <v>134</v>
      </c>
      <c r="E97" s="81">
        <f>INDEX('Input Data'!$B$123:$R$141,MATCH(IF($A97="Primary",$A97,$B97),'Input Data'!$A$123:$A$141,0),MATCH($D97,'Input Data'!$B$122:$R$122,0))</f>
        <v>9.3100858379128029E-2</v>
      </c>
      <c r="F97" s="81" t="s">
        <v>244</v>
      </c>
      <c r="G97" s="81" t="s">
        <v>252</v>
      </c>
      <c r="H97" s="70">
        <v>2026</v>
      </c>
    </row>
    <row r="98" spans="1:8" x14ac:dyDescent="0.35">
      <c r="A98" s="70" t="s">
        <v>3</v>
      </c>
      <c r="B98" s="70" t="s">
        <v>189</v>
      </c>
      <c r="C98" s="70" t="s">
        <v>243</v>
      </c>
      <c r="D98" s="70" t="s">
        <v>135</v>
      </c>
      <c r="E98" s="81">
        <f>INDEX('Input Data'!$B$71:$R$89,MATCH(IF($A98="Primary",$A98,$B98),'Input Data'!$A$71:$A$89,0),MATCH($D98,'Input Data'!$B$70:$R$70,0))</f>
        <v>7.5932744837388419E-2</v>
      </c>
      <c r="F98" s="81" t="s">
        <v>244</v>
      </c>
      <c r="G98" s="70" t="s">
        <v>252</v>
      </c>
      <c r="H98" s="70">
        <v>2026</v>
      </c>
    </row>
    <row r="99" spans="1:8" x14ac:dyDescent="0.35">
      <c r="A99" s="70" t="s">
        <v>3</v>
      </c>
      <c r="B99" s="70" t="s">
        <v>189</v>
      </c>
      <c r="C99" s="70" t="s">
        <v>246</v>
      </c>
      <c r="D99" s="70" t="s">
        <v>135</v>
      </c>
      <c r="E99" s="81">
        <f>INDEX('Input Data'!$B$97:$R$115,MATCH(IF($A99="Primary",$A99,$B99),'Input Data'!$A$97:$A$115,0),MATCH($D99,'Input Data'!$B$96:$R$96,0))</f>
        <v>1.716811354173961E-2</v>
      </c>
      <c r="F99" s="81" t="s">
        <v>244</v>
      </c>
      <c r="G99" s="70" t="s">
        <v>252</v>
      </c>
      <c r="H99" s="70">
        <v>2026</v>
      </c>
    </row>
    <row r="100" spans="1:8" x14ac:dyDescent="0.35">
      <c r="A100" s="70" t="s">
        <v>3</v>
      </c>
      <c r="B100" s="70" t="s">
        <v>189</v>
      </c>
      <c r="C100" s="70" t="s">
        <v>247</v>
      </c>
      <c r="D100" s="70" t="s">
        <v>135</v>
      </c>
      <c r="E100" s="76">
        <f>INDEX('Input Data'!$B$154:$R$173,MATCH(IF($A100="Primary",$A100,$B100),'Input Data'!$A$154:$A$173,0),MATCH($D100,'Input Data'!$B$153:$R$153,0))</f>
        <v>7923.6044048159611</v>
      </c>
      <c r="F100" s="81" t="s">
        <v>248</v>
      </c>
      <c r="G100" s="70" t="s">
        <v>252</v>
      </c>
      <c r="H100" s="70">
        <v>2026</v>
      </c>
    </row>
    <row r="101" spans="1:8" x14ac:dyDescent="0.35">
      <c r="A101" s="70" t="s">
        <v>3</v>
      </c>
      <c r="B101" s="70" t="s">
        <v>189</v>
      </c>
      <c r="C101" s="70" t="s">
        <v>249</v>
      </c>
      <c r="D101" s="70" t="s">
        <v>135</v>
      </c>
      <c r="E101" s="76">
        <f>INDEX('Input Data'!$B$180:$R$199,MATCH(IF($A101="Primary",$A101,$B101),'Input Data'!$A$180:$A$199,0),MATCH($D101,'Input Data'!$B$179:$R$179,0))</f>
        <v>3511.4255714677811</v>
      </c>
      <c r="F101" s="81" t="s">
        <v>248</v>
      </c>
      <c r="G101" s="70" t="s">
        <v>252</v>
      </c>
      <c r="H101" s="70">
        <v>2026</v>
      </c>
    </row>
    <row r="102" spans="1:8" x14ac:dyDescent="0.35">
      <c r="A102" s="70" t="s">
        <v>3</v>
      </c>
      <c r="B102" s="70" t="s">
        <v>189</v>
      </c>
      <c r="C102" s="70" t="s">
        <v>250</v>
      </c>
      <c r="D102" s="70" t="s">
        <v>135</v>
      </c>
      <c r="E102" s="76"/>
      <c r="F102" s="76"/>
      <c r="G102" s="70" t="s">
        <v>252</v>
      </c>
      <c r="H102" s="70">
        <v>2026</v>
      </c>
    </row>
    <row r="103" spans="1:8" x14ac:dyDescent="0.35">
      <c r="A103" s="70" t="s">
        <v>3</v>
      </c>
      <c r="B103" s="70" t="s">
        <v>189</v>
      </c>
      <c r="C103" s="70" t="s">
        <v>251</v>
      </c>
      <c r="D103" s="70" t="s">
        <v>135</v>
      </c>
      <c r="E103" s="81">
        <f>INDEX('Input Data'!$B$123:$R$141,MATCH(IF($A103="Primary",$A103,$B103),'Input Data'!$A$123:$A$141,0),MATCH($D103,'Input Data'!$B$122:$R$122,0))</f>
        <v>9.3100858379128029E-2</v>
      </c>
      <c r="F103" s="81" t="s">
        <v>244</v>
      </c>
      <c r="G103" s="70" t="s">
        <v>252</v>
      </c>
      <c r="H103" s="70">
        <v>2026</v>
      </c>
    </row>
    <row r="104" spans="1:8" x14ac:dyDescent="0.35">
      <c r="A104" s="70" t="s">
        <v>4</v>
      </c>
      <c r="B104" s="70" t="s">
        <v>20</v>
      </c>
      <c r="C104" s="70" t="s">
        <v>243</v>
      </c>
      <c r="D104" s="70" t="s">
        <v>119</v>
      </c>
      <c r="E104" s="81">
        <f>INDEX('Input Data'!$B$71:$R$89,MATCH(IF($A104="Primary",$A104,$B104),'Input Data'!$A$71:$A$89,0),MATCH($D104,'Input Data'!$B$70:$R$70,0))</f>
        <v>6.6552260449174047E-2</v>
      </c>
      <c r="F104" s="81" t="s">
        <v>244</v>
      </c>
      <c r="G104" s="81" t="s">
        <v>245</v>
      </c>
      <c r="H104" s="70">
        <v>2026</v>
      </c>
    </row>
    <row r="105" spans="1:8" x14ac:dyDescent="0.35">
      <c r="A105" s="70" t="s">
        <v>4</v>
      </c>
      <c r="B105" s="70" t="s">
        <v>20</v>
      </c>
      <c r="C105" s="70" t="s">
        <v>246</v>
      </c>
      <c r="D105" s="70" t="s">
        <v>119</v>
      </c>
      <c r="E105" s="81">
        <f>INDEX('Input Data'!$B$97:$R$115,MATCH(IF($A105="Primary",$A105,$B105),'Input Data'!$A$97:$A$115,0),MATCH($D105,'Input Data'!$B$96:$R$96,0))</f>
        <v>3.0642984344689969E-2</v>
      </c>
      <c r="F105" s="81" t="s">
        <v>244</v>
      </c>
      <c r="G105" s="81" t="s">
        <v>245</v>
      </c>
      <c r="H105" s="70">
        <v>2026</v>
      </c>
    </row>
    <row r="106" spans="1:8" x14ac:dyDescent="0.35">
      <c r="A106" s="70" t="s">
        <v>4</v>
      </c>
      <c r="B106" s="70" t="s">
        <v>20</v>
      </c>
      <c r="C106" s="70" t="s">
        <v>247</v>
      </c>
      <c r="D106" s="70" t="s">
        <v>119</v>
      </c>
      <c r="E106" s="76">
        <f>INDEX('Input Data'!$B$154:$R$173,MATCH(IF($A106="Primary",$A106,$B106),'Input Data'!$A$154:$A$173,0),MATCH($D106,'Input Data'!$B$153:$R$153,0))</f>
        <v>203.85646550195881</v>
      </c>
      <c r="F106" s="81" t="s">
        <v>248</v>
      </c>
      <c r="G106" s="81" t="s">
        <v>245</v>
      </c>
      <c r="H106" s="70">
        <v>2026</v>
      </c>
    </row>
    <row r="107" spans="1:8" x14ac:dyDescent="0.35">
      <c r="A107" s="70" t="s">
        <v>4</v>
      </c>
      <c r="B107" s="70" t="s">
        <v>20</v>
      </c>
      <c r="C107" s="70" t="s">
        <v>249</v>
      </c>
      <c r="D107" s="70" t="s">
        <v>119</v>
      </c>
      <c r="E107" s="76">
        <f>INDEX('Input Data'!$B$180:$R$199,MATCH(IF($A107="Primary",$A107,$B107),'Input Data'!$A$180:$A$199,0),MATCH($D107,'Input Data'!$B$179:$R$179,0))</f>
        <v>151.32188816295078</v>
      </c>
      <c r="F107" s="81" t="s">
        <v>248</v>
      </c>
      <c r="G107" s="81" t="s">
        <v>245</v>
      </c>
      <c r="H107" s="70">
        <v>2026</v>
      </c>
    </row>
    <row r="108" spans="1:8" x14ac:dyDescent="0.35">
      <c r="A108" s="70" t="s">
        <v>4</v>
      </c>
      <c r="B108" s="70" t="s">
        <v>20</v>
      </c>
      <c r="C108" s="70" t="s">
        <v>250</v>
      </c>
      <c r="D108" s="70" t="s">
        <v>119</v>
      </c>
      <c r="E108" s="76">
        <f t="shared" ref="E108" ca="1" si="14">INDEX(INDIRECT("'"&amp;IF($A108="Primary",$A108,IF($B108="History","History ",$B108))&amp;"'!$E$41:$X$41"),1,MATCH($D108,INDIRECT("'"&amp;IF($A108="Primary",$A108,IF($B108="History","History ",$B108))&amp;"'!$E$35:$X$35"),0))</f>
        <v>291.13684318303956</v>
      </c>
      <c r="F108" s="81" t="s">
        <v>248</v>
      </c>
      <c r="G108" s="81" t="s">
        <v>245</v>
      </c>
      <c r="H108" s="70">
        <v>2026</v>
      </c>
    </row>
    <row r="109" spans="1:8" x14ac:dyDescent="0.35">
      <c r="A109" s="70" t="s">
        <v>4</v>
      </c>
      <c r="B109" s="70" t="s">
        <v>20</v>
      </c>
      <c r="C109" s="70" t="s">
        <v>251</v>
      </c>
      <c r="D109" s="70" t="s">
        <v>119</v>
      </c>
      <c r="E109" s="81">
        <f>INDEX('Input Data'!$B$123:$R$141,MATCH(IF($A109="Primary",$A109,$B109),'Input Data'!$A$123:$A$141,0),MATCH($D109,'Input Data'!$B$122:$R$122,0))</f>
        <v>9.7195244793864016E-2</v>
      </c>
      <c r="F109" s="81" t="s">
        <v>244</v>
      </c>
      <c r="G109" s="81" t="s">
        <v>245</v>
      </c>
      <c r="H109" s="70">
        <v>2026</v>
      </c>
    </row>
    <row r="110" spans="1:8" x14ac:dyDescent="0.35">
      <c r="A110" s="70" t="s">
        <v>4</v>
      </c>
      <c r="B110" s="70" t="s">
        <v>20</v>
      </c>
      <c r="C110" s="70" t="s">
        <v>243</v>
      </c>
      <c r="D110" s="70" t="s">
        <v>120</v>
      </c>
      <c r="E110" s="81">
        <f>INDEX('Input Data'!$B$71:$R$89,MATCH(IF($A110="Primary",$A110,$B110),'Input Data'!$A$71:$A$89,0),MATCH($D110,'Input Data'!$B$70:$R$70,0))</f>
        <v>6.0070672903876604E-2</v>
      </c>
      <c r="F110" s="81" t="s">
        <v>244</v>
      </c>
      <c r="G110" s="81" t="s">
        <v>245</v>
      </c>
      <c r="H110" s="70">
        <v>2026</v>
      </c>
    </row>
    <row r="111" spans="1:8" x14ac:dyDescent="0.35">
      <c r="A111" s="70" t="s">
        <v>4</v>
      </c>
      <c r="B111" s="70" t="s">
        <v>20</v>
      </c>
      <c r="C111" s="70" t="s">
        <v>246</v>
      </c>
      <c r="D111" s="70" t="s">
        <v>120</v>
      </c>
      <c r="E111" s="81">
        <f>INDEX('Input Data'!$B$97:$R$115,MATCH(IF($A111="Primary",$A111,$B111),'Input Data'!$A$97:$A$115,0),MATCH($D111,'Input Data'!$B$96:$R$96,0))</f>
        <v>2.4708480678514919E-2</v>
      </c>
      <c r="F111" s="81" t="s">
        <v>244</v>
      </c>
      <c r="G111" s="81" t="s">
        <v>245</v>
      </c>
      <c r="H111" s="70">
        <v>2026</v>
      </c>
    </row>
    <row r="112" spans="1:8" x14ac:dyDescent="0.35">
      <c r="A112" s="70" t="s">
        <v>4</v>
      </c>
      <c r="B112" s="70" t="s">
        <v>20</v>
      </c>
      <c r="C112" s="70" t="s">
        <v>247</v>
      </c>
      <c r="D112" s="70" t="s">
        <v>120</v>
      </c>
      <c r="E112" s="76">
        <f>INDEX('Input Data'!$B$154:$R$173,MATCH(IF($A112="Primary",$A112,$B112),'Input Data'!$A$154:$A$173,0),MATCH($D112,'Input Data'!$B$153:$R$153,0))</f>
        <v>228.90245055634287</v>
      </c>
      <c r="F112" s="81" t="s">
        <v>248</v>
      </c>
      <c r="G112" s="81" t="s">
        <v>245</v>
      </c>
      <c r="H112" s="70">
        <v>2026</v>
      </c>
    </row>
    <row r="113" spans="1:8" x14ac:dyDescent="0.35">
      <c r="A113" s="70" t="s">
        <v>4</v>
      </c>
      <c r="B113" s="70" t="s">
        <v>20</v>
      </c>
      <c r="C113" s="70" t="s">
        <v>249</v>
      </c>
      <c r="D113" s="70" t="s">
        <v>120</v>
      </c>
      <c r="E113" s="76">
        <f>INDEX('Input Data'!$B$180:$R$199,MATCH(IF($A113="Primary",$A113,$B113),'Input Data'!$A$180:$A$199,0),MATCH($D113,'Input Data'!$B$179:$R$179,0))</f>
        <v>182.91732901348757</v>
      </c>
      <c r="F113" s="81" t="s">
        <v>248</v>
      </c>
      <c r="G113" s="81" t="s">
        <v>245</v>
      </c>
      <c r="H113" s="70">
        <v>2026</v>
      </c>
    </row>
    <row r="114" spans="1:8" x14ac:dyDescent="0.35">
      <c r="A114" s="70" t="s">
        <v>4</v>
      </c>
      <c r="B114" s="70" t="s">
        <v>20</v>
      </c>
      <c r="C114" s="70" t="s">
        <v>250</v>
      </c>
      <c r="D114" s="70" t="s">
        <v>120</v>
      </c>
      <c r="E114" s="76">
        <f t="shared" ref="E114" ca="1" si="15">INDEX(INDIRECT("'"&amp;IF($A114="Primary",$A114,IF($B114="History","History ",$B114))&amp;"'!$E$41:$X$41"),1,MATCH($D114,INDIRECT("'"&amp;IF($A114="Primary",$A114,IF($B114="History","History ",$B114))&amp;"'!$E$35:$X$35"),0))</f>
        <v>303.99446085399745</v>
      </c>
      <c r="F114" s="81" t="s">
        <v>248</v>
      </c>
      <c r="G114" s="81" t="s">
        <v>245</v>
      </c>
      <c r="H114" s="70">
        <v>2026</v>
      </c>
    </row>
    <row r="115" spans="1:8" x14ac:dyDescent="0.35">
      <c r="A115" s="70" t="s">
        <v>4</v>
      </c>
      <c r="B115" s="70" t="s">
        <v>20</v>
      </c>
      <c r="C115" s="70" t="s">
        <v>251</v>
      </c>
      <c r="D115" s="70" t="s">
        <v>120</v>
      </c>
      <c r="E115" s="81">
        <f>INDEX('Input Data'!$B$123:$R$141,MATCH(IF($A115="Primary",$A115,$B115),'Input Data'!$A$123:$A$141,0),MATCH($D115,'Input Data'!$B$122:$R$122,0))</f>
        <v>8.477915358239152E-2</v>
      </c>
      <c r="F115" s="81" t="s">
        <v>244</v>
      </c>
      <c r="G115" s="81" t="s">
        <v>245</v>
      </c>
      <c r="H115" s="70">
        <v>2026</v>
      </c>
    </row>
    <row r="116" spans="1:8" x14ac:dyDescent="0.35">
      <c r="A116" s="70" t="s">
        <v>4</v>
      </c>
      <c r="B116" s="70" t="s">
        <v>20</v>
      </c>
      <c r="C116" s="70" t="s">
        <v>243</v>
      </c>
      <c r="D116" s="70" t="s">
        <v>121</v>
      </c>
      <c r="E116" s="81">
        <f>INDEX('Input Data'!$B$71:$R$89,MATCH(IF($A116="Primary",$A116,$B116),'Input Data'!$A$71:$A$89,0),MATCH($D116,'Input Data'!$B$70:$R$70,0))</f>
        <v>6.3636654131990669E-2</v>
      </c>
      <c r="F116" s="81" t="s">
        <v>244</v>
      </c>
      <c r="G116" s="81" t="s">
        <v>245</v>
      </c>
      <c r="H116" s="70">
        <v>2026</v>
      </c>
    </row>
    <row r="117" spans="1:8" x14ac:dyDescent="0.35">
      <c r="A117" s="70" t="s">
        <v>4</v>
      </c>
      <c r="B117" s="70" t="s">
        <v>20</v>
      </c>
      <c r="C117" s="70" t="s">
        <v>246</v>
      </c>
      <c r="D117" s="70" t="s">
        <v>121</v>
      </c>
      <c r="E117" s="81">
        <f>INDEX('Input Data'!$B$97:$R$115,MATCH(IF($A117="Primary",$A117,$B117),'Input Data'!$A$97:$A$115,0),MATCH($D117,'Input Data'!$B$96:$R$96,0))</f>
        <v>3.0607871855092554E-2</v>
      </c>
      <c r="F117" s="81" t="s">
        <v>244</v>
      </c>
      <c r="G117" s="81" t="s">
        <v>245</v>
      </c>
      <c r="H117" s="70">
        <v>2026</v>
      </c>
    </row>
    <row r="118" spans="1:8" x14ac:dyDescent="0.35">
      <c r="A118" s="70" t="s">
        <v>4</v>
      </c>
      <c r="B118" s="70" t="s">
        <v>20</v>
      </c>
      <c r="C118" s="70" t="s">
        <v>247</v>
      </c>
      <c r="D118" s="70" t="s">
        <v>121</v>
      </c>
      <c r="E118" s="76">
        <f>INDEX('Input Data'!$B$154:$R$173,MATCH(IF($A118="Primary",$A118,$B118),'Input Data'!$A$154:$A$173,0),MATCH($D118,'Input Data'!$B$153:$R$153,0))</f>
        <v>225.43290480925558</v>
      </c>
      <c r="F118" s="81" t="s">
        <v>248</v>
      </c>
      <c r="G118" s="81" t="s">
        <v>245</v>
      </c>
      <c r="H118" s="70">
        <v>2026</v>
      </c>
    </row>
    <row r="119" spans="1:8" x14ac:dyDescent="0.35">
      <c r="A119" s="70" t="s">
        <v>4</v>
      </c>
      <c r="B119" s="70" t="s">
        <v>20</v>
      </c>
      <c r="C119" s="70" t="s">
        <v>249</v>
      </c>
      <c r="D119" s="70" t="s">
        <v>121</v>
      </c>
      <c r="E119" s="76">
        <f>INDEX('Input Data'!$B$180:$R$199,MATCH(IF($A119="Primary",$A119,$B119),'Input Data'!$A$180:$A$199,0),MATCH($D119,'Input Data'!$B$179:$R$179,0))</f>
        <v>175.97275825706572</v>
      </c>
      <c r="F119" s="81" t="s">
        <v>248</v>
      </c>
      <c r="G119" s="81" t="s">
        <v>245</v>
      </c>
      <c r="H119" s="70">
        <v>2026</v>
      </c>
    </row>
    <row r="120" spans="1:8" x14ac:dyDescent="0.35">
      <c r="A120" s="70" t="s">
        <v>4</v>
      </c>
      <c r="B120" s="70" t="s">
        <v>20</v>
      </c>
      <c r="C120" s="70" t="s">
        <v>250</v>
      </c>
      <c r="D120" s="70" t="s">
        <v>121</v>
      </c>
      <c r="E120" s="76">
        <f t="shared" ref="E120" ca="1" si="16">INDEX(INDIRECT("'"&amp;IF($A120="Primary",$A120,IF($B120="History","History ",$B120))&amp;"'!$E$41:$X$41"),1,MATCH($D120,INDIRECT("'"&amp;IF($A120="Primary",$A120,IF($B120="History","History ",$B120))&amp;"'!$E$35:$X$35"),0))</f>
        <v>278.22554764516656</v>
      </c>
      <c r="F120" s="81" t="s">
        <v>248</v>
      </c>
      <c r="G120" s="81" t="s">
        <v>245</v>
      </c>
      <c r="H120" s="70">
        <v>2026</v>
      </c>
    </row>
    <row r="121" spans="1:8" x14ac:dyDescent="0.35">
      <c r="A121" s="70" t="s">
        <v>4</v>
      </c>
      <c r="B121" s="70" t="s">
        <v>20</v>
      </c>
      <c r="C121" s="70" t="s">
        <v>251</v>
      </c>
      <c r="D121" s="70" t="s">
        <v>121</v>
      </c>
      <c r="E121" s="81">
        <f>INDEX('Input Data'!$B$123:$R$141,MATCH(IF($A121="Primary",$A121,$B121),'Input Data'!$A$123:$A$141,0),MATCH($D121,'Input Data'!$B$122:$R$122,0))</f>
        <v>9.4244525987083216E-2</v>
      </c>
      <c r="F121" s="81" t="s">
        <v>244</v>
      </c>
      <c r="G121" s="81" t="s">
        <v>245</v>
      </c>
      <c r="H121" s="70">
        <v>2026</v>
      </c>
    </row>
    <row r="122" spans="1:8" x14ac:dyDescent="0.35">
      <c r="A122" s="70" t="s">
        <v>4</v>
      </c>
      <c r="B122" s="70" t="s">
        <v>20</v>
      </c>
      <c r="C122" s="70" t="s">
        <v>243</v>
      </c>
      <c r="D122" s="70" t="s">
        <v>122</v>
      </c>
      <c r="E122" s="81">
        <f>INDEX('Input Data'!$B$71:$R$89,MATCH(IF($A122="Primary",$A122,$B122),'Input Data'!$A$71:$A$89,0),MATCH($D122,'Input Data'!$B$70:$R$70,0))</f>
        <v>6.6642555396596401E-2</v>
      </c>
      <c r="F122" s="81" t="s">
        <v>244</v>
      </c>
      <c r="G122" s="81" t="s">
        <v>245</v>
      </c>
      <c r="H122" s="70">
        <v>2026</v>
      </c>
    </row>
    <row r="123" spans="1:8" x14ac:dyDescent="0.35">
      <c r="A123" s="70" t="s">
        <v>4</v>
      </c>
      <c r="B123" s="70" t="s">
        <v>20</v>
      </c>
      <c r="C123" s="70" t="s">
        <v>246</v>
      </c>
      <c r="D123" s="70" t="s">
        <v>122</v>
      </c>
      <c r="E123" s="81">
        <f>INDEX('Input Data'!$B$97:$R$115,MATCH(IF($A123="Primary",$A123,$B123),'Input Data'!$A$97:$A$115,0),MATCH($D123,'Input Data'!$B$96:$R$96,0))</f>
        <v>2.3612916287079257E-2</v>
      </c>
      <c r="F123" s="81" t="s">
        <v>244</v>
      </c>
      <c r="G123" s="81" t="s">
        <v>245</v>
      </c>
      <c r="H123" s="70">
        <v>2026</v>
      </c>
    </row>
    <row r="124" spans="1:8" x14ac:dyDescent="0.35">
      <c r="A124" s="70" t="s">
        <v>4</v>
      </c>
      <c r="B124" s="70" t="s">
        <v>20</v>
      </c>
      <c r="C124" s="70" t="s">
        <v>247</v>
      </c>
      <c r="D124" s="70" t="s">
        <v>122</v>
      </c>
      <c r="E124" s="76">
        <f>INDEX('Input Data'!$B$154:$R$173,MATCH(IF($A124="Primary",$A124,$B124),'Input Data'!$A$154:$A$173,0),MATCH($D124,'Input Data'!$B$153:$R$153,0))</f>
        <v>288.55833995822104</v>
      </c>
      <c r="F124" s="81" t="s">
        <v>248</v>
      </c>
      <c r="G124" s="81" t="s">
        <v>245</v>
      </c>
      <c r="H124" s="70">
        <v>2026</v>
      </c>
    </row>
    <row r="125" spans="1:8" x14ac:dyDescent="0.35">
      <c r="A125" s="70" t="s">
        <v>4</v>
      </c>
      <c r="B125" s="70" t="s">
        <v>20</v>
      </c>
      <c r="C125" s="70" t="s">
        <v>249</v>
      </c>
      <c r="D125" s="70" t="s">
        <v>122</v>
      </c>
      <c r="E125" s="76">
        <f>INDEX('Input Data'!$B$180:$R$199,MATCH(IF($A125="Primary",$A125,$B125),'Input Data'!$A$180:$A$199,0),MATCH($D125,'Input Data'!$B$179:$R$179,0))</f>
        <v>161.20916864038338</v>
      </c>
      <c r="F125" s="81" t="s">
        <v>248</v>
      </c>
      <c r="G125" s="81" t="s">
        <v>245</v>
      </c>
      <c r="H125" s="70">
        <v>2026</v>
      </c>
    </row>
    <row r="126" spans="1:8" x14ac:dyDescent="0.35">
      <c r="A126" s="70" t="s">
        <v>4</v>
      </c>
      <c r="B126" s="70" t="s">
        <v>20</v>
      </c>
      <c r="C126" s="70" t="s">
        <v>250</v>
      </c>
      <c r="D126" s="70" t="s">
        <v>122</v>
      </c>
      <c r="E126" s="76">
        <f t="shared" ref="E126" ca="1" si="17">INDEX(INDIRECT("'"&amp;IF($A126="Primary",$A126,IF($B126="History","History ",$B126))&amp;"'!$E$41:$X$41"),1,MATCH($D126,INDIRECT("'"&amp;IF($A126="Primary",$A126,IF($B126="History","History ",$B126))&amp;"'!$E$35:$X$35"),0))</f>
        <v>258.72070767972536</v>
      </c>
      <c r="F126" s="81" t="s">
        <v>248</v>
      </c>
      <c r="G126" s="81" t="s">
        <v>245</v>
      </c>
      <c r="H126" s="70">
        <v>2026</v>
      </c>
    </row>
    <row r="127" spans="1:8" x14ac:dyDescent="0.35">
      <c r="A127" s="70" t="s">
        <v>4</v>
      </c>
      <c r="B127" s="70" t="s">
        <v>20</v>
      </c>
      <c r="C127" s="70" t="s">
        <v>251</v>
      </c>
      <c r="D127" s="70" t="s">
        <v>122</v>
      </c>
      <c r="E127" s="81">
        <f>INDEX('Input Data'!$B$123:$R$141,MATCH(IF($A127="Primary",$A127,$B127),'Input Data'!$A$123:$A$141,0),MATCH($D127,'Input Data'!$B$122:$R$122,0))</f>
        <v>9.0255471683675662E-2</v>
      </c>
      <c r="F127" s="81" t="s">
        <v>244</v>
      </c>
      <c r="G127" s="81" t="s">
        <v>245</v>
      </c>
      <c r="H127" s="70">
        <v>2026</v>
      </c>
    </row>
    <row r="128" spans="1:8" x14ac:dyDescent="0.35">
      <c r="A128" s="70" t="s">
        <v>4</v>
      </c>
      <c r="B128" s="70" t="s">
        <v>20</v>
      </c>
      <c r="C128" s="70" t="s">
        <v>243</v>
      </c>
      <c r="D128" s="70" t="s">
        <v>123</v>
      </c>
      <c r="E128" s="81">
        <f>INDEX('Input Data'!$B$71:$R$89,MATCH(IF($A128="Primary",$A128,$B128),'Input Data'!$A$71:$A$89,0),MATCH($D128,'Input Data'!$B$70:$R$70,0))</f>
        <v>8.263451146575776E-2</v>
      </c>
      <c r="F128" s="81" t="s">
        <v>244</v>
      </c>
      <c r="G128" s="81" t="s">
        <v>245</v>
      </c>
      <c r="H128" s="70">
        <v>2026</v>
      </c>
    </row>
    <row r="129" spans="1:8" x14ac:dyDescent="0.35">
      <c r="A129" s="70" t="s">
        <v>4</v>
      </c>
      <c r="B129" s="70" t="s">
        <v>20</v>
      </c>
      <c r="C129" s="70" t="s">
        <v>246</v>
      </c>
      <c r="D129" s="70" t="s">
        <v>123</v>
      </c>
      <c r="E129" s="81">
        <f>INDEX('Input Data'!$B$97:$R$115,MATCH(IF($A129="Primary",$A129,$B129),'Input Data'!$A$97:$A$115,0),MATCH($D129,'Input Data'!$B$96:$R$96,0))</f>
        <v>2.6019543424152788E-2</v>
      </c>
      <c r="F129" s="81" t="s">
        <v>244</v>
      </c>
      <c r="G129" s="81" t="s">
        <v>245</v>
      </c>
      <c r="H129" s="70">
        <v>2026</v>
      </c>
    </row>
    <row r="130" spans="1:8" x14ac:dyDescent="0.35">
      <c r="A130" s="70" t="s">
        <v>4</v>
      </c>
      <c r="B130" s="70" t="s">
        <v>20</v>
      </c>
      <c r="C130" s="70" t="s">
        <v>247</v>
      </c>
      <c r="D130" s="70" t="s">
        <v>123</v>
      </c>
      <c r="E130" s="76">
        <f>INDEX('Input Data'!$B$154:$R$173,MATCH(IF($A130="Primary",$A130,$B130),'Input Data'!$A$154:$A$173,0),MATCH($D130,'Input Data'!$B$153:$R$153,0))</f>
        <v>247.67765301304797</v>
      </c>
      <c r="F130" s="81" t="s">
        <v>248</v>
      </c>
      <c r="G130" s="81" t="s">
        <v>245</v>
      </c>
      <c r="H130" s="70">
        <v>2026</v>
      </c>
    </row>
    <row r="131" spans="1:8" x14ac:dyDescent="0.35">
      <c r="A131" s="70" t="s">
        <v>4</v>
      </c>
      <c r="B131" s="70" t="s">
        <v>20</v>
      </c>
      <c r="C131" s="70" t="s">
        <v>249</v>
      </c>
      <c r="D131" s="70" t="s">
        <v>123</v>
      </c>
      <c r="E131" s="76">
        <f>INDEX('Input Data'!$B$180:$R$199,MATCH(IF($A131="Primary",$A131,$B131),'Input Data'!$A$180:$A$199,0),MATCH($D131,'Input Data'!$B$179:$R$179,0))</f>
        <v>127.52588485579876</v>
      </c>
      <c r="F131" s="81" t="s">
        <v>248</v>
      </c>
      <c r="G131" s="81" t="s">
        <v>245</v>
      </c>
      <c r="H131" s="70">
        <v>2026</v>
      </c>
    </row>
    <row r="132" spans="1:8" x14ac:dyDescent="0.35">
      <c r="A132" s="70" t="s">
        <v>4</v>
      </c>
      <c r="B132" s="70" t="s">
        <v>20</v>
      </c>
      <c r="C132" s="70" t="s">
        <v>250</v>
      </c>
      <c r="D132" s="70" t="s">
        <v>123</v>
      </c>
      <c r="E132" s="76">
        <f t="shared" ref="E132" ca="1" si="18">INDEX(INDIRECT("'"&amp;IF($A132="Primary",$A132,IF($B132="History","History ",$B132))&amp;"'!$E$41:$X$41"),1,MATCH($D132,INDIRECT("'"&amp;IF($A132="Primary",$A132,IF($B132="History","History ",$B132))&amp;"'!$E$35:$X$35"),0))</f>
        <v>298.15412497027773</v>
      </c>
      <c r="F132" s="81" t="s">
        <v>248</v>
      </c>
      <c r="G132" s="81" t="s">
        <v>245</v>
      </c>
      <c r="H132" s="70">
        <v>2026</v>
      </c>
    </row>
    <row r="133" spans="1:8" x14ac:dyDescent="0.35">
      <c r="A133" s="70" t="s">
        <v>4</v>
      </c>
      <c r="B133" s="70" t="s">
        <v>20</v>
      </c>
      <c r="C133" s="70" t="s">
        <v>251</v>
      </c>
      <c r="D133" s="70" t="s">
        <v>123</v>
      </c>
      <c r="E133" s="81">
        <f>INDEX('Input Data'!$B$123:$R$141,MATCH(IF($A133="Primary",$A133,$B133),'Input Data'!$A$123:$A$141,0),MATCH($D133,'Input Data'!$B$122:$R$122,0))</f>
        <v>0.10865405488991055</v>
      </c>
      <c r="F133" s="81" t="s">
        <v>244</v>
      </c>
      <c r="G133" s="81" t="s">
        <v>245</v>
      </c>
      <c r="H133" s="70">
        <v>2026</v>
      </c>
    </row>
    <row r="134" spans="1:8" x14ac:dyDescent="0.35">
      <c r="A134" s="70" t="s">
        <v>4</v>
      </c>
      <c r="B134" s="70" t="s">
        <v>20</v>
      </c>
      <c r="C134" s="70" t="s">
        <v>243</v>
      </c>
      <c r="D134" s="70" t="s">
        <v>124</v>
      </c>
      <c r="E134" s="81">
        <f>INDEX('Input Data'!$B$71:$R$89,MATCH(IF($A134="Primary",$A134,$B134),'Input Data'!$A$71:$A$89,0),MATCH($D134,'Input Data'!$B$70:$R$70,0))</f>
        <v>8.602161563064116E-2</v>
      </c>
      <c r="F134" s="81" t="s">
        <v>244</v>
      </c>
      <c r="G134" s="81" t="s">
        <v>245</v>
      </c>
      <c r="H134" s="70">
        <v>2026</v>
      </c>
    </row>
    <row r="135" spans="1:8" x14ac:dyDescent="0.35">
      <c r="A135" s="70" t="s">
        <v>4</v>
      </c>
      <c r="B135" s="70" t="s">
        <v>20</v>
      </c>
      <c r="C135" s="70" t="s">
        <v>246</v>
      </c>
      <c r="D135" s="70" t="s">
        <v>124</v>
      </c>
      <c r="E135" s="81">
        <f>INDEX('Input Data'!$B$97:$R$115,MATCH(IF($A135="Primary",$A135,$B135),'Input Data'!$A$97:$A$115,0),MATCH($D135,'Input Data'!$B$96:$R$96,0))</f>
        <v>2.0501623504691445E-2</v>
      </c>
      <c r="F135" s="81" t="s">
        <v>244</v>
      </c>
      <c r="G135" s="81" t="s">
        <v>245</v>
      </c>
      <c r="H135" s="70">
        <v>2026</v>
      </c>
    </row>
    <row r="136" spans="1:8" x14ac:dyDescent="0.35">
      <c r="A136" s="70" t="s">
        <v>4</v>
      </c>
      <c r="B136" s="70" t="s">
        <v>20</v>
      </c>
      <c r="C136" s="70" t="s">
        <v>247</v>
      </c>
      <c r="D136" s="70" t="s">
        <v>124</v>
      </c>
      <c r="E136" s="76">
        <f>INDEX('Input Data'!$B$154:$R$173,MATCH(IF($A136="Primary",$A136,$B136),'Input Data'!$A$154:$A$173,0),MATCH($D136,'Input Data'!$B$153:$R$153,0))</f>
        <v>240.12431849845061</v>
      </c>
      <c r="F136" s="81" t="s">
        <v>248</v>
      </c>
      <c r="G136" s="81" t="s">
        <v>245</v>
      </c>
      <c r="H136" s="70">
        <v>2026</v>
      </c>
    </row>
    <row r="137" spans="1:8" x14ac:dyDescent="0.35">
      <c r="A137" s="70" t="s">
        <v>4</v>
      </c>
      <c r="B137" s="70" t="s">
        <v>20</v>
      </c>
      <c r="C137" s="70" t="s">
        <v>249</v>
      </c>
      <c r="D137" s="70" t="s">
        <v>124</v>
      </c>
      <c r="E137" s="76">
        <f>INDEX('Input Data'!$B$180:$R$199,MATCH(IF($A137="Primary",$A137,$B137),'Input Data'!$A$180:$A$199,0),MATCH($D137,'Input Data'!$B$179:$R$179,0))</f>
        <v>118.89240270040182</v>
      </c>
      <c r="F137" s="81" t="s">
        <v>248</v>
      </c>
      <c r="G137" s="81" t="s">
        <v>245</v>
      </c>
      <c r="H137" s="70">
        <v>2026</v>
      </c>
    </row>
    <row r="138" spans="1:8" x14ac:dyDescent="0.35">
      <c r="A138" s="70" t="s">
        <v>4</v>
      </c>
      <c r="B138" s="70" t="s">
        <v>20</v>
      </c>
      <c r="C138" s="70" t="s">
        <v>250</v>
      </c>
      <c r="D138" s="70" t="s">
        <v>124</v>
      </c>
      <c r="E138" s="76">
        <f t="shared" ref="E138" ca="1" si="19">INDEX(INDIRECT("'"&amp;IF($A138="Primary",$A138,IF($B138="History","History ",$B138))&amp;"'!$E$41:$X$41"),1,MATCH($D138,INDIRECT("'"&amp;IF($A138="Primary",$A138,IF($B138="History","History ",$B138))&amp;"'!$E$35:$X$35"),0))</f>
        <v>306.69671658921163</v>
      </c>
      <c r="F138" s="81" t="s">
        <v>248</v>
      </c>
      <c r="G138" s="81" t="s">
        <v>245</v>
      </c>
      <c r="H138" s="70">
        <v>2026</v>
      </c>
    </row>
    <row r="139" spans="1:8" x14ac:dyDescent="0.35">
      <c r="A139" s="70" t="s">
        <v>4</v>
      </c>
      <c r="B139" s="70" t="s">
        <v>20</v>
      </c>
      <c r="C139" s="70" t="s">
        <v>251</v>
      </c>
      <c r="D139" s="70" t="s">
        <v>124</v>
      </c>
      <c r="E139" s="81">
        <f>INDEX('Input Data'!$B$123:$R$141,MATCH(IF($A139="Primary",$A139,$B139),'Input Data'!$A$123:$A$141,0),MATCH($D139,'Input Data'!$B$122:$R$122,0))</f>
        <v>0.1065232391353326</v>
      </c>
      <c r="F139" s="81" t="s">
        <v>244</v>
      </c>
      <c r="G139" s="81" t="s">
        <v>245</v>
      </c>
      <c r="H139" s="70">
        <v>2026</v>
      </c>
    </row>
    <row r="140" spans="1:8" x14ac:dyDescent="0.35">
      <c r="A140" s="70" t="s">
        <v>4</v>
      </c>
      <c r="B140" s="70" t="s">
        <v>20</v>
      </c>
      <c r="C140" s="70" t="s">
        <v>243</v>
      </c>
      <c r="D140" s="70" t="s">
        <v>125</v>
      </c>
      <c r="E140" s="81">
        <f>INDEX('Input Data'!$B$71:$R$89,MATCH(IF($A140="Primary",$A140,$B140),'Input Data'!$A$71:$A$89,0),MATCH($D140,'Input Data'!$B$70:$R$70,0))</f>
        <v>7.8707448069949101E-2</v>
      </c>
      <c r="F140" s="81" t="s">
        <v>244</v>
      </c>
      <c r="G140" s="81" t="s">
        <v>245</v>
      </c>
      <c r="H140" s="70">
        <v>2026</v>
      </c>
    </row>
    <row r="141" spans="1:8" x14ac:dyDescent="0.35">
      <c r="A141" s="70" t="s">
        <v>4</v>
      </c>
      <c r="B141" s="70" t="s">
        <v>20</v>
      </c>
      <c r="C141" s="70" t="s">
        <v>246</v>
      </c>
      <c r="D141" s="70" t="s">
        <v>125</v>
      </c>
      <c r="E141" s="81">
        <f>INDEX('Input Data'!$B$97:$R$115,MATCH(IF($A141="Primary",$A141,$B141),'Input Data'!$A$97:$A$115,0),MATCH($D141,'Input Data'!$B$96:$R$96,0))</f>
        <v>1.9076308999847261E-2</v>
      </c>
      <c r="F141" s="81" t="s">
        <v>244</v>
      </c>
      <c r="G141" s="81" t="s">
        <v>245</v>
      </c>
      <c r="H141" s="70">
        <v>2026</v>
      </c>
    </row>
    <row r="142" spans="1:8" x14ac:dyDescent="0.35">
      <c r="A142" s="70" t="s">
        <v>4</v>
      </c>
      <c r="B142" s="70" t="s">
        <v>20</v>
      </c>
      <c r="C142" s="70" t="s">
        <v>247</v>
      </c>
      <c r="D142" s="70" t="s">
        <v>125</v>
      </c>
      <c r="E142" s="76">
        <f>INDEX('Input Data'!$B$154:$R$173,MATCH(IF($A142="Primary",$A142,$B142),'Input Data'!$A$154:$A$173,0),MATCH($D142,'Input Data'!$B$153:$R$153,0))</f>
        <v>216.72336280362595</v>
      </c>
      <c r="F142" s="81" t="s">
        <v>248</v>
      </c>
      <c r="G142" s="81" t="s">
        <v>245</v>
      </c>
      <c r="H142" s="70">
        <v>2026</v>
      </c>
    </row>
    <row r="143" spans="1:8" x14ac:dyDescent="0.35">
      <c r="A143" s="70" t="s">
        <v>4</v>
      </c>
      <c r="B143" s="70" t="s">
        <v>20</v>
      </c>
      <c r="C143" s="70" t="s">
        <v>249</v>
      </c>
      <c r="D143" s="70" t="s">
        <v>125</v>
      </c>
      <c r="E143" s="76">
        <f>INDEX('Input Data'!$B$180:$R$199,MATCH(IF($A143="Primary",$A143,$B143),'Input Data'!$A$180:$A$199,0),MATCH($D143,'Input Data'!$B$179:$R$179,0))</f>
        <v>110.66408203268541</v>
      </c>
      <c r="F143" s="81" t="s">
        <v>248</v>
      </c>
      <c r="G143" s="81" t="s">
        <v>245</v>
      </c>
      <c r="H143" s="70">
        <v>2026</v>
      </c>
    </row>
    <row r="144" spans="1:8" x14ac:dyDescent="0.35">
      <c r="A144" s="70" t="s">
        <v>4</v>
      </c>
      <c r="B144" s="70" t="s">
        <v>20</v>
      </c>
      <c r="C144" s="70" t="s">
        <v>250</v>
      </c>
      <c r="D144" s="70" t="s">
        <v>125</v>
      </c>
      <c r="E144" s="76">
        <f t="shared" ref="E144" ca="1" si="20">INDEX(INDIRECT("'"&amp;IF($A144="Primary",$A144,IF($B144="History","History ",$B144))&amp;"'!$E$41:$X$41"),1,MATCH($D144,INDIRECT("'"&amp;IF($A144="Primary",$A144,IF($B144="History","History ",$B144))&amp;"'!$E$35:$X$35"),0))</f>
        <v>263.22509935327514</v>
      </c>
      <c r="F144" s="81" t="s">
        <v>248</v>
      </c>
      <c r="G144" s="81" t="s">
        <v>245</v>
      </c>
      <c r="H144" s="70">
        <v>2026</v>
      </c>
    </row>
    <row r="145" spans="1:8" x14ac:dyDescent="0.35">
      <c r="A145" s="70" t="s">
        <v>4</v>
      </c>
      <c r="B145" s="70" t="s">
        <v>20</v>
      </c>
      <c r="C145" s="70" t="s">
        <v>251</v>
      </c>
      <c r="D145" s="70" t="s">
        <v>125</v>
      </c>
      <c r="E145" s="81">
        <f>INDEX('Input Data'!$B$123:$R$141,MATCH(IF($A145="Primary",$A145,$B145),'Input Data'!$A$123:$A$141,0),MATCH($D145,'Input Data'!$B$122:$R$122,0))</f>
        <v>9.7783757069796362E-2</v>
      </c>
      <c r="F145" s="81" t="s">
        <v>244</v>
      </c>
      <c r="G145" s="81" t="s">
        <v>245</v>
      </c>
      <c r="H145" s="70">
        <v>2026</v>
      </c>
    </row>
    <row r="146" spans="1:8" x14ac:dyDescent="0.35">
      <c r="A146" s="70" t="s">
        <v>4</v>
      </c>
      <c r="B146" s="70" t="s">
        <v>20</v>
      </c>
      <c r="C146" s="70" t="s">
        <v>243</v>
      </c>
      <c r="D146" s="70" t="s">
        <v>126</v>
      </c>
      <c r="E146" s="81">
        <f>INDEX('Input Data'!$B$71:$R$89,MATCH(IF($A146="Primary",$A146,$B146),'Input Data'!$A$71:$A$89,0),MATCH($D146,'Input Data'!$B$70:$R$70,0))</f>
        <v>7.4165372149801082E-2</v>
      </c>
      <c r="F146" s="81" t="s">
        <v>244</v>
      </c>
      <c r="G146" s="81" t="s">
        <v>245</v>
      </c>
      <c r="H146" s="70">
        <v>2026</v>
      </c>
    </row>
    <row r="147" spans="1:8" x14ac:dyDescent="0.35">
      <c r="A147" s="70" t="s">
        <v>4</v>
      </c>
      <c r="B147" s="70" t="s">
        <v>20</v>
      </c>
      <c r="C147" s="70" t="s">
        <v>246</v>
      </c>
      <c r="D147" s="70" t="s">
        <v>126</v>
      </c>
      <c r="E147" s="81">
        <f>INDEX('Input Data'!$B$97:$R$115,MATCH(IF($A147="Primary",$A147,$B147),'Input Data'!$A$97:$A$115,0),MATCH($D147,'Input Data'!$B$96:$R$96,0))</f>
        <v>1.5766885607704055E-2</v>
      </c>
      <c r="F147" s="81" t="s">
        <v>244</v>
      </c>
      <c r="G147" s="81" t="s">
        <v>245</v>
      </c>
      <c r="H147" s="70">
        <v>2026</v>
      </c>
    </row>
    <row r="148" spans="1:8" x14ac:dyDescent="0.35">
      <c r="A148" s="70" t="s">
        <v>4</v>
      </c>
      <c r="B148" s="70" t="s">
        <v>20</v>
      </c>
      <c r="C148" s="70" t="s">
        <v>247</v>
      </c>
      <c r="D148" s="70" t="s">
        <v>126</v>
      </c>
      <c r="E148" s="76">
        <f>INDEX('Input Data'!$B$154:$R$173,MATCH(IF($A148="Primary",$A148,$B148),'Input Data'!$A$154:$A$173,0),MATCH($D148,'Input Data'!$B$153:$R$153,0))</f>
        <v>245.90038591876396</v>
      </c>
      <c r="F148" s="81" t="s">
        <v>248</v>
      </c>
      <c r="G148" s="81" t="s">
        <v>245</v>
      </c>
      <c r="H148" s="70">
        <v>2026</v>
      </c>
    </row>
    <row r="149" spans="1:8" x14ac:dyDescent="0.35">
      <c r="A149" s="70" t="s">
        <v>4</v>
      </c>
      <c r="B149" s="70" t="s">
        <v>20</v>
      </c>
      <c r="C149" s="70" t="s">
        <v>249</v>
      </c>
      <c r="D149" s="70" t="s">
        <v>126</v>
      </c>
      <c r="E149" s="76">
        <f>INDEX('Input Data'!$B$180:$R$199,MATCH(IF($A149="Primary",$A149,$B149),'Input Data'!$A$180:$A$199,0),MATCH($D149,'Input Data'!$B$179:$R$179,0))</f>
        <v>127.23764170154574</v>
      </c>
      <c r="F149" s="81" t="s">
        <v>248</v>
      </c>
      <c r="G149" s="81" t="s">
        <v>245</v>
      </c>
      <c r="H149" s="70">
        <v>2026</v>
      </c>
    </row>
    <row r="150" spans="1:8" x14ac:dyDescent="0.35">
      <c r="A150" s="70" t="s">
        <v>4</v>
      </c>
      <c r="B150" s="70" t="s">
        <v>20</v>
      </c>
      <c r="C150" s="70" t="s">
        <v>250</v>
      </c>
      <c r="D150" s="70" t="s">
        <v>126</v>
      </c>
      <c r="E150" s="76">
        <f t="shared" ref="E150" ca="1" si="21">INDEX(INDIRECT("'"&amp;IF($A150="Primary",$A150,IF($B150="History","History ",$B150))&amp;"'!$E$41:$X$41"),1,MATCH($D150,INDIRECT("'"&amp;IF($A150="Primary",$A150,IF($B150="History","History ",$B150))&amp;"'!$E$35:$X$35"),0))</f>
        <v>281.820035850355</v>
      </c>
      <c r="F150" s="81" t="s">
        <v>248</v>
      </c>
      <c r="G150" s="81" t="s">
        <v>245</v>
      </c>
      <c r="H150" s="70">
        <v>2026</v>
      </c>
    </row>
    <row r="151" spans="1:8" x14ac:dyDescent="0.35">
      <c r="A151" s="70" t="s">
        <v>4</v>
      </c>
      <c r="B151" s="70" t="s">
        <v>20</v>
      </c>
      <c r="C151" s="70" t="s">
        <v>251</v>
      </c>
      <c r="D151" s="70" t="s">
        <v>126</v>
      </c>
      <c r="E151" s="81">
        <f>INDEX('Input Data'!$B$123:$R$141,MATCH(IF($A151="Primary",$A151,$B151),'Input Data'!$A$123:$A$141,0),MATCH($D151,'Input Data'!$B$122:$R$122,0))</f>
        <v>8.993225775750513E-2</v>
      </c>
      <c r="F151" s="81" t="s">
        <v>244</v>
      </c>
      <c r="G151" s="81" t="s">
        <v>245</v>
      </c>
      <c r="H151" s="70">
        <v>2026</v>
      </c>
    </row>
    <row r="152" spans="1:8" x14ac:dyDescent="0.35">
      <c r="A152" s="70" t="s">
        <v>4</v>
      </c>
      <c r="B152" s="70" t="s">
        <v>20</v>
      </c>
      <c r="C152" s="70" t="s">
        <v>243</v>
      </c>
      <c r="D152" s="70" t="s">
        <v>127</v>
      </c>
      <c r="E152" s="81">
        <f>INDEX('Input Data'!$B$71:$R$89,MATCH(IF($A152="Primary",$A152,$B152),'Input Data'!$A$71:$A$89,0),MATCH($D152,'Input Data'!$B$70:$R$70,0))</f>
        <v>6.8859540370460326E-2</v>
      </c>
      <c r="F152" s="81" t="s">
        <v>244</v>
      </c>
      <c r="G152" s="81" t="s">
        <v>245</v>
      </c>
      <c r="H152" s="70">
        <v>2026</v>
      </c>
    </row>
    <row r="153" spans="1:8" x14ac:dyDescent="0.35">
      <c r="A153" s="70" t="s">
        <v>4</v>
      </c>
      <c r="B153" s="70" t="s">
        <v>20</v>
      </c>
      <c r="C153" s="70" t="s">
        <v>246</v>
      </c>
      <c r="D153" s="70" t="s">
        <v>127</v>
      </c>
      <c r="E153" s="81">
        <f>INDEX('Input Data'!$B$97:$R$115,MATCH(IF($A153="Primary",$A153,$B153),'Input Data'!$A$97:$A$115,0),MATCH($D153,'Input Data'!$B$96:$R$96,0))</f>
        <v>1.6553031209471016E-2</v>
      </c>
      <c r="F153" s="81" t="s">
        <v>244</v>
      </c>
      <c r="G153" s="81" t="s">
        <v>245</v>
      </c>
      <c r="H153" s="70">
        <v>2026</v>
      </c>
    </row>
    <row r="154" spans="1:8" x14ac:dyDescent="0.35">
      <c r="A154" s="70" t="s">
        <v>4</v>
      </c>
      <c r="B154" s="70" t="s">
        <v>20</v>
      </c>
      <c r="C154" s="70" t="s">
        <v>247</v>
      </c>
      <c r="D154" s="70" t="s">
        <v>127</v>
      </c>
      <c r="E154" s="76">
        <f>INDEX('Input Data'!$B$154:$R$173,MATCH(IF($A154="Primary",$A154,$B154),'Input Data'!$A$154:$A$173,0),MATCH($D154,'Input Data'!$B$153:$R$153,0))</f>
        <v>259.98436245815554</v>
      </c>
      <c r="F154" s="81" t="s">
        <v>248</v>
      </c>
      <c r="G154" s="81" t="s">
        <v>245</v>
      </c>
      <c r="H154" s="70">
        <v>2026</v>
      </c>
    </row>
    <row r="155" spans="1:8" x14ac:dyDescent="0.35">
      <c r="A155" s="70" t="s">
        <v>4</v>
      </c>
      <c r="B155" s="70" t="s">
        <v>20</v>
      </c>
      <c r="C155" s="70" t="s">
        <v>249</v>
      </c>
      <c r="D155" s="70" t="s">
        <v>127</v>
      </c>
      <c r="E155" s="76">
        <f>INDEX('Input Data'!$B$180:$R$199,MATCH(IF($A155="Primary",$A155,$B155),'Input Data'!$A$180:$A$199,0),MATCH($D155,'Input Data'!$B$179:$R$179,0))</f>
        <v>104.98549203872155</v>
      </c>
      <c r="F155" s="81" t="s">
        <v>248</v>
      </c>
      <c r="G155" s="81" t="s">
        <v>245</v>
      </c>
      <c r="H155" s="70">
        <v>2026</v>
      </c>
    </row>
    <row r="156" spans="1:8" x14ac:dyDescent="0.35">
      <c r="A156" s="70" t="s">
        <v>4</v>
      </c>
      <c r="B156" s="70" t="s">
        <v>20</v>
      </c>
      <c r="C156" s="70" t="s">
        <v>250</v>
      </c>
      <c r="D156" s="70" t="s">
        <v>127</v>
      </c>
      <c r="E156" s="76">
        <f t="shared" ref="E156" ca="1" si="22">INDEX(INDIRECT("'"&amp;IF($A156="Primary",$A156,IF($B156="History","History ",$B156))&amp;"'!$E$41:$X$41"),1,MATCH($D156,INDIRECT("'"&amp;IF($A156="Primary",$A156,IF($B156="History","History ",$B156))&amp;"'!$E$35:$X$35"),0))</f>
        <v>301.29931978726069</v>
      </c>
      <c r="F156" s="81" t="s">
        <v>248</v>
      </c>
      <c r="G156" s="81" t="s">
        <v>245</v>
      </c>
      <c r="H156" s="70">
        <v>2026</v>
      </c>
    </row>
    <row r="157" spans="1:8" x14ac:dyDescent="0.35">
      <c r="A157" s="70" t="s">
        <v>4</v>
      </c>
      <c r="B157" s="70" t="s">
        <v>20</v>
      </c>
      <c r="C157" s="70" t="s">
        <v>251</v>
      </c>
      <c r="D157" s="70" t="s">
        <v>127</v>
      </c>
      <c r="E157" s="81">
        <f>INDEX('Input Data'!$B$123:$R$141,MATCH(IF($A157="Primary",$A157,$B157),'Input Data'!$A$123:$A$141,0),MATCH($D157,'Input Data'!$B$122:$R$122,0))</f>
        <v>8.5412571579931346E-2</v>
      </c>
      <c r="F157" s="81" t="s">
        <v>244</v>
      </c>
      <c r="G157" s="81" t="s">
        <v>245</v>
      </c>
      <c r="H157" s="70">
        <v>2026</v>
      </c>
    </row>
    <row r="158" spans="1:8" x14ac:dyDescent="0.35">
      <c r="A158" s="70" t="s">
        <v>4</v>
      </c>
      <c r="B158" s="70" t="s">
        <v>20</v>
      </c>
      <c r="C158" s="70" t="s">
        <v>243</v>
      </c>
      <c r="D158" s="70" t="s">
        <v>128</v>
      </c>
      <c r="E158" s="81">
        <f>INDEX('Input Data'!$B$71:$R$89,MATCH(IF($A158="Primary",$A158,$B158),'Input Data'!$A$71:$A$89,0),MATCH($D158,'Input Data'!$B$70:$R$70,0))</f>
        <v>5.8248439396272472E-2</v>
      </c>
      <c r="F158" s="81" t="s">
        <v>244</v>
      </c>
      <c r="G158" s="81" t="s">
        <v>245</v>
      </c>
      <c r="H158" s="70">
        <v>2026</v>
      </c>
    </row>
    <row r="159" spans="1:8" x14ac:dyDescent="0.35">
      <c r="A159" s="70" t="s">
        <v>4</v>
      </c>
      <c r="B159" s="70" t="s">
        <v>20</v>
      </c>
      <c r="C159" s="70" t="s">
        <v>246</v>
      </c>
      <c r="D159" s="70" t="s">
        <v>128</v>
      </c>
      <c r="E159" s="81">
        <f>INDEX('Input Data'!$B$97:$R$115,MATCH(IF($A159="Primary",$A159,$B159),'Input Data'!$A$97:$A$115,0),MATCH($D159,'Input Data'!$B$96:$R$96,0))</f>
        <v>1.5073709849096324E-2</v>
      </c>
      <c r="F159" s="81" t="s">
        <v>244</v>
      </c>
      <c r="G159" s="81" t="s">
        <v>245</v>
      </c>
      <c r="H159" s="70">
        <v>2026</v>
      </c>
    </row>
    <row r="160" spans="1:8" x14ac:dyDescent="0.35">
      <c r="A160" s="70" t="s">
        <v>4</v>
      </c>
      <c r="B160" s="70" t="s">
        <v>20</v>
      </c>
      <c r="C160" s="70" t="s">
        <v>247</v>
      </c>
      <c r="D160" s="70" t="s">
        <v>128</v>
      </c>
      <c r="E160" s="76">
        <f>INDEX('Input Data'!$B$154:$R$173,MATCH(IF($A160="Primary",$A160,$B160),'Input Data'!$A$154:$A$173,0),MATCH($D160,'Input Data'!$B$153:$R$153,0))</f>
        <v>250.50621595651302</v>
      </c>
      <c r="F160" s="81" t="s">
        <v>248</v>
      </c>
      <c r="G160" s="81" t="s">
        <v>245</v>
      </c>
      <c r="H160" s="70">
        <v>2026</v>
      </c>
    </row>
    <row r="161" spans="1:8" x14ac:dyDescent="0.35">
      <c r="A161" s="70" t="s">
        <v>4</v>
      </c>
      <c r="B161" s="70" t="s">
        <v>20</v>
      </c>
      <c r="C161" s="70" t="s">
        <v>249</v>
      </c>
      <c r="D161" s="70" t="s">
        <v>128</v>
      </c>
      <c r="E161" s="76">
        <f>INDEX('Input Data'!$B$180:$R$199,MATCH(IF($A161="Primary",$A161,$B161),'Input Data'!$A$180:$A$199,0),MATCH($D161,'Input Data'!$B$179:$R$179,0))</f>
        <v>104.77948717884554</v>
      </c>
      <c r="F161" s="81" t="s">
        <v>248</v>
      </c>
      <c r="G161" s="81" t="s">
        <v>245</v>
      </c>
      <c r="H161" s="70">
        <v>2026</v>
      </c>
    </row>
    <row r="162" spans="1:8" x14ac:dyDescent="0.35">
      <c r="A162" s="70" t="s">
        <v>4</v>
      </c>
      <c r="B162" s="70" t="s">
        <v>20</v>
      </c>
      <c r="C162" s="70" t="s">
        <v>250</v>
      </c>
      <c r="D162" s="70" t="s">
        <v>128</v>
      </c>
      <c r="E162" s="76">
        <f t="shared" ref="E162" ca="1" si="23">INDEX(INDIRECT("'"&amp;IF($A162="Primary",$A162,IF($B162="History","History ",$B162))&amp;"'!$E$41:$X$41"),1,MATCH($D162,INDIRECT("'"&amp;IF($A162="Primary",$A162,IF($B162="History","History ",$B162))&amp;"'!$E$35:$X$35"),0))</f>
        <v>263.54794031369346</v>
      </c>
      <c r="F162" s="81" t="s">
        <v>248</v>
      </c>
      <c r="G162" s="81" t="s">
        <v>245</v>
      </c>
      <c r="H162" s="70">
        <v>2026</v>
      </c>
    </row>
    <row r="163" spans="1:8" x14ac:dyDescent="0.35">
      <c r="A163" s="70" t="s">
        <v>4</v>
      </c>
      <c r="B163" s="70" t="s">
        <v>20</v>
      </c>
      <c r="C163" s="70" t="s">
        <v>251</v>
      </c>
      <c r="D163" s="70" t="s">
        <v>128</v>
      </c>
      <c r="E163" s="81">
        <f>INDEX('Input Data'!$B$123:$R$141,MATCH(IF($A163="Primary",$A163,$B163),'Input Data'!$A$123:$A$141,0),MATCH($D163,'Input Data'!$B$122:$R$122,0))</f>
        <v>7.3322149245368798E-2</v>
      </c>
      <c r="F163" s="81" t="s">
        <v>244</v>
      </c>
      <c r="G163" s="81" t="s">
        <v>245</v>
      </c>
      <c r="H163" s="70">
        <v>2026</v>
      </c>
    </row>
    <row r="164" spans="1:8" x14ac:dyDescent="0.35">
      <c r="A164" s="70" t="s">
        <v>4</v>
      </c>
      <c r="B164" s="70" t="s">
        <v>20</v>
      </c>
      <c r="C164" s="70" t="s">
        <v>243</v>
      </c>
      <c r="D164" s="70" t="s">
        <v>129</v>
      </c>
      <c r="E164" s="81">
        <f>INDEX('Input Data'!$B$71:$R$89,MATCH(IF($A164="Primary",$A164,$B164),'Input Data'!$A$71:$A$89,0),MATCH($D164,'Input Data'!$B$70:$R$70,0))</f>
        <v>5.8862669270317136E-2</v>
      </c>
      <c r="F164" s="81" t="s">
        <v>244</v>
      </c>
      <c r="G164" s="81" t="s">
        <v>245</v>
      </c>
      <c r="H164" s="70">
        <v>2026</v>
      </c>
    </row>
    <row r="165" spans="1:8" x14ac:dyDescent="0.35">
      <c r="A165" s="70" t="s">
        <v>4</v>
      </c>
      <c r="B165" s="70" t="s">
        <v>20</v>
      </c>
      <c r="C165" s="70" t="s">
        <v>246</v>
      </c>
      <c r="D165" s="70" t="s">
        <v>129</v>
      </c>
      <c r="E165" s="81">
        <f>INDEX('Input Data'!$B$97:$R$115,MATCH(IF($A165="Primary",$A165,$B165),'Input Data'!$A$97:$A$115,0),MATCH($D165,'Input Data'!$B$96:$R$96,0))</f>
        <v>2.008173992377002E-2</v>
      </c>
      <c r="F165" s="81" t="s">
        <v>244</v>
      </c>
      <c r="G165" s="81" t="s">
        <v>245</v>
      </c>
      <c r="H165" s="70">
        <v>2026</v>
      </c>
    </row>
    <row r="166" spans="1:8" x14ac:dyDescent="0.35">
      <c r="A166" s="70" t="s">
        <v>4</v>
      </c>
      <c r="B166" s="70" t="s">
        <v>20</v>
      </c>
      <c r="C166" s="70" t="s">
        <v>247</v>
      </c>
      <c r="D166" s="70" t="s">
        <v>129</v>
      </c>
      <c r="E166" s="76">
        <f>INDEX('Input Data'!$B$154:$R$173,MATCH(IF($A166="Primary",$A166,$B166),'Input Data'!$A$154:$A$173,0),MATCH($D166,'Input Data'!$B$153:$R$153,0))</f>
        <v>204.68502459014064</v>
      </c>
      <c r="F166" s="81" t="s">
        <v>248</v>
      </c>
      <c r="G166" s="81" t="s">
        <v>245</v>
      </c>
      <c r="H166" s="70">
        <v>2026</v>
      </c>
    </row>
    <row r="167" spans="1:8" x14ac:dyDescent="0.35">
      <c r="A167" s="70" t="s">
        <v>4</v>
      </c>
      <c r="B167" s="70" t="s">
        <v>20</v>
      </c>
      <c r="C167" s="70" t="s">
        <v>249</v>
      </c>
      <c r="D167" s="70" t="s">
        <v>129</v>
      </c>
      <c r="E167" s="76">
        <f>INDEX('Input Data'!$B$180:$R$199,MATCH(IF($A167="Primary",$A167,$B167),'Input Data'!$A$180:$A$199,0),MATCH($D167,'Input Data'!$B$179:$R$179,0))</f>
        <v>84.59069922457607</v>
      </c>
      <c r="F167" s="81" t="s">
        <v>248</v>
      </c>
      <c r="G167" s="81" t="s">
        <v>245</v>
      </c>
      <c r="H167" s="70">
        <v>2026</v>
      </c>
    </row>
    <row r="168" spans="1:8" x14ac:dyDescent="0.35">
      <c r="A168" s="70" t="s">
        <v>4</v>
      </c>
      <c r="B168" s="70" t="s">
        <v>20</v>
      </c>
      <c r="C168" s="70" t="s">
        <v>250</v>
      </c>
      <c r="D168" s="70" t="s">
        <v>129</v>
      </c>
      <c r="E168" s="76">
        <f t="shared" ref="E168" ca="1" si="24">INDEX(INDIRECT("'"&amp;IF($A168="Primary",$A168,IF($B168="History","History ",$B168))&amp;"'!$E$41:$X$41"),1,MATCH($D168,INDIRECT("'"&amp;IF($A168="Primary",$A168,IF($B168="History","History ",$B168))&amp;"'!$E$35:$X$35"),0))</f>
        <v>425.07582967125518</v>
      </c>
      <c r="F168" s="81" t="s">
        <v>248</v>
      </c>
      <c r="G168" s="81" t="s">
        <v>245</v>
      </c>
      <c r="H168" s="70">
        <v>2026</v>
      </c>
    </row>
    <row r="169" spans="1:8" x14ac:dyDescent="0.35">
      <c r="A169" s="70" t="s">
        <v>4</v>
      </c>
      <c r="B169" s="70" t="s">
        <v>20</v>
      </c>
      <c r="C169" s="70" t="s">
        <v>251</v>
      </c>
      <c r="D169" s="70" t="s">
        <v>129</v>
      </c>
      <c r="E169" s="81">
        <f>INDEX('Input Data'!$B$123:$R$141,MATCH(IF($A169="Primary",$A169,$B169),'Input Data'!$A$123:$A$141,0),MATCH($D169,'Input Data'!$B$122:$R$122,0))</f>
        <v>7.8944409194087156E-2</v>
      </c>
      <c r="F169" s="81" t="s">
        <v>244</v>
      </c>
      <c r="G169" s="81" t="s">
        <v>245</v>
      </c>
      <c r="H169" s="70">
        <v>2026</v>
      </c>
    </row>
    <row r="170" spans="1:8" x14ac:dyDescent="0.35">
      <c r="A170" s="70" t="s">
        <v>4</v>
      </c>
      <c r="B170" s="70" t="s">
        <v>20</v>
      </c>
      <c r="C170" s="70" t="s">
        <v>243</v>
      </c>
      <c r="D170" s="70" t="s">
        <v>130</v>
      </c>
      <c r="E170" s="81">
        <f>INDEX('Input Data'!$B$71:$R$89,MATCH(IF($A170="Primary",$A170,$B170),'Input Data'!$A$71:$A$89,0),MATCH($D170,'Input Data'!$B$70:$R$70,0))</f>
        <v>7.0606537769505331E-2</v>
      </c>
      <c r="F170" s="81" t="s">
        <v>244</v>
      </c>
      <c r="G170" s="81" t="s">
        <v>245</v>
      </c>
      <c r="H170" s="70">
        <v>2026</v>
      </c>
    </row>
    <row r="171" spans="1:8" x14ac:dyDescent="0.35">
      <c r="A171" s="70" t="s">
        <v>4</v>
      </c>
      <c r="B171" s="70" t="s">
        <v>20</v>
      </c>
      <c r="C171" s="70" t="s">
        <v>246</v>
      </c>
      <c r="D171" s="70" t="s">
        <v>130</v>
      </c>
      <c r="E171" s="81">
        <f>INDEX('Input Data'!$B$97:$R$115,MATCH(IF($A171="Primary",$A171,$B171),'Input Data'!$A$97:$A$115,0),MATCH($D171,'Input Data'!$B$96:$R$96,0))</f>
        <v>1.8677037700430617E-2</v>
      </c>
      <c r="F171" s="81" t="s">
        <v>244</v>
      </c>
      <c r="G171" s="81" t="s">
        <v>245</v>
      </c>
      <c r="H171" s="70">
        <v>2026</v>
      </c>
    </row>
    <row r="172" spans="1:8" x14ac:dyDescent="0.35">
      <c r="A172" s="70" t="s">
        <v>4</v>
      </c>
      <c r="B172" s="70" t="s">
        <v>20</v>
      </c>
      <c r="C172" s="70" t="s">
        <v>247</v>
      </c>
      <c r="D172" s="70" t="s">
        <v>130</v>
      </c>
      <c r="E172" s="76">
        <f>INDEX('Input Data'!$B$154:$R$173,MATCH(IF($A172="Primary",$A172,$B172),'Input Data'!$A$154:$A$173,0),MATCH($D172,'Input Data'!$B$153:$R$153,0))</f>
        <v>236.92770663791623</v>
      </c>
      <c r="F172" s="81" t="s">
        <v>248</v>
      </c>
      <c r="G172" s="81" t="s">
        <v>245</v>
      </c>
      <c r="H172" s="70">
        <v>2026</v>
      </c>
    </row>
    <row r="173" spans="1:8" x14ac:dyDescent="0.35">
      <c r="A173" s="70" t="s">
        <v>4</v>
      </c>
      <c r="B173" s="70" t="s">
        <v>20</v>
      </c>
      <c r="C173" s="70" t="s">
        <v>249</v>
      </c>
      <c r="D173" s="70" t="s">
        <v>130</v>
      </c>
      <c r="E173" s="76">
        <f>INDEX('Input Data'!$B$180:$R$199,MATCH(IF($A173="Primary",$A173,$B173),'Input Data'!$A$180:$A$199,0),MATCH($D173,'Input Data'!$B$179:$R$179,0))</f>
        <v>159.27149916697658</v>
      </c>
      <c r="F173" s="81" t="s">
        <v>248</v>
      </c>
      <c r="G173" s="81" t="s">
        <v>245</v>
      </c>
      <c r="H173" s="70">
        <v>2026</v>
      </c>
    </row>
    <row r="174" spans="1:8" x14ac:dyDescent="0.35">
      <c r="A174" s="70" t="s">
        <v>4</v>
      </c>
      <c r="B174" s="70" t="s">
        <v>20</v>
      </c>
      <c r="C174" s="70" t="s">
        <v>250</v>
      </c>
      <c r="D174" s="70" t="s">
        <v>130</v>
      </c>
      <c r="E174" s="76">
        <f t="shared" ref="E174" ca="1" si="25">INDEX(INDIRECT("'"&amp;IF($A174="Primary",$A174,IF($B174="History","History ",$B174))&amp;"'!$E$41:$X$41"),1,MATCH($D174,INDIRECT("'"&amp;IF($A174="Primary",$A174,IF($B174="History","History ",$B174))&amp;"'!$E$35:$X$35"),0))</f>
        <v>413.05840213726788</v>
      </c>
      <c r="F174" s="81" t="s">
        <v>248</v>
      </c>
      <c r="G174" s="81" t="s">
        <v>245</v>
      </c>
      <c r="H174" s="70">
        <v>2026</v>
      </c>
    </row>
    <row r="175" spans="1:8" x14ac:dyDescent="0.35">
      <c r="A175" s="70" t="s">
        <v>4</v>
      </c>
      <c r="B175" s="70" t="s">
        <v>20</v>
      </c>
      <c r="C175" s="70" t="s">
        <v>251</v>
      </c>
      <c r="D175" s="70" t="s">
        <v>130</v>
      </c>
      <c r="E175" s="81">
        <f>INDEX('Input Data'!$B$123:$R$141,MATCH(IF($A175="Primary",$A175,$B175),'Input Data'!$A$123:$A$141,0),MATCH($D175,'Input Data'!$B$122:$R$122,0))</f>
        <v>8.9283575469935955E-2</v>
      </c>
      <c r="F175" s="81" t="s">
        <v>244</v>
      </c>
      <c r="G175" s="81" t="s">
        <v>245</v>
      </c>
      <c r="H175" s="70">
        <v>2026</v>
      </c>
    </row>
    <row r="176" spans="1:8" x14ac:dyDescent="0.35">
      <c r="A176" s="70" t="s">
        <v>4</v>
      </c>
      <c r="B176" s="70" t="s">
        <v>20</v>
      </c>
      <c r="C176" s="70" t="s">
        <v>243</v>
      </c>
      <c r="D176" s="70" t="s">
        <v>131</v>
      </c>
      <c r="E176" s="81">
        <f>INDEX('Input Data'!$B$71:$R$89,MATCH(IF($A176="Primary",$A176,$B176),'Input Data'!$A$71:$A$89,0),MATCH($D176,'Input Data'!$B$70:$R$70,0))</f>
        <v>6.9330094430290937E-2</v>
      </c>
      <c r="F176" s="81" t="s">
        <v>244</v>
      </c>
      <c r="G176" s="81" t="s">
        <v>245</v>
      </c>
      <c r="H176" s="70">
        <v>2026</v>
      </c>
    </row>
    <row r="177" spans="1:8" x14ac:dyDescent="0.35">
      <c r="A177" s="70" t="s">
        <v>4</v>
      </c>
      <c r="B177" s="70" t="s">
        <v>20</v>
      </c>
      <c r="C177" s="70" t="s">
        <v>246</v>
      </c>
      <c r="D177" s="70" t="s">
        <v>131</v>
      </c>
      <c r="E177" s="81">
        <f>INDEX('Input Data'!$B$97:$R$115,MATCH(IF($A177="Primary",$A177,$B177),'Input Data'!$A$97:$A$115,0),MATCH($D177,'Input Data'!$B$96:$R$96,0))</f>
        <v>1.7663793011443066E-2</v>
      </c>
      <c r="F177" s="81" t="s">
        <v>244</v>
      </c>
      <c r="G177" s="81" t="s">
        <v>245</v>
      </c>
      <c r="H177" s="70">
        <v>2026</v>
      </c>
    </row>
    <row r="178" spans="1:8" x14ac:dyDescent="0.35">
      <c r="A178" s="70" t="s">
        <v>4</v>
      </c>
      <c r="B178" s="70" t="s">
        <v>20</v>
      </c>
      <c r="C178" s="70" t="s">
        <v>247</v>
      </c>
      <c r="D178" s="70" t="s">
        <v>131</v>
      </c>
      <c r="E178" s="76">
        <f>INDEX('Input Data'!$B$154:$R$173,MATCH(IF($A178="Primary",$A178,$B178),'Input Data'!$A$154:$A$173,0),MATCH($D178,'Input Data'!$B$153:$R$153,0))</f>
        <v>231.44370653208978</v>
      </c>
      <c r="F178" s="81" t="s">
        <v>248</v>
      </c>
      <c r="G178" s="81" t="s">
        <v>245</v>
      </c>
      <c r="H178" s="70">
        <v>2026</v>
      </c>
    </row>
    <row r="179" spans="1:8" x14ac:dyDescent="0.35">
      <c r="A179" s="70" t="s">
        <v>4</v>
      </c>
      <c r="B179" s="70" t="s">
        <v>20</v>
      </c>
      <c r="C179" s="70" t="s">
        <v>249</v>
      </c>
      <c r="D179" s="70" t="s">
        <v>131</v>
      </c>
      <c r="E179" s="76">
        <f>INDEX('Input Data'!$B$180:$R$199,MATCH(IF($A179="Primary",$A179,$B179),'Input Data'!$A$180:$A$199,0),MATCH($D179,'Input Data'!$B$179:$R$179,0))</f>
        <v>149.04481339363201</v>
      </c>
      <c r="F179" s="81" t="s">
        <v>248</v>
      </c>
      <c r="G179" s="81" t="s">
        <v>245</v>
      </c>
      <c r="H179" s="70">
        <v>2026</v>
      </c>
    </row>
    <row r="180" spans="1:8" x14ac:dyDescent="0.35">
      <c r="A180" s="70" t="s">
        <v>4</v>
      </c>
      <c r="B180" s="70" t="s">
        <v>20</v>
      </c>
      <c r="C180" s="70" t="s">
        <v>250</v>
      </c>
      <c r="D180" s="70" t="s">
        <v>131</v>
      </c>
      <c r="E180" s="76">
        <f t="shared" ref="E180" ca="1" si="26">INDEX(INDIRECT("'"&amp;IF($A180="Primary",$A180,IF($B180="History","History ",$B180))&amp;"'!$E$41:$X$41"),1,MATCH($D180,INDIRECT("'"&amp;IF($A180="Primary",$A180,IF($B180="History","History ",$B180))&amp;"'!$E$35:$X$35"),0))</f>
        <v>275.51108412487656</v>
      </c>
      <c r="F180" s="81" t="s">
        <v>248</v>
      </c>
      <c r="G180" s="81" t="s">
        <v>245</v>
      </c>
      <c r="H180" s="70">
        <v>2026</v>
      </c>
    </row>
    <row r="181" spans="1:8" x14ac:dyDescent="0.35">
      <c r="A181" s="70" t="s">
        <v>4</v>
      </c>
      <c r="B181" s="70" t="s">
        <v>20</v>
      </c>
      <c r="C181" s="70" t="s">
        <v>251</v>
      </c>
      <c r="D181" s="70" t="s">
        <v>131</v>
      </c>
      <c r="E181" s="81">
        <f>INDEX('Input Data'!$B$123:$R$141,MATCH(IF($A181="Primary",$A181,$B181),'Input Data'!$A$123:$A$141,0),MATCH($D181,'Input Data'!$B$122:$R$122,0))</f>
        <v>8.6993887441734002E-2</v>
      </c>
      <c r="F181" s="81" t="s">
        <v>244</v>
      </c>
      <c r="G181" s="81" t="s">
        <v>245</v>
      </c>
      <c r="H181" s="70">
        <v>2026</v>
      </c>
    </row>
    <row r="182" spans="1:8" x14ac:dyDescent="0.35">
      <c r="A182" s="70" t="s">
        <v>4</v>
      </c>
      <c r="B182" s="70" t="s">
        <v>20</v>
      </c>
      <c r="C182" s="70" t="s">
        <v>243</v>
      </c>
      <c r="D182" s="70" t="s">
        <v>132</v>
      </c>
      <c r="E182" s="81">
        <f>INDEX('Input Data'!$B$71:$R$89,MATCH(IF($A182="Primary",$A182,$B182),'Input Data'!$A$71:$A$89,0),MATCH($D182,'Input Data'!$B$70:$R$70,0))</f>
        <v>7.3584720921892388E-2</v>
      </c>
      <c r="F182" s="81" t="s">
        <v>244</v>
      </c>
      <c r="G182" s="81" t="s">
        <v>245</v>
      </c>
      <c r="H182" s="70">
        <v>2026</v>
      </c>
    </row>
    <row r="183" spans="1:8" x14ac:dyDescent="0.35">
      <c r="A183" s="70" t="s">
        <v>4</v>
      </c>
      <c r="B183" s="70" t="s">
        <v>20</v>
      </c>
      <c r="C183" s="70" t="s">
        <v>246</v>
      </c>
      <c r="D183" s="70" t="s">
        <v>132</v>
      </c>
      <c r="E183" s="81">
        <f>INDEX('Input Data'!$B$97:$R$115,MATCH(IF($A183="Primary",$A183,$B183),'Input Data'!$A$97:$A$115,0),MATCH($D183,'Input Data'!$B$96:$R$96,0))</f>
        <v>1.7981566658908713E-2</v>
      </c>
      <c r="F183" s="81" t="s">
        <v>244</v>
      </c>
      <c r="G183" s="81" t="s">
        <v>245</v>
      </c>
      <c r="H183" s="70">
        <v>2026</v>
      </c>
    </row>
    <row r="184" spans="1:8" x14ac:dyDescent="0.35">
      <c r="A184" s="70" t="s">
        <v>4</v>
      </c>
      <c r="B184" s="70" t="s">
        <v>20</v>
      </c>
      <c r="C184" s="70" t="s">
        <v>247</v>
      </c>
      <c r="D184" s="70" t="s">
        <v>132</v>
      </c>
      <c r="E184" s="76">
        <f>INDEX('Input Data'!$B$154:$R$173,MATCH(IF($A184="Primary",$A184,$B184),'Input Data'!$A$154:$A$173,0),MATCH($D184,'Input Data'!$B$153:$R$153,0))</f>
        <v>263.16219993413347</v>
      </c>
      <c r="F184" s="81" t="s">
        <v>248</v>
      </c>
      <c r="G184" s="81" t="s">
        <v>245</v>
      </c>
      <c r="H184" s="70">
        <v>2026</v>
      </c>
    </row>
    <row r="185" spans="1:8" x14ac:dyDescent="0.35">
      <c r="A185" s="70" t="s">
        <v>4</v>
      </c>
      <c r="B185" s="70" t="s">
        <v>20</v>
      </c>
      <c r="C185" s="70" t="s">
        <v>249</v>
      </c>
      <c r="D185" s="70" t="s">
        <v>132</v>
      </c>
      <c r="E185" s="76">
        <f>INDEX('Input Data'!$B$180:$R$199,MATCH(IF($A185="Primary",$A185,$B185),'Input Data'!$A$180:$A$199,0),MATCH($D185,'Input Data'!$B$179:$R$179,0))</f>
        <v>113.39616427983388</v>
      </c>
      <c r="F185" s="81" t="s">
        <v>248</v>
      </c>
      <c r="G185" s="81" t="s">
        <v>245</v>
      </c>
      <c r="H185" s="70">
        <v>2026</v>
      </c>
    </row>
    <row r="186" spans="1:8" x14ac:dyDescent="0.35">
      <c r="A186" s="70" t="s">
        <v>4</v>
      </c>
      <c r="B186" s="70" t="s">
        <v>20</v>
      </c>
      <c r="C186" s="70" t="s">
        <v>250</v>
      </c>
      <c r="D186" s="70" t="s">
        <v>132</v>
      </c>
      <c r="E186" s="76">
        <f t="shared" ref="E186" ca="1" si="27">INDEX(INDIRECT("'"&amp;IF($A186="Primary",$A186,IF($B186="History","History ",$B186))&amp;"'!$E$41:$X$41"),1,MATCH($D186,INDIRECT("'"&amp;IF($A186="Primary",$A186,IF($B186="History","History ",$B186))&amp;"'!$E$35:$X$35"),0))</f>
        <v>260.52874905195654</v>
      </c>
      <c r="F186" s="81" t="s">
        <v>248</v>
      </c>
      <c r="G186" s="81" t="s">
        <v>245</v>
      </c>
      <c r="H186" s="70">
        <v>2026</v>
      </c>
    </row>
    <row r="187" spans="1:8" x14ac:dyDescent="0.35">
      <c r="A187" s="70" t="s">
        <v>4</v>
      </c>
      <c r="B187" s="70" t="s">
        <v>20</v>
      </c>
      <c r="C187" s="70" t="s">
        <v>251</v>
      </c>
      <c r="D187" s="70" t="s">
        <v>132</v>
      </c>
      <c r="E187" s="81">
        <f>INDEX('Input Data'!$B$123:$R$141,MATCH(IF($A187="Primary",$A187,$B187),'Input Data'!$A$123:$A$141,0),MATCH($D187,'Input Data'!$B$122:$R$122,0))</f>
        <v>9.1566287580801098E-2</v>
      </c>
      <c r="F187" s="81" t="s">
        <v>244</v>
      </c>
      <c r="G187" s="81" t="s">
        <v>245</v>
      </c>
      <c r="H187" s="70">
        <v>2026</v>
      </c>
    </row>
    <row r="188" spans="1:8" x14ac:dyDescent="0.35">
      <c r="A188" s="70" t="s">
        <v>4</v>
      </c>
      <c r="B188" s="70" t="s">
        <v>20</v>
      </c>
      <c r="C188" s="70" t="s">
        <v>243</v>
      </c>
      <c r="D188" s="70" t="s">
        <v>133</v>
      </c>
      <c r="E188" s="81">
        <f>INDEX('Input Data'!$B$71:$R$89,MATCH(IF($A188="Primary",$A188,$B188),'Input Data'!$A$71:$A$89,0),MATCH($D188,'Input Data'!$B$70:$R$70,0))</f>
        <v>7.3327837256114817E-2</v>
      </c>
      <c r="F188" s="81" t="s">
        <v>244</v>
      </c>
      <c r="G188" s="81" t="s">
        <v>252</v>
      </c>
      <c r="H188" s="70">
        <v>2026</v>
      </c>
    </row>
    <row r="189" spans="1:8" x14ac:dyDescent="0.35">
      <c r="A189" s="70" t="s">
        <v>4</v>
      </c>
      <c r="B189" s="70" t="s">
        <v>20</v>
      </c>
      <c r="C189" s="70" t="s">
        <v>246</v>
      </c>
      <c r="D189" s="70" t="s">
        <v>133</v>
      </c>
      <c r="E189" s="81">
        <f>INDEX('Input Data'!$B$97:$R$115,MATCH(IF($A189="Primary",$A189,$B189),'Input Data'!$A$97:$A$115,0),MATCH($D189,'Input Data'!$B$96:$R$96,0))</f>
        <v>1.8272145393266808E-2</v>
      </c>
      <c r="F189" s="81" t="s">
        <v>244</v>
      </c>
      <c r="G189" s="81" t="s">
        <v>252</v>
      </c>
      <c r="H189" s="70">
        <v>2026</v>
      </c>
    </row>
    <row r="190" spans="1:8" x14ac:dyDescent="0.35">
      <c r="A190" s="70" t="s">
        <v>4</v>
      </c>
      <c r="B190" s="70" t="s">
        <v>20</v>
      </c>
      <c r="C190" s="70" t="s">
        <v>247</v>
      </c>
      <c r="D190" s="70" t="s">
        <v>133</v>
      </c>
      <c r="E190" s="76">
        <f>INDEX('Input Data'!$B$154:$R$173,MATCH(IF($A190="Primary",$A190,$B190),'Input Data'!$A$154:$A$173,0),MATCH($D190,'Input Data'!$B$153:$R$153,0))</f>
        <v>227.65099142902045</v>
      </c>
      <c r="F190" s="81" t="s">
        <v>248</v>
      </c>
      <c r="G190" s="81" t="s">
        <v>252</v>
      </c>
      <c r="H190" s="70">
        <v>2026</v>
      </c>
    </row>
    <row r="191" spans="1:8" x14ac:dyDescent="0.35">
      <c r="A191" s="70" t="s">
        <v>4</v>
      </c>
      <c r="B191" s="70" t="s">
        <v>20</v>
      </c>
      <c r="C191" s="70" t="s">
        <v>249</v>
      </c>
      <c r="D191" s="70" t="s">
        <v>133</v>
      </c>
      <c r="E191" s="76">
        <f>INDEX('Input Data'!$B$180:$R$199,MATCH(IF($A191="Primary",$A191,$B191),'Input Data'!$A$180:$A$199,0),MATCH($D191,'Input Data'!$B$179:$R$179,0))</f>
        <v>117.46162946379799</v>
      </c>
      <c r="F191" s="81" t="s">
        <v>248</v>
      </c>
      <c r="G191" s="81" t="s">
        <v>252</v>
      </c>
      <c r="H191" s="70">
        <v>2026</v>
      </c>
    </row>
    <row r="192" spans="1:8" x14ac:dyDescent="0.35">
      <c r="A192" s="70" t="s">
        <v>4</v>
      </c>
      <c r="B192" s="70" t="s">
        <v>20</v>
      </c>
      <c r="C192" s="70" t="s">
        <v>250</v>
      </c>
      <c r="D192" s="70" t="s">
        <v>133</v>
      </c>
      <c r="E192" s="76">
        <f>INDEX('Input Data'!$B$430:$Q$449,MATCH(IF($A192="Primary",$A192,$B192),'Input Data'!$A$430:$A$449,0),MATCH($D192,'Input Data'!B$429:Q$429,0))</f>
        <v>461.90295611524289</v>
      </c>
      <c r="F192" s="81" t="s">
        <v>248</v>
      </c>
      <c r="G192" s="81" t="s">
        <v>252</v>
      </c>
      <c r="H192" s="70">
        <v>2026</v>
      </c>
    </row>
    <row r="193" spans="1:8" x14ac:dyDescent="0.35">
      <c r="A193" s="70" t="s">
        <v>4</v>
      </c>
      <c r="B193" s="70" t="s">
        <v>20</v>
      </c>
      <c r="C193" s="70" t="s">
        <v>251</v>
      </c>
      <c r="D193" s="70" t="s">
        <v>133</v>
      </c>
      <c r="E193" s="81">
        <f>INDEX('Input Data'!$B$123:$R$141,MATCH(IF($A193="Primary",$A193,$B193),'Input Data'!$A$123:$A$141,0),MATCH($D193,'Input Data'!$B$122:$R$122,0))</f>
        <v>9.1599982649381628E-2</v>
      </c>
      <c r="F193" s="81" t="s">
        <v>244</v>
      </c>
      <c r="G193" s="81" t="s">
        <v>252</v>
      </c>
      <c r="H193" s="70">
        <v>2026</v>
      </c>
    </row>
    <row r="194" spans="1:8" x14ac:dyDescent="0.35">
      <c r="A194" s="70" t="s">
        <v>4</v>
      </c>
      <c r="B194" s="70" t="s">
        <v>20</v>
      </c>
      <c r="C194" s="70" t="s">
        <v>243</v>
      </c>
      <c r="D194" s="70" t="s">
        <v>134</v>
      </c>
      <c r="E194" s="81">
        <f>INDEX('Input Data'!$B$71:$R$89,MATCH(IF($A194="Primary",$A194,$B194),'Input Data'!$A$71:$A$89,0),MATCH($D194,'Input Data'!$B$70:$R$70,0))</f>
        <v>7.3067958181320017E-2</v>
      </c>
      <c r="F194" s="81" t="s">
        <v>244</v>
      </c>
      <c r="G194" s="81" t="s">
        <v>252</v>
      </c>
      <c r="H194" s="70">
        <v>2026</v>
      </c>
    </row>
    <row r="195" spans="1:8" x14ac:dyDescent="0.35">
      <c r="A195" s="70" t="s">
        <v>4</v>
      </c>
      <c r="B195" s="70" t="s">
        <v>20</v>
      </c>
      <c r="C195" s="70" t="s">
        <v>246</v>
      </c>
      <c r="D195" s="70" t="s">
        <v>134</v>
      </c>
      <c r="E195" s="81">
        <f>INDEX('Input Data'!$B$97:$R$115,MATCH(IF($A195="Primary",$A195,$B195),'Input Data'!$A$97:$A$115,0),MATCH($D195,'Input Data'!$B$96:$R$96,0))</f>
        <v>1.8207387609360914E-2</v>
      </c>
      <c r="F195" s="81" t="s">
        <v>244</v>
      </c>
      <c r="G195" s="81" t="s">
        <v>252</v>
      </c>
      <c r="H195" s="70">
        <v>2026</v>
      </c>
    </row>
    <row r="196" spans="1:8" x14ac:dyDescent="0.35">
      <c r="A196" s="70" t="s">
        <v>4</v>
      </c>
      <c r="B196" s="70" t="s">
        <v>20</v>
      </c>
      <c r="C196" s="70" t="s">
        <v>247</v>
      </c>
      <c r="D196" s="70" t="s">
        <v>134</v>
      </c>
      <c r="E196" s="76">
        <f>INDEX('Input Data'!$B$154:$R$173,MATCH(IF($A196="Primary",$A196,$B196),'Input Data'!$A$154:$A$173,0),MATCH($D196,'Input Data'!$B$153:$R$153,0))</f>
        <v>212.88330261412045</v>
      </c>
      <c r="F196" s="81" t="s">
        <v>248</v>
      </c>
      <c r="G196" s="81" t="s">
        <v>252</v>
      </c>
      <c r="H196" s="70">
        <v>2026</v>
      </c>
    </row>
    <row r="197" spans="1:8" x14ac:dyDescent="0.35">
      <c r="A197" s="70" t="s">
        <v>4</v>
      </c>
      <c r="B197" s="70" t="s">
        <v>20</v>
      </c>
      <c r="C197" s="70" t="s">
        <v>249</v>
      </c>
      <c r="D197" s="70" t="s">
        <v>134</v>
      </c>
      <c r="E197" s="76">
        <f>INDEX('Input Data'!$B$180:$R$199,MATCH(IF($A197="Primary",$A197,$B197),'Input Data'!$A$180:$A$199,0),MATCH($D197,'Input Data'!$B$179:$R$179,0))</f>
        <v>116.11960570258304</v>
      </c>
      <c r="F197" s="81" t="s">
        <v>248</v>
      </c>
      <c r="G197" s="81" t="s">
        <v>252</v>
      </c>
      <c r="H197" s="70">
        <v>2026</v>
      </c>
    </row>
    <row r="198" spans="1:8" x14ac:dyDescent="0.35">
      <c r="A198" s="70" t="s">
        <v>4</v>
      </c>
      <c r="B198" s="70" t="s">
        <v>20</v>
      </c>
      <c r="C198" s="70" t="s">
        <v>250</v>
      </c>
      <c r="D198" s="70" t="s">
        <v>134</v>
      </c>
      <c r="E198" s="76">
        <f>INDEX('Input Data'!$B$430:$Q$449,MATCH(IF($A198="Primary",$A198,$B198),'Input Data'!$A$430:$A$449,0),MATCH($D198,'Input Data'!B$429:Q$429,0))</f>
        <v>555.61505377328763</v>
      </c>
      <c r="F198" s="81" t="s">
        <v>248</v>
      </c>
      <c r="G198" s="81" t="s">
        <v>252</v>
      </c>
      <c r="H198" s="70">
        <v>2026</v>
      </c>
    </row>
    <row r="199" spans="1:8" x14ac:dyDescent="0.35">
      <c r="A199" s="70" t="s">
        <v>4</v>
      </c>
      <c r="B199" s="70" t="s">
        <v>20</v>
      </c>
      <c r="C199" s="70" t="s">
        <v>251</v>
      </c>
      <c r="D199" s="70" t="s">
        <v>134</v>
      </c>
      <c r="E199" s="81">
        <f>INDEX('Input Data'!$B$123:$R$141,MATCH(IF($A199="Primary",$A199,$B199),'Input Data'!$A$123:$A$141,0),MATCH($D199,'Input Data'!$B$122:$R$122,0))</f>
        <v>9.1275345790680931E-2</v>
      </c>
      <c r="F199" s="81" t="s">
        <v>244</v>
      </c>
      <c r="G199" s="81" t="s">
        <v>252</v>
      </c>
      <c r="H199" s="70">
        <v>2026</v>
      </c>
    </row>
    <row r="200" spans="1:8" x14ac:dyDescent="0.35">
      <c r="A200" s="70" t="s">
        <v>4</v>
      </c>
      <c r="B200" s="70" t="s">
        <v>20</v>
      </c>
      <c r="C200" s="70" t="s">
        <v>243</v>
      </c>
      <c r="D200" s="70" t="s">
        <v>135</v>
      </c>
      <c r="E200" s="81">
        <f>INDEX('Input Data'!$B$71:$R$89,MATCH(IF($A200="Primary",$A200,$B200),'Input Data'!$A$71:$A$89,0),MATCH($D200,'Input Data'!$B$70:$R$70,0))</f>
        <v>7.3067958181320017E-2</v>
      </c>
      <c r="F200" s="81" t="s">
        <v>244</v>
      </c>
      <c r="G200" s="70" t="s">
        <v>252</v>
      </c>
      <c r="H200" s="70">
        <v>2026</v>
      </c>
    </row>
    <row r="201" spans="1:8" x14ac:dyDescent="0.35">
      <c r="A201" s="70" t="s">
        <v>4</v>
      </c>
      <c r="B201" s="70" t="s">
        <v>20</v>
      </c>
      <c r="C201" s="70" t="s">
        <v>246</v>
      </c>
      <c r="D201" s="70" t="s">
        <v>135</v>
      </c>
      <c r="E201" s="81">
        <f>INDEX('Input Data'!$B$97:$R$115,MATCH(IF($A201="Primary",$A201,$B201),'Input Data'!$A$97:$A$115,0),MATCH($D201,'Input Data'!$B$96:$R$96,0))</f>
        <v>1.8207387609360911E-2</v>
      </c>
      <c r="F201" s="81" t="s">
        <v>244</v>
      </c>
      <c r="G201" s="70" t="s">
        <v>252</v>
      </c>
      <c r="H201" s="70">
        <v>2026</v>
      </c>
    </row>
    <row r="202" spans="1:8" x14ac:dyDescent="0.35">
      <c r="A202" s="70" t="s">
        <v>4</v>
      </c>
      <c r="B202" s="70" t="s">
        <v>20</v>
      </c>
      <c r="C202" s="70" t="s">
        <v>247</v>
      </c>
      <c r="D202" s="70" t="s">
        <v>135</v>
      </c>
      <c r="E202" s="76">
        <f>INDEX('Input Data'!$B$154:$R$173,MATCH(IF($A202="Primary",$A202,$B202),'Input Data'!$A$154:$A$173,0),MATCH($D202,'Input Data'!$B$153:$R$153,0))</f>
        <v>222.1896057936257</v>
      </c>
      <c r="F202" s="81" t="s">
        <v>248</v>
      </c>
      <c r="G202" s="70" t="s">
        <v>252</v>
      </c>
      <c r="H202" s="70">
        <v>2026</v>
      </c>
    </row>
    <row r="203" spans="1:8" x14ac:dyDescent="0.35">
      <c r="A203" s="70" t="s">
        <v>4</v>
      </c>
      <c r="B203" s="70" t="s">
        <v>20</v>
      </c>
      <c r="C203" s="70" t="s">
        <v>249</v>
      </c>
      <c r="D203" s="70" t="s">
        <v>135</v>
      </c>
      <c r="E203" s="76">
        <f>INDEX('Input Data'!$B$180:$R$199,MATCH(IF($A203="Primary",$A203,$B203),'Input Data'!$A$180:$A$199,0),MATCH($D203,'Input Data'!$B$179:$R$179,0))</f>
        <v>127.66168834587529</v>
      </c>
      <c r="F203" s="81" t="s">
        <v>248</v>
      </c>
      <c r="G203" s="70" t="s">
        <v>252</v>
      </c>
      <c r="H203" s="70">
        <v>2026</v>
      </c>
    </row>
    <row r="204" spans="1:8" x14ac:dyDescent="0.35">
      <c r="A204" s="70" t="s">
        <v>4</v>
      </c>
      <c r="B204" s="70" t="s">
        <v>20</v>
      </c>
      <c r="C204" s="70" t="s">
        <v>250</v>
      </c>
      <c r="D204" s="70" t="s">
        <v>135</v>
      </c>
      <c r="E204" s="76"/>
      <c r="F204" s="76"/>
      <c r="G204" s="70" t="s">
        <v>252</v>
      </c>
      <c r="H204" s="70">
        <v>2026</v>
      </c>
    </row>
    <row r="205" spans="1:8" x14ac:dyDescent="0.35">
      <c r="A205" s="70" t="s">
        <v>4</v>
      </c>
      <c r="B205" s="70" t="s">
        <v>20</v>
      </c>
      <c r="C205" s="70" t="s">
        <v>251</v>
      </c>
      <c r="D205" s="70" t="s">
        <v>135</v>
      </c>
      <c r="E205" s="81">
        <f>INDEX('Input Data'!$B$123:$R$141,MATCH(IF($A205="Primary",$A205,$B205),'Input Data'!$A$123:$A$141,0),MATCH($D205,'Input Data'!$B$122:$R$122,0))</f>
        <v>9.1275345790680931E-2</v>
      </c>
      <c r="F205" s="81" t="s">
        <v>244</v>
      </c>
      <c r="G205" s="70" t="s">
        <v>252</v>
      </c>
      <c r="H205" s="70">
        <v>2026</v>
      </c>
    </row>
    <row r="206" spans="1:8" x14ac:dyDescent="0.35">
      <c r="A206" s="70" t="s">
        <v>4</v>
      </c>
      <c r="B206" s="70" t="s">
        <v>11</v>
      </c>
      <c r="C206" s="70" t="s">
        <v>243</v>
      </c>
      <c r="D206" s="70" t="s">
        <v>119</v>
      </c>
      <c r="E206" s="81">
        <f>INDEX('Input Data'!$B$71:$R$89,MATCH(IF($A206="Primary",$A206,$B206),'Input Data'!$A$71:$A$89,0),MATCH($D206,'Input Data'!$B$70:$R$70,0))</f>
        <v>7.5062042514222979E-2</v>
      </c>
      <c r="F206" s="81" t="s">
        <v>244</v>
      </c>
      <c r="G206" s="81" t="s">
        <v>245</v>
      </c>
      <c r="H206" s="70">
        <v>2026</v>
      </c>
    </row>
    <row r="207" spans="1:8" x14ac:dyDescent="0.35">
      <c r="A207" s="70" t="s">
        <v>4</v>
      </c>
      <c r="B207" s="70" t="s">
        <v>11</v>
      </c>
      <c r="C207" s="70" t="s">
        <v>246</v>
      </c>
      <c r="D207" s="70" t="s">
        <v>119</v>
      </c>
      <c r="E207" s="81">
        <f>INDEX('Input Data'!$B$97:$R$115,MATCH(IF($A207="Primary",$A207,$B207),'Input Data'!$A$97:$A$115,0),MATCH($D207,'Input Data'!$B$96:$R$96,0))</f>
        <v>2.270090880591244E-2</v>
      </c>
      <c r="F207" s="81" t="s">
        <v>244</v>
      </c>
      <c r="G207" s="81" t="s">
        <v>245</v>
      </c>
      <c r="H207" s="70">
        <v>2026</v>
      </c>
    </row>
    <row r="208" spans="1:8" x14ac:dyDescent="0.35">
      <c r="A208" s="70" t="s">
        <v>4</v>
      </c>
      <c r="B208" s="70" t="s">
        <v>11</v>
      </c>
      <c r="C208" s="70" t="s">
        <v>247</v>
      </c>
      <c r="D208" s="70" t="s">
        <v>119</v>
      </c>
      <c r="E208" s="76">
        <f>INDEX('Input Data'!$B$154:$R$173,MATCH(IF($A208="Primary",$A208,$B208),'Input Data'!$A$154:$A$173,0),MATCH($D208,'Input Data'!$B$153:$R$153,0))</f>
        <v>291.13171229334836</v>
      </c>
      <c r="F208" s="81" t="s">
        <v>248</v>
      </c>
      <c r="G208" s="81" t="s">
        <v>245</v>
      </c>
      <c r="H208" s="70">
        <v>2026</v>
      </c>
    </row>
    <row r="209" spans="1:8" x14ac:dyDescent="0.35">
      <c r="A209" s="70" t="s">
        <v>4</v>
      </c>
      <c r="B209" s="70" t="s">
        <v>11</v>
      </c>
      <c r="C209" s="70" t="s">
        <v>249</v>
      </c>
      <c r="D209" s="70" t="s">
        <v>119</v>
      </c>
      <c r="E209" s="76">
        <f>INDEX('Input Data'!$B$180:$R$199,MATCH(IF($A209="Primary",$A209,$B209),'Input Data'!$A$180:$A$199,0),MATCH($D209,'Input Data'!$B$179:$R$179,0))</f>
        <v>176.51248174817636</v>
      </c>
      <c r="F209" s="81" t="s">
        <v>248</v>
      </c>
      <c r="G209" s="81" t="s">
        <v>245</v>
      </c>
      <c r="H209" s="70">
        <v>2026</v>
      </c>
    </row>
    <row r="210" spans="1:8" x14ac:dyDescent="0.35">
      <c r="A210" s="70" t="s">
        <v>4</v>
      </c>
      <c r="B210" s="70" t="s">
        <v>11</v>
      </c>
      <c r="C210" s="70" t="s">
        <v>250</v>
      </c>
      <c r="D210" s="70" t="s">
        <v>119</v>
      </c>
      <c r="E210" s="76">
        <f t="shared" ref="E210" ca="1" si="28">INDEX(INDIRECT("'"&amp;IF($A210="Primary",$A210,IF($B210="History","History ",$B210))&amp;"'!$E$41:$X$41"),1,MATCH($D210,INDIRECT("'"&amp;IF($A210="Primary",$A210,IF($B210="History","History ",$B210))&amp;"'!$E$35:$X$35"),0))</f>
        <v>607.09150706070716</v>
      </c>
      <c r="F210" s="81" t="s">
        <v>248</v>
      </c>
      <c r="G210" s="81" t="s">
        <v>245</v>
      </c>
      <c r="H210" s="70">
        <v>2026</v>
      </c>
    </row>
    <row r="211" spans="1:8" x14ac:dyDescent="0.35">
      <c r="A211" s="70" t="s">
        <v>4</v>
      </c>
      <c r="B211" s="70" t="s">
        <v>11</v>
      </c>
      <c r="C211" s="70" t="s">
        <v>251</v>
      </c>
      <c r="D211" s="70" t="s">
        <v>119</v>
      </c>
      <c r="E211" s="81">
        <f>INDEX('Input Data'!$B$123:$R$141,MATCH(IF($A211="Primary",$A211,$B211),'Input Data'!$A$123:$A$141,0),MATCH($D211,'Input Data'!$B$122:$R$122,0))</f>
        <v>9.7762951320135419E-2</v>
      </c>
      <c r="F211" s="81" t="s">
        <v>244</v>
      </c>
      <c r="G211" s="81" t="s">
        <v>245</v>
      </c>
      <c r="H211" s="70">
        <v>2026</v>
      </c>
    </row>
    <row r="212" spans="1:8" x14ac:dyDescent="0.35">
      <c r="A212" s="70" t="s">
        <v>4</v>
      </c>
      <c r="B212" s="70" t="s">
        <v>11</v>
      </c>
      <c r="C212" s="70" t="s">
        <v>243</v>
      </c>
      <c r="D212" s="70" t="s">
        <v>120</v>
      </c>
      <c r="E212" s="81">
        <f>INDEX('Input Data'!$B$71:$R$89,MATCH(IF($A212="Primary",$A212,$B212),'Input Data'!$A$71:$A$89,0),MATCH($D212,'Input Data'!$B$70:$R$70,0))</f>
        <v>7.5814493153023549E-2</v>
      </c>
      <c r="F212" s="81" t="s">
        <v>244</v>
      </c>
      <c r="G212" s="81" t="s">
        <v>245</v>
      </c>
      <c r="H212" s="70">
        <v>2026</v>
      </c>
    </row>
    <row r="213" spans="1:8" x14ac:dyDescent="0.35">
      <c r="A213" s="70" t="s">
        <v>4</v>
      </c>
      <c r="B213" s="70" t="s">
        <v>11</v>
      </c>
      <c r="C213" s="70" t="s">
        <v>246</v>
      </c>
      <c r="D213" s="70" t="s">
        <v>120</v>
      </c>
      <c r="E213" s="81">
        <f>INDEX('Input Data'!$B$97:$R$115,MATCH(IF($A213="Primary",$A213,$B213),'Input Data'!$A$97:$A$115,0),MATCH($D213,'Input Data'!$B$96:$R$96,0))</f>
        <v>1.9769785183980287E-2</v>
      </c>
      <c r="F213" s="81" t="s">
        <v>244</v>
      </c>
      <c r="G213" s="81" t="s">
        <v>245</v>
      </c>
      <c r="H213" s="70">
        <v>2026</v>
      </c>
    </row>
    <row r="214" spans="1:8" x14ac:dyDescent="0.35">
      <c r="A214" s="70" t="s">
        <v>4</v>
      </c>
      <c r="B214" s="70" t="s">
        <v>11</v>
      </c>
      <c r="C214" s="70" t="s">
        <v>247</v>
      </c>
      <c r="D214" s="70" t="s">
        <v>120</v>
      </c>
      <c r="E214" s="76">
        <f>INDEX('Input Data'!$B$154:$R$173,MATCH(IF($A214="Primary",$A214,$B214),'Input Data'!$A$154:$A$173,0),MATCH($D214,'Input Data'!$B$153:$R$153,0))</f>
        <v>372.50024557236526</v>
      </c>
      <c r="F214" s="81" t="s">
        <v>248</v>
      </c>
      <c r="G214" s="81" t="s">
        <v>245</v>
      </c>
      <c r="H214" s="70">
        <v>2026</v>
      </c>
    </row>
    <row r="215" spans="1:8" x14ac:dyDescent="0.35">
      <c r="A215" s="70" t="s">
        <v>4</v>
      </c>
      <c r="B215" s="70" t="s">
        <v>11</v>
      </c>
      <c r="C215" s="70" t="s">
        <v>249</v>
      </c>
      <c r="D215" s="70" t="s">
        <v>120</v>
      </c>
      <c r="E215" s="76">
        <f>INDEX('Input Data'!$B$180:$R$199,MATCH(IF($A215="Primary",$A215,$B215),'Input Data'!$A$180:$A$199,0),MATCH($D215,'Input Data'!$B$179:$R$179,0))</f>
        <v>210.56603534867105</v>
      </c>
      <c r="F215" s="81" t="s">
        <v>248</v>
      </c>
      <c r="G215" s="81" t="s">
        <v>245</v>
      </c>
      <c r="H215" s="70">
        <v>2026</v>
      </c>
    </row>
    <row r="216" spans="1:8" x14ac:dyDescent="0.35">
      <c r="A216" s="70" t="s">
        <v>4</v>
      </c>
      <c r="B216" s="70" t="s">
        <v>11</v>
      </c>
      <c r="C216" s="70" t="s">
        <v>250</v>
      </c>
      <c r="D216" s="70" t="s">
        <v>120</v>
      </c>
      <c r="E216" s="76">
        <f t="shared" ref="E216" ca="1" si="29">INDEX(INDIRECT("'"&amp;IF($A216="Primary",$A216,IF($B216="History","History ",$B216))&amp;"'!$E$41:$X$41"),1,MATCH($D216,INDIRECT("'"&amp;IF($A216="Primary",$A216,IF($B216="History","History ",$B216))&amp;"'!$E$35:$X$35"),0))</f>
        <v>635.095387330427</v>
      </c>
      <c r="F216" s="81" t="s">
        <v>248</v>
      </c>
      <c r="G216" s="81" t="s">
        <v>245</v>
      </c>
      <c r="H216" s="70">
        <v>2026</v>
      </c>
    </row>
    <row r="217" spans="1:8" x14ac:dyDescent="0.35">
      <c r="A217" s="70" t="s">
        <v>4</v>
      </c>
      <c r="B217" s="70" t="s">
        <v>11</v>
      </c>
      <c r="C217" s="70" t="s">
        <v>251</v>
      </c>
      <c r="D217" s="70" t="s">
        <v>120</v>
      </c>
      <c r="E217" s="81">
        <f>INDEX('Input Data'!$B$123:$R$141,MATCH(IF($A217="Primary",$A217,$B217),'Input Data'!$A$123:$A$141,0),MATCH($D217,'Input Data'!$B$122:$R$122,0))</f>
        <v>9.5584278337003836E-2</v>
      </c>
      <c r="F217" s="81" t="s">
        <v>244</v>
      </c>
      <c r="G217" s="81" t="s">
        <v>245</v>
      </c>
      <c r="H217" s="70">
        <v>2026</v>
      </c>
    </row>
    <row r="218" spans="1:8" x14ac:dyDescent="0.35">
      <c r="A218" s="70" t="s">
        <v>4</v>
      </c>
      <c r="B218" s="70" t="s">
        <v>11</v>
      </c>
      <c r="C218" s="70" t="s">
        <v>243</v>
      </c>
      <c r="D218" s="70" t="s">
        <v>121</v>
      </c>
      <c r="E218" s="81">
        <f>INDEX('Input Data'!$B$71:$R$89,MATCH(IF($A218="Primary",$A218,$B218),'Input Data'!$A$71:$A$89,0),MATCH($D218,'Input Data'!$B$70:$R$70,0))</f>
        <v>7.9039215685135542E-2</v>
      </c>
      <c r="F218" s="81" t="s">
        <v>244</v>
      </c>
      <c r="G218" s="81" t="s">
        <v>245</v>
      </c>
      <c r="H218" s="70">
        <v>2026</v>
      </c>
    </row>
    <row r="219" spans="1:8" x14ac:dyDescent="0.35">
      <c r="A219" s="70" t="s">
        <v>4</v>
      </c>
      <c r="B219" s="70" t="s">
        <v>11</v>
      </c>
      <c r="C219" s="70" t="s">
        <v>246</v>
      </c>
      <c r="D219" s="70" t="s">
        <v>121</v>
      </c>
      <c r="E219" s="81">
        <f>INDEX('Input Data'!$B$97:$R$115,MATCH(IF($A219="Primary",$A219,$B219),'Input Data'!$A$97:$A$115,0),MATCH($D219,'Input Data'!$B$96:$R$96,0))</f>
        <v>2.2524678481480168E-2</v>
      </c>
      <c r="F219" s="81" t="s">
        <v>244</v>
      </c>
      <c r="G219" s="81" t="s">
        <v>245</v>
      </c>
      <c r="H219" s="70">
        <v>2026</v>
      </c>
    </row>
    <row r="220" spans="1:8" x14ac:dyDescent="0.35">
      <c r="A220" s="70" t="s">
        <v>4</v>
      </c>
      <c r="B220" s="70" t="s">
        <v>11</v>
      </c>
      <c r="C220" s="70" t="s">
        <v>247</v>
      </c>
      <c r="D220" s="70" t="s">
        <v>121</v>
      </c>
      <c r="E220" s="76">
        <f>INDEX('Input Data'!$B$154:$R$173,MATCH(IF($A220="Primary",$A220,$B220),'Input Data'!$A$154:$A$173,0),MATCH($D220,'Input Data'!$B$153:$R$153,0))</f>
        <v>415.94111281371676</v>
      </c>
      <c r="F220" s="81" t="s">
        <v>248</v>
      </c>
      <c r="G220" s="81" t="s">
        <v>245</v>
      </c>
      <c r="H220" s="70">
        <v>2026</v>
      </c>
    </row>
    <row r="221" spans="1:8" x14ac:dyDescent="0.35">
      <c r="A221" s="70" t="s">
        <v>4</v>
      </c>
      <c r="B221" s="70" t="s">
        <v>11</v>
      </c>
      <c r="C221" s="70" t="s">
        <v>249</v>
      </c>
      <c r="D221" s="70" t="s">
        <v>121</v>
      </c>
      <c r="E221" s="76">
        <f>INDEX('Input Data'!$B$180:$R$199,MATCH(IF($A221="Primary",$A221,$B221),'Input Data'!$A$180:$A$199,0),MATCH($D221,'Input Data'!$B$179:$R$179,0))</f>
        <v>168.37572815529265</v>
      </c>
      <c r="F221" s="81" t="s">
        <v>248</v>
      </c>
      <c r="G221" s="81" t="s">
        <v>245</v>
      </c>
      <c r="H221" s="70">
        <v>2026</v>
      </c>
    </row>
    <row r="222" spans="1:8" x14ac:dyDescent="0.35">
      <c r="A222" s="70" t="s">
        <v>4</v>
      </c>
      <c r="B222" s="70" t="s">
        <v>11</v>
      </c>
      <c r="C222" s="70" t="s">
        <v>250</v>
      </c>
      <c r="D222" s="70" t="s">
        <v>121</v>
      </c>
      <c r="E222" s="76">
        <f t="shared" ref="E222" ca="1" si="30">INDEX(INDIRECT("'"&amp;IF($A222="Primary",$A222,IF($B222="History","History ",$B222))&amp;"'!$E$41:$X$41"),1,MATCH($D222,INDIRECT("'"&amp;IF($A222="Primary",$A222,IF($B222="History","History ",$B222))&amp;"'!$E$35:$X$35"),0))</f>
        <v>610.15662442295013</v>
      </c>
      <c r="F222" s="81" t="s">
        <v>248</v>
      </c>
      <c r="G222" s="81" t="s">
        <v>245</v>
      </c>
      <c r="H222" s="70">
        <v>2026</v>
      </c>
    </row>
    <row r="223" spans="1:8" x14ac:dyDescent="0.35">
      <c r="A223" s="70" t="s">
        <v>4</v>
      </c>
      <c r="B223" s="70" t="s">
        <v>11</v>
      </c>
      <c r="C223" s="70" t="s">
        <v>251</v>
      </c>
      <c r="D223" s="70" t="s">
        <v>121</v>
      </c>
      <c r="E223" s="81">
        <f>INDEX('Input Data'!$B$123:$R$141,MATCH(IF($A223="Primary",$A223,$B223),'Input Data'!$A$123:$A$141,0),MATCH($D223,'Input Data'!$B$122:$R$122,0))</f>
        <v>0.10156389416661571</v>
      </c>
      <c r="F223" s="81" t="s">
        <v>244</v>
      </c>
      <c r="G223" s="81" t="s">
        <v>245</v>
      </c>
      <c r="H223" s="70">
        <v>2026</v>
      </c>
    </row>
    <row r="224" spans="1:8" x14ac:dyDescent="0.35">
      <c r="A224" s="70" t="s">
        <v>4</v>
      </c>
      <c r="B224" s="70" t="s">
        <v>11</v>
      </c>
      <c r="C224" s="70" t="s">
        <v>243</v>
      </c>
      <c r="D224" s="70" t="s">
        <v>122</v>
      </c>
      <c r="E224" s="81">
        <f>INDEX('Input Data'!$B$71:$R$89,MATCH(IF($A224="Primary",$A224,$B224),'Input Data'!$A$71:$A$89,0),MATCH($D224,'Input Data'!$B$70:$R$70,0))</f>
        <v>8.2797947012142895E-2</v>
      </c>
      <c r="F224" s="81" t="s">
        <v>244</v>
      </c>
      <c r="G224" s="81" t="s">
        <v>245</v>
      </c>
      <c r="H224" s="70">
        <v>2026</v>
      </c>
    </row>
    <row r="225" spans="1:8" x14ac:dyDescent="0.35">
      <c r="A225" s="70" t="s">
        <v>4</v>
      </c>
      <c r="B225" s="70" t="s">
        <v>11</v>
      </c>
      <c r="C225" s="70" t="s">
        <v>246</v>
      </c>
      <c r="D225" s="70" t="s">
        <v>122</v>
      </c>
      <c r="E225" s="81">
        <f>INDEX('Input Data'!$B$97:$R$115,MATCH(IF($A225="Primary",$A225,$B225),'Input Data'!$A$97:$A$115,0),MATCH($D225,'Input Data'!$B$96:$R$96,0))</f>
        <v>2.3188648120843557E-2</v>
      </c>
      <c r="F225" s="81" t="s">
        <v>244</v>
      </c>
      <c r="G225" s="81" t="s">
        <v>245</v>
      </c>
      <c r="H225" s="70">
        <v>2026</v>
      </c>
    </row>
    <row r="226" spans="1:8" x14ac:dyDescent="0.35">
      <c r="A226" s="70" t="s">
        <v>4</v>
      </c>
      <c r="B226" s="70" t="s">
        <v>11</v>
      </c>
      <c r="C226" s="70" t="s">
        <v>247</v>
      </c>
      <c r="D226" s="70" t="s">
        <v>122</v>
      </c>
      <c r="E226" s="76">
        <f>INDEX('Input Data'!$B$154:$R$173,MATCH(IF($A226="Primary",$A226,$B226),'Input Data'!$A$154:$A$173,0),MATCH($D226,'Input Data'!$B$153:$R$153,0))</f>
        <v>479.32225655771026</v>
      </c>
      <c r="F226" s="81" t="s">
        <v>248</v>
      </c>
      <c r="G226" s="81" t="s">
        <v>245</v>
      </c>
      <c r="H226" s="70">
        <v>2026</v>
      </c>
    </row>
    <row r="227" spans="1:8" x14ac:dyDescent="0.35">
      <c r="A227" s="70" t="s">
        <v>4</v>
      </c>
      <c r="B227" s="70" t="s">
        <v>11</v>
      </c>
      <c r="C227" s="70" t="s">
        <v>249</v>
      </c>
      <c r="D227" s="70" t="s">
        <v>122</v>
      </c>
      <c r="E227" s="76">
        <f>INDEX('Input Data'!$B$180:$R$199,MATCH(IF($A227="Primary",$A227,$B227),'Input Data'!$A$180:$A$199,0),MATCH($D227,'Input Data'!$B$179:$R$179,0))</f>
        <v>230.55421879633994</v>
      </c>
      <c r="F227" s="81" t="s">
        <v>248</v>
      </c>
      <c r="G227" s="81" t="s">
        <v>245</v>
      </c>
      <c r="H227" s="70">
        <v>2026</v>
      </c>
    </row>
    <row r="228" spans="1:8" x14ac:dyDescent="0.35">
      <c r="A228" s="70" t="s">
        <v>4</v>
      </c>
      <c r="B228" s="70" t="s">
        <v>11</v>
      </c>
      <c r="C228" s="70" t="s">
        <v>250</v>
      </c>
      <c r="D228" s="70" t="s">
        <v>122</v>
      </c>
      <c r="E228" s="76">
        <f t="shared" ref="E228" ca="1" si="31">INDEX(INDIRECT("'"&amp;IF($A228="Primary",$A228,IF($B228="History","History ",$B228))&amp;"'!$E$41:$X$41"),1,MATCH($D228,INDIRECT("'"&amp;IF($A228="Primary",$A228,IF($B228="History","History ",$B228))&amp;"'!$E$35:$X$35"),0))</f>
        <v>592.47386338343244</v>
      </c>
      <c r="F228" s="81" t="s">
        <v>248</v>
      </c>
      <c r="G228" s="81" t="s">
        <v>245</v>
      </c>
      <c r="H228" s="70">
        <v>2026</v>
      </c>
    </row>
    <row r="229" spans="1:8" x14ac:dyDescent="0.35">
      <c r="A229" s="70" t="s">
        <v>4</v>
      </c>
      <c r="B229" s="70" t="s">
        <v>11</v>
      </c>
      <c r="C229" s="70" t="s">
        <v>251</v>
      </c>
      <c r="D229" s="70" t="s">
        <v>122</v>
      </c>
      <c r="E229" s="81">
        <f>INDEX('Input Data'!$B$123:$R$141,MATCH(IF($A229="Primary",$A229,$B229),'Input Data'!$A$123:$A$141,0),MATCH($D229,'Input Data'!$B$122:$R$122,0))</f>
        <v>0.10598659513298644</v>
      </c>
      <c r="F229" s="81" t="s">
        <v>244</v>
      </c>
      <c r="G229" s="81" t="s">
        <v>245</v>
      </c>
      <c r="H229" s="70">
        <v>2026</v>
      </c>
    </row>
    <row r="230" spans="1:8" x14ac:dyDescent="0.35">
      <c r="A230" s="70" t="s">
        <v>4</v>
      </c>
      <c r="B230" s="70" t="s">
        <v>11</v>
      </c>
      <c r="C230" s="70" t="s">
        <v>243</v>
      </c>
      <c r="D230" s="70" t="s">
        <v>123</v>
      </c>
      <c r="E230" s="81">
        <f>INDEX('Input Data'!$B$71:$R$89,MATCH(IF($A230="Primary",$A230,$B230),'Input Data'!$A$71:$A$89,0),MATCH($D230,'Input Data'!$B$70:$R$70,0))</f>
        <v>9.2517373916966794E-2</v>
      </c>
      <c r="F230" s="81" t="s">
        <v>244</v>
      </c>
      <c r="G230" s="81" t="s">
        <v>245</v>
      </c>
      <c r="H230" s="70">
        <v>2026</v>
      </c>
    </row>
    <row r="231" spans="1:8" x14ac:dyDescent="0.35">
      <c r="A231" s="70" t="s">
        <v>4</v>
      </c>
      <c r="B231" s="70" t="s">
        <v>11</v>
      </c>
      <c r="C231" s="70" t="s">
        <v>246</v>
      </c>
      <c r="D231" s="70" t="s">
        <v>123</v>
      </c>
      <c r="E231" s="81">
        <f>INDEX('Input Data'!$B$97:$R$115,MATCH(IF($A231="Primary",$A231,$B231),'Input Data'!$A$97:$A$115,0),MATCH($D231,'Input Data'!$B$96:$R$96,0))</f>
        <v>1.8754131223706085E-2</v>
      </c>
      <c r="F231" s="81" t="s">
        <v>244</v>
      </c>
      <c r="G231" s="81" t="s">
        <v>245</v>
      </c>
      <c r="H231" s="70">
        <v>2026</v>
      </c>
    </row>
    <row r="232" spans="1:8" x14ac:dyDescent="0.35">
      <c r="A232" s="70" t="s">
        <v>4</v>
      </c>
      <c r="B232" s="70" t="s">
        <v>11</v>
      </c>
      <c r="C232" s="70" t="s">
        <v>247</v>
      </c>
      <c r="D232" s="70" t="s">
        <v>123</v>
      </c>
      <c r="E232" s="76">
        <f>INDEX('Input Data'!$B$154:$R$173,MATCH(IF($A232="Primary",$A232,$B232),'Input Data'!$A$154:$A$173,0),MATCH($D232,'Input Data'!$B$153:$R$153,0))</f>
        <v>406.00891547258061</v>
      </c>
      <c r="F232" s="81" t="s">
        <v>248</v>
      </c>
      <c r="G232" s="81" t="s">
        <v>245</v>
      </c>
      <c r="H232" s="70">
        <v>2026</v>
      </c>
    </row>
    <row r="233" spans="1:8" x14ac:dyDescent="0.35">
      <c r="A233" s="70" t="s">
        <v>4</v>
      </c>
      <c r="B233" s="70" t="s">
        <v>11</v>
      </c>
      <c r="C233" s="70" t="s">
        <v>249</v>
      </c>
      <c r="D233" s="70" t="s">
        <v>123</v>
      </c>
      <c r="E233" s="76">
        <f>INDEX('Input Data'!$B$180:$R$199,MATCH(IF($A233="Primary",$A233,$B233),'Input Data'!$A$180:$A$199,0),MATCH($D233,'Input Data'!$B$179:$R$179,0))</f>
        <v>228.84761454119149</v>
      </c>
      <c r="F233" s="81" t="s">
        <v>248</v>
      </c>
      <c r="G233" s="81" t="s">
        <v>245</v>
      </c>
      <c r="H233" s="70">
        <v>2026</v>
      </c>
    </row>
    <row r="234" spans="1:8" x14ac:dyDescent="0.35">
      <c r="A234" s="70" t="s">
        <v>4</v>
      </c>
      <c r="B234" s="70" t="s">
        <v>11</v>
      </c>
      <c r="C234" s="70" t="s">
        <v>250</v>
      </c>
      <c r="D234" s="70" t="s">
        <v>123</v>
      </c>
      <c r="E234" s="76">
        <f t="shared" ref="E234" ca="1" si="32">INDEX(INDIRECT("'"&amp;IF($A234="Primary",$A234,IF($B234="History","History ",$B234))&amp;"'!$E$41:$X$41"),1,MATCH($D234,INDIRECT("'"&amp;IF($A234="Primary",$A234,IF($B234="History","History ",$B234))&amp;"'!$E$35:$X$35"),0))</f>
        <v>573.36983513891687</v>
      </c>
      <c r="F234" s="81" t="s">
        <v>248</v>
      </c>
      <c r="G234" s="81" t="s">
        <v>245</v>
      </c>
      <c r="H234" s="70">
        <v>2026</v>
      </c>
    </row>
    <row r="235" spans="1:8" x14ac:dyDescent="0.35">
      <c r="A235" s="70" t="s">
        <v>4</v>
      </c>
      <c r="B235" s="70" t="s">
        <v>11</v>
      </c>
      <c r="C235" s="70" t="s">
        <v>251</v>
      </c>
      <c r="D235" s="70" t="s">
        <v>123</v>
      </c>
      <c r="E235" s="81">
        <f>INDEX('Input Data'!$B$123:$R$141,MATCH(IF($A235="Primary",$A235,$B235),'Input Data'!$A$123:$A$141,0),MATCH($D235,'Input Data'!$B$122:$R$122,0))</f>
        <v>0.11127150514067288</v>
      </c>
      <c r="F235" s="81" t="s">
        <v>244</v>
      </c>
      <c r="G235" s="81" t="s">
        <v>245</v>
      </c>
      <c r="H235" s="70">
        <v>2026</v>
      </c>
    </row>
    <row r="236" spans="1:8" x14ac:dyDescent="0.35">
      <c r="A236" s="70" t="s">
        <v>4</v>
      </c>
      <c r="B236" s="70" t="s">
        <v>11</v>
      </c>
      <c r="C236" s="70" t="s">
        <v>243</v>
      </c>
      <c r="D236" s="70" t="s">
        <v>124</v>
      </c>
      <c r="E236" s="81">
        <f>INDEX('Input Data'!$B$71:$R$89,MATCH(IF($A236="Primary",$A236,$B236),'Input Data'!$A$71:$A$89,0),MATCH($D236,'Input Data'!$B$70:$R$70,0))</f>
        <v>9.1956482250525801E-2</v>
      </c>
      <c r="F236" s="81" t="s">
        <v>244</v>
      </c>
      <c r="G236" s="81" t="s">
        <v>245</v>
      </c>
      <c r="H236" s="70">
        <v>2026</v>
      </c>
    </row>
    <row r="237" spans="1:8" x14ac:dyDescent="0.35">
      <c r="A237" s="70" t="s">
        <v>4</v>
      </c>
      <c r="B237" s="70" t="s">
        <v>11</v>
      </c>
      <c r="C237" s="70" t="s">
        <v>246</v>
      </c>
      <c r="D237" s="70" t="s">
        <v>124</v>
      </c>
      <c r="E237" s="81">
        <f>INDEX('Input Data'!$B$97:$R$115,MATCH(IF($A237="Primary",$A237,$B237),'Input Data'!$A$97:$A$115,0),MATCH($D237,'Input Data'!$B$96:$R$96,0))</f>
        <v>1.7451317470119861E-2</v>
      </c>
      <c r="F237" s="81" t="s">
        <v>244</v>
      </c>
      <c r="G237" s="81" t="s">
        <v>245</v>
      </c>
      <c r="H237" s="70">
        <v>2026</v>
      </c>
    </row>
    <row r="238" spans="1:8" x14ac:dyDescent="0.35">
      <c r="A238" s="70" t="s">
        <v>4</v>
      </c>
      <c r="B238" s="70" t="s">
        <v>11</v>
      </c>
      <c r="C238" s="70" t="s">
        <v>247</v>
      </c>
      <c r="D238" s="70" t="s">
        <v>124</v>
      </c>
      <c r="E238" s="76">
        <f>INDEX('Input Data'!$B$154:$R$173,MATCH(IF($A238="Primary",$A238,$B238),'Input Data'!$A$154:$A$173,0),MATCH($D238,'Input Data'!$B$153:$R$153,0))</f>
        <v>451.34639705896655</v>
      </c>
      <c r="F238" s="81" t="s">
        <v>248</v>
      </c>
      <c r="G238" s="81" t="s">
        <v>245</v>
      </c>
      <c r="H238" s="70">
        <v>2026</v>
      </c>
    </row>
    <row r="239" spans="1:8" x14ac:dyDescent="0.35">
      <c r="A239" s="70" t="s">
        <v>4</v>
      </c>
      <c r="B239" s="70" t="s">
        <v>11</v>
      </c>
      <c r="C239" s="70" t="s">
        <v>249</v>
      </c>
      <c r="D239" s="70" t="s">
        <v>124</v>
      </c>
      <c r="E239" s="76">
        <f>INDEX('Input Data'!$B$180:$R$199,MATCH(IF($A239="Primary",$A239,$B239),'Input Data'!$A$180:$A$199,0),MATCH($D239,'Input Data'!$B$179:$R$179,0))</f>
        <v>164.69713343027433</v>
      </c>
      <c r="F239" s="81" t="s">
        <v>248</v>
      </c>
      <c r="G239" s="81" t="s">
        <v>245</v>
      </c>
      <c r="H239" s="70">
        <v>2026</v>
      </c>
    </row>
    <row r="240" spans="1:8" x14ac:dyDescent="0.35">
      <c r="A240" s="70" t="s">
        <v>4</v>
      </c>
      <c r="B240" s="70" t="s">
        <v>11</v>
      </c>
      <c r="C240" s="70" t="s">
        <v>250</v>
      </c>
      <c r="D240" s="70" t="s">
        <v>124</v>
      </c>
      <c r="E240" s="76">
        <f t="shared" ref="E240" ca="1" si="33">INDEX(INDIRECT("'"&amp;IF($A240="Primary",$A240,IF($B240="History","History ",$B240))&amp;"'!$E$41:$X$41"),1,MATCH($D240,INDIRECT("'"&amp;IF($A240="Primary",$A240,IF($B240="History","History ",$B240))&amp;"'!$E$35:$X$35"),0))</f>
        <v>655.07560838108509</v>
      </c>
      <c r="F240" s="81" t="s">
        <v>248</v>
      </c>
      <c r="G240" s="81" t="s">
        <v>245</v>
      </c>
      <c r="H240" s="70">
        <v>2026</v>
      </c>
    </row>
    <row r="241" spans="1:8" x14ac:dyDescent="0.35">
      <c r="A241" s="70" t="s">
        <v>4</v>
      </c>
      <c r="B241" s="70" t="s">
        <v>11</v>
      </c>
      <c r="C241" s="70" t="s">
        <v>251</v>
      </c>
      <c r="D241" s="70" t="s">
        <v>124</v>
      </c>
      <c r="E241" s="81">
        <f>INDEX('Input Data'!$B$123:$R$141,MATCH(IF($A241="Primary",$A241,$B241),'Input Data'!$A$123:$A$141,0),MATCH($D241,'Input Data'!$B$122:$R$122,0))</f>
        <v>0.10940779972064565</v>
      </c>
      <c r="F241" s="81" t="s">
        <v>244</v>
      </c>
      <c r="G241" s="81" t="s">
        <v>245</v>
      </c>
      <c r="H241" s="70">
        <v>2026</v>
      </c>
    </row>
    <row r="242" spans="1:8" x14ac:dyDescent="0.35">
      <c r="A242" s="70" t="s">
        <v>4</v>
      </c>
      <c r="B242" s="70" t="s">
        <v>11</v>
      </c>
      <c r="C242" s="70" t="s">
        <v>243</v>
      </c>
      <c r="D242" s="70" t="s">
        <v>125</v>
      </c>
      <c r="E242" s="81">
        <f>INDEX('Input Data'!$B$71:$R$89,MATCH(IF($A242="Primary",$A242,$B242),'Input Data'!$A$71:$A$89,0),MATCH($D242,'Input Data'!$B$70:$R$70,0))</f>
        <v>9.5575987334953982E-2</v>
      </c>
      <c r="F242" s="81" t="s">
        <v>244</v>
      </c>
      <c r="G242" s="81" t="s">
        <v>245</v>
      </c>
      <c r="H242" s="70">
        <v>2026</v>
      </c>
    </row>
    <row r="243" spans="1:8" x14ac:dyDescent="0.35">
      <c r="A243" s="70" t="s">
        <v>4</v>
      </c>
      <c r="B243" s="70" t="s">
        <v>11</v>
      </c>
      <c r="C243" s="70" t="s">
        <v>246</v>
      </c>
      <c r="D243" s="70" t="s">
        <v>125</v>
      </c>
      <c r="E243" s="81">
        <f>INDEX('Input Data'!$B$97:$R$115,MATCH(IF($A243="Primary",$A243,$B243),'Input Data'!$A$97:$A$115,0),MATCH($D243,'Input Data'!$B$96:$R$96,0))</f>
        <v>1.8391060540349516E-2</v>
      </c>
      <c r="F243" s="81" t="s">
        <v>244</v>
      </c>
      <c r="G243" s="81" t="s">
        <v>245</v>
      </c>
      <c r="H243" s="70">
        <v>2026</v>
      </c>
    </row>
    <row r="244" spans="1:8" x14ac:dyDescent="0.35">
      <c r="A244" s="70" t="s">
        <v>4</v>
      </c>
      <c r="B244" s="70" t="s">
        <v>11</v>
      </c>
      <c r="C244" s="70" t="s">
        <v>247</v>
      </c>
      <c r="D244" s="70" t="s">
        <v>125</v>
      </c>
      <c r="E244" s="76">
        <f>INDEX('Input Data'!$B$154:$R$173,MATCH(IF($A244="Primary",$A244,$B244),'Input Data'!$A$154:$A$173,0),MATCH($D244,'Input Data'!$B$153:$R$153,0))</f>
        <v>374.23923454605875</v>
      </c>
      <c r="F244" s="81" t="s">
        <v>248</v>
      </c>
      <c r="G244" s="81" t="s">
        <v>245</v>
      </c>
      <c r="H244" s="70">
        <v>2026</v>
      </c>
    </row>
    <row r="245" spans="1:8" x14ac:dyDescent="0.35">
      <c r="A245" s="70" t="s">
        <v>4</v>
      </c>
      <c r="B245" s="70" t="s">
        <v>11</v>
      </c>
      <c r="C245" s="70" t="s">
        <v>249</v>
      </c>
      <c r="D245" s="70" t="s">
        <v>125</v>
      </c>
      <c r="E245" s="76">
        <f>INDEX('Input Data'!$B$180:$R$199,MATCH(IF($A245="Primary",$A245,$B245),'Input Data'!$A$180:$A$199,0),MATCH($D245,'Input Data'!$B$179:$R$179,0))</f>
        <v>172.1527055801883</v>
      </c>
      <c r="F245" s="81" t="s">
        <v>248</v>
      </c>
      <c r="G245" s="81" t="s">
        <v>245</v>
      </c>
      <c r="H245" s="70">
        <v>2026</v>
      </c>
    </row>
    <row r="246" spans="1:8" x14ac:dyDescent="0.35">
      <c r="A246" s="70" t="s">
        <v>4</v>
      </c>
      <c r="B246" s="70" t="s">
        <v>11</v>
      </c>
      <c r="C246" s="70" t="s">
        <v>250</v>
      </c>
      <c r="D246" s="70" t="s">
        <v>125</v>
      </c>
      <c r="E246" s="76">
        <f t="shared" ref="E246" ca="1" si="34">INDEX(INDIRECT("'"&amp;IF($A246="Primary",$A246,IF($B246="History","History ",$B246))&amp;"'!$E$41:$X$41"),1,MATCH($D246,INDIRECT("'"&amp;IF($A246="Primary",$A246,IF($B246="History","History ",$B246))&amp;"'!$E$35:$X$35"),0))</f>
        <v>786.26088911568058</v>
      </c>
      <c r="F246" s="81" t="s">
        <v>248</v>
      </c>
      <c r="G246" s="81" t="s">
        <v>245</v>
      </c>
      <c r="H246" s="70">
        <v>2026</v>
      </c>
    </row>
    <row r="247" spans="1:8" x14ac:dyDescent="0.35">
      <c r="A247" s="70" t="s">
        <v>4</v>
      </c>
      <c r="B247" s="70" t="s">
        <v>11</v>
      </c>
      <c r="C247" s="70" t="s">
        <v>251</v>
      </c>
      <c r="D247" s="70" t="s">
        <v>125</v>
      </c>
      <c r="E247" s="81">
        <f>INDEX('Input Data'!$B$123:$R$141,MATCH(IF($A247="Primary",$A247,$B247),'Input Data'!$A$123:$A$141,0),MATCH($D247,'Input Data'!$B$122:$R$122,0))</f>
        <v>0.1139670478753035</v>
      </c>
      <c r="F247" s="81" t="s">
        <v>244</v>
      </c>
      <c r="G247" s="81" t="s">
        <v>245</v>
      </c>
      <c r="H247" s="70">
        <v>2026</v>
      </c>
    </row>
    <row r="248" spans="1:8" x14ac:dyDescent="0.35">
      <c r="A248" s="70" t="s">
        <v>4</v>
      </c>
      <c r="B248" s="70" t="s">
        <v>11</v>
      </c>
      <c r="C248" s="70" t="s">
        <v>243</v>
      </c>
      <c r="D248" s="70" t="s">
        <v>126</v>
      </c>
      <c r="E248" s="81">
        <f>INDEX('Input Data'!$B$71:$R$89,MATCH(IF($A248="Primary",$A248,$B248),'Input Data'!$A$71:$A$89,0),MATCH($D248,'Input Data'!$B$70:$R$70,0))</f>
        <v>9.1047829863330709E-2</v>
      </c>
      <c r="F248" s="81" t="s">
        <v>244</v>
      </c>
      <c r="G248" s="81" t="s">
        <v>245</v>
      </c>
      <c r="H248" s="70">
        <v>2026</v>
      </c>
    </row>
    <row r="249" spans="1:8" x14ac:dyDescent="0.35">
      <c r="A249" s="70" t="s">
        <v>4</v>
      </c>
      <c r="B249" s="70" t="s">
        <v>11</v>
      </c>
      <c r="C249" s="70" t="s">
        <v>246</v>
      </c>
      <c r="D249" s="70" t="s">
        <v>126</v>
      </c>
      <c r="E249" s="81">
        <f>INDEX('Input Data'!$B$97:$R$115,MATCH(IF($A249="Primary",$A249,$B249),'Input Data'!$A$97:$A$115,0),MATCH($D249,'Input Data'!$B$96:$R$96,0))</f>
        <v>1.3919354965705543E-2</v>
      </c>
      <c r="F249" s="81" t="s">
        <v>244</v>
      </c>
      <c r="G249" s="81" t="s">
        <v>245</v>
      </c>
      <c r="H249" s="70">
        <v>2026</v>
      </c>
    </row>
    <row r="250" spans="1:8" x14ac:dyDescent="0.35">
      <c r="A250" s="70" t="s">
        <v>4</v>
      </c>
      <c r="B250" s="70" t="s">
        <v>11</v>
      </c>
      <c r="C250" s="70" t="s">
        <v>247</v>
      </c>
      <c r="D250" s="70" t="s">
        <v>126</v>
      </c>
      <c r="E250" s="76">
        <f>INDEX('Input Data'!$B$154:$R$173,MATCH(IF($A250="Primary",$A250,$B250),'Input Data'!$A$154:$A$173,0),MATCH($D250,'Input Data'!$B$153:$R$153,0))</f>
        <v>433.9908965780761</v>
      </c>
      <c r="F250" s="81" t="s">
        <v>248</v>
      </c>
      <c r="G250" s="81" t="s">
        <v>245</v>
      </c>
      <c r="H250" s="70">
        <v>2026</v>
      </c>
    </row>
    <row r="251" spans="1:8" x14ac:dyDescent="0.35">
      <c r="A251" s="70" t="s">
        <v>4</v>
      </c>
      <c r="B251" s="70" t="s">
        <v>11</v>
      </c>
      <c r="C251" s="70" t="s">
        <v>249</v>
      </c>
      <c r="D251" s="70" t="s">
        <v>126</v>
      </c>
      <c r="E251" s="76">
        <f>INDEX('Input Data'!$B$180:$R$199,MATCH(IF($A251="Primary",$A251,$B251),'Input Data'!$A$180:$A$199,0),MATCH($D251,'Input Data'!$B$179:$R$179,0))</f>
        <v>186.44330423074871</v>
      </c>
      <c r="F251" s="81" t="s">
        <v>248</v>
      </c>
      <c r="G251" s="81" t="s">
        <v>245</v>
      </c>
      <c r="H251" s="70">
        <v>2026</v>
      </c>
    </row>
    <row r="252" spans="1:8" x14ac:dyDescent="0.35">
      <c r="A252" s="70" t="s">
        <v>4</v>
      </c>
      <c r="B252" s="70" t="s">
        <v>11</v>
      </c>
      <c r="C252" s="70" t="s">
        <v>250</v>
      </c>
      <c r="D252" s="70" t="s">
        <v>126</v>
      </c>
      <c r="E252" s="76">
        <f t="shared" ref="E252" ca="1" si="35">INDEX(INDIRECT("'"&amp;IF($A252="Primary",$A252,IF($B252="History","History ",$B252))&amp;"'!$E$41:$X$41"),1,MATCH($D252,INDIRECT("'"&amp;IF($A252="Primary",$A252,IF($B252="History","History ",$B252))&amp;"'!$E$35:$X$35"),0))</f>
        <v>627.46025118039313</v>
      </c>
      <c r="F252" s="81" t="s">
        <v>248</v>
      </c>
      <c r="G252" s="81" t="s">
        <v>245</v>
      </c>
      <c r="H252" s="70">
        <v>2026</v>
      </c>
    </row>
    <row r="253" spans="1:8" x14ac:dyDescent="0.35">
      <c r="A253" s="70" t="s">
        <v>4</v>
      </c>
      <c r="B253" s="70" t="s">
        <v>11</v>
      </c>
      <c r="C253" s="70" t="s">
        <v>251</v>
      </c>
      <c r="D253" s="70" t="s">
        <v>126</v>
      </c>
      <c r="E253" s="81">
        <f>INDEX('Input Data'!$B$123:$R$141,MATCH(IF($A253="Primary",$A253,$B253),'Input Data'!$A$123:$A$141,0),MATCH($D253,'Input Data'!$B$122:$R$122,0))</f>
        <v>0.10496718482903625</v>
      </c>
      <c r="F253" s="81" t="s">
        <v>244</v>
      </c>
      <c r="G253" s="81" t="s">
        <v>245</v>
      </c>
      <c r="H253" s="70">
        <v>2026</v>
      </c>
    </row>
    <row r="254" spans="1:8" x14ac:dyDescent="0.35">
      <c r="A254" s="70" t="s">
        <v>4</v>
      </c>
      <c r="B254" s="70" t="s">
        <v>11</v>
      </c>
      <c r="C254" s="70" t="s">
        <v>243</v>
      </c>
      <c r="D254" s="70" t="s">
        <v>127</v>
      </c>
      <c r="E254" s="81">
        <f>INDEX('Input Data'!$B$71:$R$89,MATCH(IF($A254="Primary",$A254,$B254),'Input Data'!$A$71:$A$89,0),MATCH($D254,'Input Data'!$B$70:$R$70,0))</f>
        <v>7.5062056072261296E-2</v>
      </c>
      <c r="F254" s="81" t="s">
        <v>244</v>
      </c>
      <c r="G254" s="81" t="s">
        <v>245</v>
      </c>
      <c r="H254" s="70">
        <v>2026</v>
      </c>
    </row>
    <row r="255" spans="1:8" x14ac:dyDescent="0.35">
      <c r="A255" s="70" t="s">
        <v>4</v>
      </c>
      <c r="B255" s="70" t="s">
        <v>11</v>
      </c>
      <c r="C255" s="70" t="s">
        <v>246</v>
      </c>
      <c r="D255" s="70" t="s">
        <v>127</v>
      </c>
      <c r="E255" s="81">
        <f>INDEX('Input Data'!$B$97:$R$115,MATCH(IF($A255="Primary",$A255,$B255),'Input Data'!$A$97:$A$115,0),MATCH($D255,'Input Data'!$B$96:$R$96,0))</f>
        <v>1.6255222822427515E-2</v>
      </c>
      <c r="F255" s="81" t="s">
        <v>244</v>
      </c>
      <c r="G255" s="81" t="s">
        <v>245</v>
      </c>
      <c r="H255" s="70">
        <v>2026</v>
      </c>
    </row>
    <row r="256" spans="1:8" x14ac:dyDescent="0.35">
      <c r="A256" s="70" t="s">
        <v>4</v>
      </c>
      <c r="B256" s="70" t="s">
        <v>11</v>
      </c>
      <c r="C256" s="70" t="s">
        <v>247</v>
      </c>
      <c r="D256" s="70" t="s">
        <v>127</v>
      </c>
      <c r="E256" s="76">
        <f>INDEX('Input Data'!$B$154:$R$173,MATCH(IF($A256="Primary",$A256,$B256),'Input Data'!$A$154:$A$173,0),MATCH($D256,'Input Data'!$B$153:$R$153,0))</f>
        <v>419.9030643839028</v>
      </c>
      <c r="F256" s="81" t="s">
        <v>248</v>
      </c>
      <c r="G256" s="81" t="s">
        <v>245</v>
      </c>
      <c r="H256" s="70">
        <v>2026</v>
      </c>
    </row>
    <row r="257" spans="1:8" x14ac:dyDescent="0.35">
      <c r="A257" s="70" t="s">
        <v>4</v>
      </c>
      <c r="B257" s="70" t="s">
        <v>11</v>
      </c>
      <c r="C257" s="70" t="s">
        <v>249</v>
      </c>
      <c r="D257" s="70" t="s">
        <v>127</v>
      </c>
      <c r="E257" s="76">
        <f>INDEX('Input Data'!$B$180:$R$199,MATCH(IF($A257="Primary",$A257,$B257),'Input Data'!$A$180:$A$199,0),MATCH($D257,'Input Data'!$B$179:$R$179,0))</f>
        <v>201.87330749641211</v>
      </c>
      <c r="F257" s="81" t="s">
        <v>248</v>
      </c>
      <c r="G257" s="81" t="s">
        <v>245</v>
      </c>
      <c r="H257" s="70">
        <v>2026</v>
      </c>
    </row>
    <row r="258" spans="1:8" x14ac:dyDescent="0.35">
      <c r="A258" s="70" t="s">
        <v>4</v>
      </c>
      <c r="B258" s="70" t="s">
        <v>11</v>
      </c>
      <c r="C258" s="70" t="s">
        <v>250</v>
      </c>
      <c r="D258" s="70" t="s">
        <v>127</v>
      </c>
      <c r="E258" s="76">
        <f t="shared" ref="E258" ca="1" si="36">INDEX(INDIRECT("'"&amp;IF($A258="Primary",$A258,IF($B258="History","History ",$B258))&amp;"'!$E$41:$X$41"),1,MATCH($D258,INDIRECT("'"&amp;IF($A258="Primary",$A258,IF($B258="History","History ",$B258))&amp;"'!$E$35:$X$35"),0))</f>
        <v>825.25149245486455</v>
      </c>
      <c r="F258" s="81" t="s">
        <v>248</v>
      </c>
      <c r="G258" s="81" t="s">
        <v>245</v>
      </c>
      <c r="H258" s="70">
        <v>2026</v>
      </c>
    </row>
    <row r="259" spans="1:8" x14ac:dyDescent="0.35">
      <c r="A259" s="70" t="s">
        <v>4</v>
      </c>
      <c r="B259" s="70" t="s">
        <v>11</v>
      </c>
      <c r="C259" s="70" t="s">
        <v>251</v>
      </c>
      <c r="D259" s="70" t="s">
        <v>127</v>
      </c>
      <c r="E259" s="81">
        <f>INDEX('Input Data'!$B$123:$R$141,MATCH(IF($A259="Primary",$A259,$B259),'Input Data'!$A$123:$A$141,0),MATCH($D259,'Input Data'!$B$122:$R$122,0))</f>
        <v>9.1317278894688811E-2</v>
      </c>
      <c r="F259" s="81" t="s">
        <v>244</v>
      </c>
      <c r="G259" s="81" t="s">
        <v>245</v>
      </c>
      <c r="H259" s="70">
        <v>2026</v>
      </c>
    </row>
    <row r="260" spans="1:8" x14ac:dyDescent="0.35">
      <c r="A260" s="70" t="s">
        <v>4</v>
      </c>
      <c r="B260" s="70" t="s">
        <v>11</v>
      </c>
      <c r="C260" s="70" t="s">
        <v>243</v>
      </c>
      <c r="D260" s="70" t="s">
        <v>128</v>
      </c>
      <c r="E260" s="81">
        <f>INDEX('Input Data'!$B$71:$R$89,MATCH(IF($A260="Primary",$A260,$B260),'Input Data'!$A$71:$A$89,0),MATCH($D260,'Input Data'!$B$70:$R$70,0))</f>
        <v>6.6750583569575805E-2</v>
      </c>
      <c r="F260" s="81" t="s">
        <v>244</v>
      </c>
      <c r="G260" s="81" t="s">
        <v>245</v>
      </c>
      <c r="H260" s="70">
        <v>2026</v>
      </c>
    </row>
    <row r="261" spans="1:8" x14ac:dyDescent="0.35">
      <c r="A261" s="70" t="s">
        <v>4</v>
      </c>
      <c r="B261" s="70" t="s">
        <v>11</v>
      </c>
      <c r="C261" s="70" t="s">
        <v>246</v>
      </c>
      <c r="D261" s="70" t="s">
        <v>128</v>
      </c>
      <c r="E261" s="81">
        <f>INDEX('Input Data'!$B$97:$R$115,MATCH(IF($A261="Primary",$A261,$B261),'Input Data'!$A$97:$A$115,0),MATCH($D261,'Input Data'!$B$96:$R$96,0))</f>
        <v>1.030653417957662E-2</v>
      </c>
      <c r="F261" s="81" t="s">
        <v>244</v>
      </c>
      <c r="G261" s="81" t="s">
        <v>245</v>
      </c>
      <c r="H261" s="70">
        <v>2026</v>
      </c>
    </row>
    <row r="262" spans="1:8" x14ac:dyDescent="0.35">
      <c r="A262" s="70" t="s">
        <v>4</v>
      </c>
      <c r="B262" s="70" t="s">
        <v>11</v>
      </c>
      <c r="C262" s="70" t="s">
        <v>247</v>
      </c>
      <c r="D262" s="70" t="s">
        <v>128</v>
      </c>
      <c r="E262" s="76">
        <f>INDEX('Input Data'!$B$154:$R$173,MATCH(IF($A262="Primary",$A262,$B262),'Input Data'!$A$154:$A$173,0),MATCH($D262,'Input Data'!$B$153:$R$153,0))</f>
        <v>420.18294324296892</v>
      </c>
      <c r="F262" s="81" t="s">
        <v>248</v>
      </c>
      <c r="G262" s="81" t="s">
        <v>245</v>
      </c>
      <c r="H262" s="70">
        <v>2026</v>
      </c>
    </row>
    <row r="263" spans="1:8" x14ac:dyDescent="0.35">
      <c r="A263" s="70" t="s">
        <v>4</v>
      </c>
      <c r="B263" s="70" t="s">
        <v>11</v>
      </c>
      <c r="C263" s="70" t="s">
        <v>249</v>
      </c>
      <c r="D263" s="70" t="s">
        <v>128</v>
      </c>
      <c r="E263" s="76">
        <f>INDEX('Input Data'!$B$180:$R$199,MATCH(IF($A263="Primary",$A263,$B263),'Input Data'!$A$180:$A$199,0),MATCH($D263,'Input Data'!$B$179:$R$179,0))</f>
        <v>140.0039929060629</v>
      </c>
      <c r="F263" s="81" t="s">
        <v>248</v>
      </c>
      <c r="G263" s="81" t="s">
        <v>245</v>
      </c>
      <c r="H263" s="70">
        <v>2026</v>
      </c>
    </row>
    <row r="264" spans="1:8" x14ac:dyDescent="0.35">
      <c r="A264" s="70" t="s">
        <v>4</v>
      </c>
      <c r="B264" s="70" t="s">
        <v>11</v>
      </c>
      <c r="C264" s="70" t="s">
        <v>250</v>
      </c>
      <c r="D264" s="70" t="s">
        <v>128</v>
      </c>
      <c r="E264" s="76">
        <f t="shared" ref="E264" ca="1" si="37">INDEX(INDIRECT("'"&amp;IF($A264="Primary",$A264,IF($B264="History","History ",$B264))&amp;"'!$E$41:$X$41"),1,MATCH($D264,INDIRECT("'"&amp;IF($A264="Primary",$A264,IF($B264="History","History ",$B264))&amp;"'!$E$35:$X$35"),0))</f>
        <v>867.60034245264103</v>
      </c>
      <c r="F264" s="81" t="s">
        <v>248</v>
      </c>
      <c r="G264" s="81" t="s">
        <v>245</v>
      </c>
      <c r="H264" s="70">
        <v>2026</v>
      </c>
    </row>
    <row r="265" spans="1:8" x14ac:dyDescent="0.35">
      <c r="A265" s="70" t="s">
        <v>4</v>
      </c>
      <c r="B265" s="70" t="s">
        <v>11</v>
      </c>
      <c r="C265" s="70" t="s">
        <v>251</v>
      </c>
      <c r="D265" s="70" t="s">
        <v>128</v>
      </c>
      <c r="E265" s="81">
        <f>INDEX('Input Data'!$B$123:$R$141,MATCH(IF($A265="Primary",$A265,$B265),'Input Data'!$A$123:$A$141,0),MATCH($D265,'Input Data'!$B$122:$R$122,0))</f>
        <v>7.7057117749152429E-2</v>
      </c>
      <c r="F265" s="81" t="s">
        <v>244</v>
      </c>
      <c r="G265" s="81" t="s">
        <v>245</v>
      </c>
      <c r="H265" s="70">
        <v>2026</v>
      </c>
    </row>
    <row r="266" spans="1:8" x14ac:dyDescent="0.35">
      <c r="A266" s="70" t="s">
        <v>4</v>
      </c>
      <c r="B266" s="70" t="s">
        <v>11</v>
      </c>
      <c r="C266" s="70" t="s">
        <v>243</v>
      </c>
      <c r="D266" s="70" t="s">
        <v>129</v>
      </c>
      <c r="E266" s="81">
        <f>INDEX('Input Data'!$B$71:$R$89,MATCH(IF($A266="Primary",$A266,$B266),'Input Data'!$A$71:$A$89,0),MATCH($D266,'Input Data'!$B$70:$R$70,0))</f>
        <v>6.8451496979644727E-2</v>
      </c>
      <c r="F266" s="81" t="s">
        <v>244</v>
      </c>
      <c r="G266" s="81" t="s">
        <v>245</v>
      </c>
      <c r="H266" s="70">
        <v>2026</v>
      </c>
    </row>
    <row r="267" spans="1:8" x14ac:dyDescent="0.35">
      <c r="A267" s="70" t="s">
        <v>4</v>
      </c>
      <c r="B267" s="70" t="s">
        <v>11</v>
      </c>
      <c r="C267" s="70" t="s">
        <v>246</v>
      </c>
      <c r="D267" s="70" t="s">
        <v>129</v>
      </c>
      <c r="E267" s="81">
        <f>INDEX('Input Data'!$B$97:$R$115,MATCH(IF($A267="Primary",$A267,$B267),'Input Data'!$A$97:$A$115,0),MATCH($D267,'Input Data'!$B$96:$R$96,0))</f>
        <v>1.5777367986370323E-2</v>
      </c>
      <c r="F267" s="81" t="s">
        <v>244</v>
      </c>
      <c r="G267" s="81" t="s">
        <v>245</v>
      </c>
      <c r="H267" s="70">
        <v>2026</v>
      </c>
    </row>
    <row r="268" spans="1:8" x14ac:dyDescent="0.35">
      <c r="A268" s="70" t="s">
        <v>4</v>
      </c>
      <c r="B268" s="70" t="s">
        <v>11</v>
      </c>
      <c r="C268" s="70" t="s">
        <v>247</v>
      </c>
      <c r="D268" s="70" t="s">
        <v>129</v>
      </c>
      <c r="E268" s="76">
        <f>INDEX('Input Data'!$B$154:$R$173,MATCH(IF($A268="Primary",$A268,$B268),'Input Data'!$A$154:$A$173,0),MATCH($D268,'Input Data'!$B$153:$R$153,0))</f>
        <v>337.28096988029176</v>
      </c>
      <c r="F268" s="81" t="s">
        <v>248</v>
      </c>
      <c r="G268" s="81" t="s">
        <v>245</v>
      </c>
      <c r="H268" s="70">
        <v>2026</v>
      </c>
    </row>
    <row r="269" spans="1:8" x14ac:dyDescent="0.35">
      <c r="A269" s="70" t="s">
        <v>4</v>
      </c>
      <c r="B269" s="70" t="s">
        <v>11</v>
      </c>
      <c r="C269" s="70" t="s">
        <v>249</v>
      </c>
      <c r="D269" s="70" t="s">
        <v>129</v>
      </c>
      <c r="E269" s="76">
        <f>INDEX('Input Data'!$B$180:$R$199,MATCH(IF($A269="Primary",$A269,$B269),'Input Data'!$A$180:$A$199,0),MATCH($D269,'Input Data'!$B$179:$R$179,0))</f>
        <v>203.47895538327703</v>
      </c>
      <c r="F269" s="81" t="s">
        <v>248</v>
      </c>
      <c r="G269" s="81" t="s">
        <v>245</v>
      </c>
      <c r="H269" s="70">
        <v>2026</v>
      </c>
    </row>
    <row r="270" spans="1:8" x14ac:dyDescent="0.35">
      <c r="A270" s="70" t="s">
        <v>4</v>
      </c>
      <c r="B270" s="70" t="s">
        <v>11</v>
      </c>
      <c r="C270" s="70" t="s">
        <v>250</v>
      </c>
      <c r="D270" s="70" t="s">
        <v>129</v>
      </c>
      <c r="E270" s="76">
        <f t="shared" ref="E270" ca="1" si="38">INDEX(INDIRECT("'"&amp;IF($A270="Primary",$A270,IF($B270="History","History ",$B270))&amp;"'!$E$41:$X$41"),1,MATCH($D270,INDIRECT("'"&amp;IF($A270="Primary",$A270,IF($B270="History","History ",$B270))&amp;"'!$E$35:$X$35"),0))</f>
        <v>798.64241405591827</v>
      </c>
      <c r="F270" s="81" t="s">
        <v>248</v>
      </c>
      <c r="G270" s="81" t="s">
        <v>245</v>
      </c>
      <c r="H270" s="70">
        <v>2026</v>
      </c>
    </row>
    <row r="271" spans="1:8" x14ac:dyDescent="0.35">
      <c r="A271" s="70" t="s">
        <v>4</v>
      </c>
      <c r="B271" s="70" t="s">
        <v>11</v>
      </c>
      <c r="C271" s="70" t="s">
        <v>251</v>
      </c>
      <c r="D271" s="70" t="s">
        <v>129</v>
      </c>
      <c r="E271" s="81">
        <f>INDEX('Input Data'!$B$123:$R$141,MATCH(IF($A271="Primary",$A271,$B271),'Input Data'!$A$123:$A$141,0),MATCH($D271,'Input Data'!$B$122:$R$122,0))</f>
        <v>8.4228864966015046E-2</v>
      </c>
      <c r="F271" s="81" t="s">
        <v>244</v>
      </c>
      <c r="G271" s="81" t="s">
        <v>245</v>
      </c>
      <c r="H271" s="70">
        <v>2026</v>
      </c>
    </row>
    <row r="272" spans="1:8" x14ac:dyDescent="0.35">
      <c r="A272" s="70" t="s">
        <v>4</v>
      </c>
      <c r="B272" s="70" t="s">
        <v>11</v>
      </c>
      <c r="C272" s="70" t="s">
        <v>243</v>
      </c>
      <c r="D272" s="70" t="s">
        <v>130</v>
      </c>
      <c r="E272" s="81">
        <f>INDEX('Input Data'!$B$71:$R$89,MATCH(IF($A272="Primary",$A272,$B272),'Input Data'!$A$71:$A$89,0),MATCH($D272,'Input Data'!$B$70:$R$70,0))</f>
        <v>9.2001921451800514E-2</v>
      </c>
      <c r="F272" s="81" t="s">
        <v>244</v>
      </c>
      <c r="G272" s="81" t="s">
        <v>245</v>
      </c>
      <c r="H272" s="70">
        <v>2026</v>
      </c>
    </row>
    <row r="273" spans="1:8" x14ac:dyDescent="0.35">
      <c r="A273" s="70" t="s">
        <v>4</v>
      </c>
      <c r="B273" s="70" t="s">
        <v>11</v>
      </c>
      <c r="C273" s="70" t="s">
        <v>246</v>
      </c>
      <c r="D273" s="70" t="s">
        <v>130</v>
      </c>
      <c r="E273" s="81">
        <f>INDEX('Input Data'!$B$97:$R$115,MATCH(IF($A273="Primary",$A273,$B273),'Input Data'!$A$97:$A$115,0),MATCH($D273,'Input Data'!$B$96:$R$96,0))</f>
        <v>1.0633825512505711E-2</v>
      </c>
      <c r="F273" s="81" t="s">
        <v>244</v>
      </c>
      <c r="G273" s="81" t="s">
        <v>245</v>
      </c>
      <c r="H273" s="70">
        <v>2026</v>
      </c>
    </row>
    <row r="274" spans="1:8" x14ac:dyDescent="0.35">
      <c r="A274" s="70" t="s">
        <v>4</v>
      </c>
      <c r="B274" s="70" t="s">
        <v>11</v>
      </c>
      <c r="C274" s="70" t="s">
        <v>247</v>
      </c>
      <c r="D274" s="70" t="s">
        <v>130</v>
      </c>
      <c r="E274" s="76">
        <f>INDEX('Input Data'!$B$154:$R$173,MATCH(IF($A274="Primary",$A274,$B274),'Input Data'!$A$154:$A$173,0),MATCH($D274,'Input Data'!$B$153:$R$153,0))</f>
        <v>475.47641582165295</v>
      </c>
      <c r="F274" s="81" t="s">
        <v>248</v>
      </c>
      <c r="G274" s="81" t="s">
        <v>245</v>
      </c>
      <c r="H274" s="70">
        <v>2026</v>
      </c>
    </row>
    <row r="275" spans="1:8" x14ac:dyDescent="0.35">
      <c r="A275" s="70" t="s">
        <v>4</v>
      </c>
      <c r="B275" s="70" t="s">
        <v>11</v>
      </c>
      <c r="C275" s="70" t="s">
        <v>249</v>
      </c>
      <c r="D275" s="70" t="s">
        <v>130</v>
      </c>
      <c r="E275" s="76">
        <f>INDEX('Input Data'!$B$180:$R$199,MATCH(IF($A275="Primary",$A275,$B275),'Input Data'!$A$180:$A$199,0),MATCH($D275,'Input Data'!$B$179:$R$179,0))</f>
        <v>176.80537466854025</v>
      </c>
      <c r="F275" s="81" t="s">
        <v>248</v>
      </c>
      <c r="G275" s="81" t="s">
        <v>245</v>
      </c>
      <c r="H275" s="70">
        <v>2026</v>
      </c>
    </row>
    <row r="276" spans="1:8" x14ac:dyDescent="0.35">
      <c r="A276" s="70" t="s">
        <v>4</v>
      </c>
      <c r="B276" s="70" t="s">
        <v>11</v>
      </c>
      <c r="C276" s="70" t="s">
        <v>250</v>
      </c>
      <c r="D276" s="70" t="s">
        <v>130</v>
      </c>
      <c r="E276" s="76">
        <f t="shared" ref="E276" ca="1" si="39">INDEX(INDIRECT("'"&amp;IF($A276="Primary",$A276,IF($B276="History","History ",$B276))&amp;"'!$E$41:$X$41"),1,MATCH($D276,INDIRECT("'"&amp;IF($A276="Primary",$A276,IF($B276="History","History ",$B276))&amp;"'!$E$35:$X$35"),0))</f>
        <v>518.21176705877485</v>
      </c>
      <c r="F276" s="81" t="s">
        <v>248</v>
      </c>
      <c r="G276" s="81" t="s">
        <v>245</v>
      </c>
      <c r="H276" s="70">
        <v>2026</v>
      </c>
    </row>
    <row r="277" spans="1:8" x14ac:dyDescent="0.35">
      <c r="A277" s="70" t="s">
        <v>4</v>
      </c>
      <c r="B277" s="70" t="s">
        <v>11</v>
      </c>
      <c r="C277" s="70" t="s">
        <v>251</v>
      </c>
      <c r="D277" s="70" t="s">
        <v>130</v>
      </c>
      <c r="E277" s="81">
        <f>INDEX('Input Data'!$B$123:$R$141,MATCH(IF($A277="Primary",$A277,$B277),'Input Data'!$A$123:$A$141,0),MATCH($D277,'Input Data'!$B$122:$R$122,0))</f>
        <v>0.10263574696430622</v>
      </c>
      <c r="F277" s="81" t="s">
        <v>244</v>
      </c>
      <c r="G277" s="81" t="s">
        <v>245</v>
      </c>
      <c r="H277" s="70">
        <v>2026</v>
      </c>
    </row>
    <row r="278" spans="1:8" x14ac:dyDescent="0.35">
      <c r="A278" s="70" t="s">
        <v>4</v>
      </c>
      <c r="B278" s="70" t="s">
        <v>11</v>
      </c>
      <c r="C278" s="70" t="s">
        <v>243</v>
      </c>
      <c r="D278" s="70" t="s">
        <v>131</v>
      </c>
      <c r="E278" s="81">
        <f>INDEX('Input Data'!$B$71:$R$89,MATCH(IF($A278="Primary",$A278,$B278),'Input Data'!$A$71:$A$89,0),MATCH($D278,'Input Data'!$B$70:$R$70,0))</f>
        <v>8.925308642378417E-2</v>
      </c>
      <c r="F278" s="81" t="s">
        <v>244</v>
      </c>
      <c r="G278" s="81" t="s">
        <v>245</v>
      </c>
      <c r="H278" s="70">
        <v>2026</v>
      </c>
    </row>
    <row r="279" spans="1:8" x14ac:dyDescent="0.35">
      <c r="A279" s="70" t="s">
        <v>4</v>
      </c>
      <c r="B279" s="70" t="s">
        <v>11</v>
      </c>
      <c r="C279" s="70" t="s">
        <v>246</v>
      </c>
      <c r="D279" s="70" t="s">
        <v>131</v>
      </c>
      <c r="E279" s="81">
        <f>INDEX('Input Data'!$B$97:$R$115,MATCH(IF($A279="Primary",$A279,$B279),'Input Data'!$A$97:$A$115,0),MATCH($D279,'Input Data'!$B$96:$R$96,0))</f>
        <v>1.2592451635885692E-2</v>
      </c>
      <c r="F279" s="81" t="s">
        <v>244</v>
      </c>
      <c r="G279" s="81" t="s">
        <v>245</v>
      </c>
      <c r="H279" s="70">
        <v>2026</v>
      </c>
    </row>
    <row r="280" spans="1:8" x14ac:dyDescent="0.35">
      <c r="A280" s="70" t="s">
        <v>4</v>
      </c>
      <c r="B280" s="70" t="s">
        <v>11</v>
      </c>
      <c r="C280" s="70" t="s">
        <v>247</v>
      </c>
      <c r="D280" s="70" t="s">
        <v>131</v>
      </c>
      <c r="E280" s="76">
        <f>INDEX('Input Data'!$B$154:$R$173,MATCH(IF($A280="Primary",$A280,$B280),'Input Data'!$A$154:$A$173,0),MATCH($D280,'Input Data'!$B$153:$R$153,0))</f>
        <v>457.58332329937048</v>
      </c>
      <c r="F280" s="81" t="s">
        <v>248</v>
      </c>
      <c r="G280" s="81" t="s">
        <v>245</v>
      </c>
      <c r="H280" s="70">
        <v>2026</v>
      </c>
    </row>
    <row r="281" spans="1:8" x14ac:dyDescent="0.35">
      <c r="A281" s="70" t="s">
        <v>4</v>
      </c>
      <c r="B281" s="70" t="s">
        <v>11</v>
      </c>
      <c r="C281" s="70" t="s">
        <v>249</v>
      </c>
      <c r="D281" s="70" t="s">
        <v>131</v>
      </c>
      <c r="E281" s="76">
        <f>INDEX('Input Data'!$B$180:$R$199,MATCH(IF($A281="Primary",$A281,$B281),'Input Data'!$A$180:$A$199,0),MATCH($D281,'Input Data'!$B$179:$R$179,0))</f>
        <v>197.45196097054878</v>
      </c>
      <c r="F281" s="81" t="s">
        <v>248</v>
      </c>
      <c r="G281" s="81" t="s">
        <v>245</v>
      </c>
      <c r="H281" s="70">
        <v>2026</v>
      </c>
    </row>
    <row r="282" spans="1:8" x14ac:dyDescent="0.35">
      <c r="A282" s="70" t="s">
        <v>4</v>
      </c>
      <c r="B282" s="70" t="s">
        <v>11</v>
      </c>
      <c r="C282" s="70" t="s">
        <v>250</v>
      </c>
      <c r="D282" s="70" t="s">
        <v>131</v>
      </c>
      <c r="E282" s="76">
        <f t="shared" ref="E282" ca="1" si="40">INDEX(INDIRECT("'"&amp;IF($A282="Primary",$A282,IF($B282="History","History ",$B282))&amp;"'!$E$41:$X$41"),1,MATCH($D282,INDIRECT("'"&amp;IF($A282="Primary",$A282,IF($B282="History","History ",$B282))&amp;"'!$E$35:$X$35"),0))</f>
        <v>430.41270837875726</v>
      </c>
      <c r="F282" s="81" t="s">
        <v>248</v>
      </c>
      <c r="G282" s="81" t="s">
        <v>245</v>
      </c>
      <c r="H282" s="70">
        <v>2026</v>
      </c>
    </row>
    <row r="283" spans="1:8" x14ac:dyDescent="0.35">
      <c r="A283" s="70" t="s">
        <v>4</v>
      </c>
      <c r="B283" s="70" t="s">
        <v>11</v>
      </c>
      <c r="C283" s="70" t="s">
        <v>251</v>
      </c>
      <c r="D283" s="70" t="s">
        <v>131</v>
      </c>
      <c r="E283" s="81">
        <f>INDEX('Input Data'!$B$123:$R$141,MATCH(IF($A283="Primary",$A283,$B283),'Input Data'!$A$123:$A$141,0),MATCH($D283,'Input Data'!$B$122:$R$122,0))</f>
        <v>0.10184553805966987</v>
      </c>
      <c r="F283" s="81" t="s">
        <v>244</v>
      </c>
      <c r="G283" s="81" t="s">
        <v>245</v>
      </c>
      <c r="H283" s="70">
        <v>2026</v>
      </c>
    </row>
    <row r="284" spans="1:8" x14ac:dyDescent="0.35">
      <c r="A284" s="70" t="s">
        <v>4</v>
      </c>
      <c r="B284" s="70" t="s">
        <v>11</v>
      </c>
      <c r="C284" s="70" t="s">
        <v>243</v>
      </c>
      <c r="D284" s="70" t="s">
        <v>132</v>
      </c>
      <c r="E284" s="81">
        <f>INDEX('Input Data'!$B$71:$R$89,MATCH(IF($A284="Primary",$A284,$B284),'Input Data'!$A$71:$A$89,0),MATCH($D284,'Input Data'!$B$70:$R$70,0))</f>
        <v>7.4256567237916196E-2</v>
      </c>
      <c r="F284" s="81" t="s">
        <v>244</v>
      </c>
      <c r="G284" s="81" t="s">
        <v>245</v>
      </c>
      <c r="H284" s="70">
        <v>2026</v>
      </c>
    </row>
    <row r="285" spans="1:8" x14ac:dyDescent="0.35">
      <c r="A285" s="70" t="s">
        <v>4</v>
      </c>
      <c r="B285" s="70" t="s">
        <v>11</v>
      </c>
      <c r="C285" s="70" t="s">
        <v>246</v>
      </c>
      <c r="D285" s="70" t="s">
        <v>132</v>
      </c>
      <c r="E285" s="81">
        <f>INDEX('Input Data'!$B$97:$R$115,MATCH(IF($A285="Primary",$A285,$B285),'Input Data'!$A$97:$A$115,0),MATCH($D285,'Input Data'!$B$96:$R$96,0))</f>
        <v>1.1229850150642139E-2</v>
      </c>
      <c r="F285" s="81" t="s">
        <v>244</v>
      </c>
      <c r="G285" s="81" t="s">
        <v>245</v>
      </c>
      <c r="H285" s="70">
        <v>2026</v>
      </c>
    </row>
    <row r="286" spans="1:8" x14ac:dyDescent="0.35">
      <c r="A286" s="70" t="s">
        <v>4</v>
      </c>
      <c r="B286" s="70" t="s">
        <v>11</v>
      </c>
      <c r="C286" s="70" t="s">
        <v>247</v>
      </c>
      <c r="D286" s="70" t="s">
        <v>132</v>
      </c>
      <c r="E286" s="76">
        <f>INDEX('Input Data'!$B$154:$R$173,MATCH(IF($A286="Primary",$A286,$B286),'Input Data'!$A$154:$A$173,0),MATCH($D286,'Input Data'!$B$153:$R$153,0))</f>
        <v>512.87518745575267</v>
      </c>
      <c r="F286" s="81" t="s">
        <v>248</v>
      </c>
      <c r="G286" s="81" t="s">
        <v>245</v>
      </c>
      <c r="H286" s="70">
        <v>2026</v>
      </c>
    </row>
    <row r="287" spans="1:8" x14ac:dyDescent="0.35">
      <c r="A287" s="70" t="s">
        <v>4</v>
      </c>
      <c r="B287" s="70" t="s">
        <v>11</v>
      </c>
      <c r="C287" s="70" t="s">
        <v>249</v>
      </c>
      <c r="D287" s="70" t="s">
        <v>132</v>
      </c>
      <c r="E287" s="76">
        <f>INDEX('Input Data'!$B$180:$R$199,MATCH(IF($A287="Primary",$A287,$B287),'Input Data'!$A$180:$A$199,0),MATCH($D287,'Input Data'!$B$179:$R$179,0))</f>
        <v>201.92894651889299</v>
      </c>
      <c r="F287" s="81" t="s">
        <v>248</v>
      </c>
      <c r="G287" s="81" t="s">
        <v>245</v>
      </c>
      <c r="H287" s="70">
        <v>2026</v>
      </c>
    </row>
    <row r="288" spans="1:8" x14ac:dyDescent="0.35">
      <c r="A288" s="70" t="s">
        <v>4</v>
      </c>
      <c r="B288" s="70" t="s">
        <v>11</v>
      </c>
      <c r="C288" s="70" t="s">
        <v>250</v>
      </c>
      <c r="D288" s="70" t="s">
        <v>132</v>
      </c>
      <c r="E288" s="76">
        <f t="shared" ref="E288" ca="1" si="41">INDEX(INDIRECT("'"&amp;IF($A288="Primary",$A288,IF($B288="History","History ",$B288))&amp;"'!$E$41:$X$41"),1,MATCH($D288,INDIRECT("'"&amp;IF($A288="Primary",$A288,IF($B288="History","History ",$B288))&amp;"'!$E$35:$X$35"),0))</f>
        <v>450.7192221209765</v>
      </c>
      <c r="F288" s="81" t="s">
        <v>248</v>
      </c>
      <c r="G288" s="81" t="s">
        <v>245</v>
      </c>
      <c r="H288" s="70">
        <v>2026</v>
      </c>
    </row>
    <row r="289" spans="1:8" x14ac:dyDescent="0.35">
      <c r="A289" s="70" t="s">
        <v>4</v>
      </c>
      <c r="B289" s="70" t="s">
        <v>11</v>
      </c>
      <c r="C289" s="70" t="s">
        <v>251</v>
      </c>
      <c r="D289" s="70" t="s">
        <v>132</v>
      </c>
      <c r="E289" s="81">
        <f>INDEX('Input Data'!$B$123:$R$141,MATCH(IF($A289="Primary",$A289,$B289),'Input Data'!$A$123:$A$141,0),MATCH($D289,'Input Data'!$B$122:$R$122,0))</f>
        <v>8.5486417388558333E-2</v>
      </c>
      <c r="F289" s="81" t="s">
        <v>244</v>
      </c>
      <c r="G289" s="81" t="s">
        <v>245</v>
      </c>
      <c r="H289" s="70">
        <v>2026</v>
      </c>
    </row>
    <row r="290" spans="1:8" x14ac:dyDescent="0.35">
      <c r="A290" s="70" t="s">
        <v>4</v>
      </c>
      <c r="B290" s="70" t="s">
        <v>11</v>
      </c>
      <c r="C290" s="70" t="s">
        <v>243</v>
      </c>
      <c r="D290" s="70" t="s">
        <v>133</v>
      </c>
      <c r="E290" s="81">
        <f>INDEX('Input Data'!$B$71:$R$89,MATCH(IF($A290="Primary",$A290,$B290),'Input Data'!$A$71:$A$89,0),MATCH($D290,'Input Data'!$B$70:$R$70,0))</f>
        <v>7.3651141858249988E-2</v>
      </c>
      <c r="F290" s="81" t="s">
        <v>244</v>
      </c>
      <c r="G290" s="81" t="s">
        <v>252</v>
      </c>
      <c r="H290" s="70">
        <v>2026</v>
      </c>
    </row>
    <row r="291" spans="1:8" x14ac:dyDescent="0.35">
      <c r="A291" s="70" t="s">
        <v>4</v>
      </c>
      <c r="B291" s="70" t="s">
        <v>11</v>
      </c>
      <c r="C291" s="70" t="s">
        <v>246</v>
      </c>
      <c r="D291" s="70" t="s">
        <v>133</v>
      </c>
      <c r="E291" s="81">
        <f>INDEX('Input Data'!$B$97:$R$115,MATCH(IF($A291="Primary",$A291,$B291),'Input Data'!$A$97:$A$115,0),MATCH($D291,'Input Data'!$B$96:$R$96,0))</f>
        <v>1.1828742088991359E-2</v>
      </c>
      <c r="F291" s="81" t="s">
        <v>244</v>
      </c>
      <c r="G291" s="81" t="s">
        <v>252</v>
      </c>
      <c r="H291" s="70">
        <v>2026</v>
      </c>
    </row>
    <row r="292" spans="1:8" x14ac:dyDescent="0.35">
      <c r="A292" s="70" t="s">
        <v>4</v>
      </c>
      <c r="B292" s="70" t="s">
        <v>11</v>
      </c>
      <c r="C292" s="70" t="s">
        <v>247</v>
      </c>
      <c r="D292" s="70" t="s">
        <v>133</v>
      </c>
      <c r="E292" s="76">
        <f>INDEX('Input Data'!$B$154:$R$173,MATCH(IF($A292="Primary",$A292,$B292),'Input Data'!$A$154:$A$173,0),MATCH($D292,'Input Data'!$B$153:$R$153,0))</f>
        <v>449.97046435129607</v>
      </c>
      <c r="F292" s="81" t="s">
        <v>248</v>
      </c>
      <c r="G292" s="81" t="s">
        <v>252</v>
      </c>
      <c r="H292" s="70">
        <v>2026</v>
      </c>
    </row>
    <row r="293" spans="1:8" x14ac:dyDescent="0.35">
      <c r="A293" s="70" t="s">
        <v>4</v>
      </c>
      <c r="B293" s="70" t="s">
        <v>11</v>
      </c>
      <c r="C293" s="70" t="s">
        <v>249</v>
      </c>
      <c r="D293" s="70" t="s">
        <v>133</v>
      </c>
      <c r="E293" s="76">
        <f>INDEX('Input Data'!$B$180:$R$199,MATCH(IF($A293="Primary",$A293,$B293),'Input Data'!$A$180:$A$199,0),MATCH($D293,'Input Data'!$B$179:$R$179,0))</f>
        <v>161.02560560559067</v>
      </c>
      <c r="F293" s="81" t="s">
        <v>248</v>
      </c>
      <c r="G293" s="81" t="s">
        <v>252</v>
      </c>
      <c r="H293" s="70">
        <v>2026</v>
      </c>
    </row>
    <row r="294" spans="1:8" x14ac:dyDescent="0.35">
      <c r="A294" s="70" t="s">
        <v>4</v>
      </c>
      <c r="B294" s="70" t="s">
        <v>11</v>
      </c>
      <c r="C294" s="70" t="s">
        <v>250</v>
      </c>
      <c r="D294" s="70" t="s">
        <v>133</v>
      </c>
      <c r="E294" s="76">
        <f>INDEX('Input Data'!$B$430:$Q$449,MATCH(IF($A294="Primary",$A294,$B294),'Input Data'!$A$430:$A$449,0),MATCH($D294,'Input Data'!B$429:Q$429,0))</f>
        <v>897.67270702942108</v>
      </c>
      <c r="F294" s="81" t="s">
        <v>248</v>
      </c>
      <c r="G294" s="81" t="s">
        <v>252</v>
      </c>
      <c r="H294" s="70">
        <v>2026</v>
      </c>
    </row>
    <row r="295" spans="1:8" x14ac:dyDescent="0.35">
      <c r="A295" s="70" t="s">
        <v>4</v>
      </c>
      <c r="B295" s="70" t="s">
        <v>11</v>
      </c>
      <c r="C295" s="70" t="s">
        <v>251</v>
      </c>
      <c r="D295" s="70" t="s">
        <v>133</v>
      </c>
      <c r="E295" s="81">
        <f>INDEX('Input Data'!$B$123:$R$141,MATCH(IF($A295="Primary",$A295,$B295),'Input Data'!$A$123:$A$141,0),MATCH($D295,'Input Data'!$B$122:$R$122,0))</f>
        <v>8.5479883947241347E-2</v>
      </c>
      <c r="F295" s="81" t="s">
        <v>244</v>
      </c>
      <c r="G295" s="81" t="s">
        <v>252</v>
      </c>
      <c r="H295" s="70">
        <v>2026</v>
      </c>
    </row>
    <row r="296" spans="1:8" x14ac:dyDescent="0.35">
      <c r="A296" s="70" t="s">
        <v>4</v>
      </c>
      <c r="B296" s="70" t="s">
        <v>11</v>
      </c>
      <c r="C296" s="70" t="s">
        <v>243</v>
      </c>
      <c r="D296" s="70" t="s">
        <v>134</v>
      </c>
      <c r="E296" s="81">
        <f>INDEX('Input Data'!$B$71:$R$89,MATCH(IF($A296="Primary",$A296,$B296),'Input Data'!$A$71:$A$89,0),MATCH($D296,'Input Data'!$B$70:$R$70,0))</f>
        <v>7.3390116968932023E-2</v>
      </c>
      <c r="F296" s="81" t="s">
        <v>244</v>
      </c>
      <c r="G296" s="81" t="s">
        <v>252</v>
      </c>
      <c r="H296" s="70">
        <v>2026</v>
      </c>
    </row>
    <row r="297" spans="1:8" x14ac:dyDescent="0.35">
      <c r="A297" s="70" t="s">
        <v>4</v>
      </c>
      <c r="B297" s="70" t="s">
        <v>11</v>
      </c>
      <c r="C297" s="70" t="s">
        <v>246</v>
      </c>
      <c r="D297" s="70" t="s">
        <v>134</v>
      </c>
      <c r="E297" s="81">
        <f>INDEX('Input Data'!$B$97:$R$115,MATCH(IF($A297="Primary",$A297,$B297),'Input Data'!$A$97:$A$115,0),MATCH($D297,'Input Data'!$B$96:$R$96,0))</f>
        <v>1.1786820185044613E-2</v>
      </c>
      <c r="F297" s="81" t="s">
        <v>244</v>
      </c>
      <c r="G297" s="81" t="s">
        <v>252</v>
      </c>
      <c r="H297" s="70">
        <v>2026</v>
      </c>
    </row>
    <row r="298" spans="1:8" x14ac:dyDescent="0.35">
      <c r="A298" s="70" t="s">
        <v>4</v>
      </c>
      <c r="B298" s="70" t="s">
        <v>11</v>
      </c>
      <c r="C298" s="70" t="s">
        <v>247</v>
      </c>
      <c r="D298" s="70" t="s">
        <v>134</v>
      </c>
      <c r="E298" s="76">
        <f>INDEX('Input Data'!$B$154:$R$173,MATCH(IF($A298="Primary",$A298,$B298),'Input Data'!$A$154:$A$173,0),MATCH($D298,'Input Data'!$B$153:$R$153,0))</f>
        <v>420.78094160103888</v>
      </c>
      <c r="F298" s="81" t="s">
        <v>248</v>
      </c>
      <c r="G298" s="81" t="s">
        <v>252</v>
      </c>
      <c r="H298" s="70">
        <v>2026</v>
      </c>
    </row>
    <row r="299" spans="1:8" x14ac:dyDescent="0.35">
      <c r="A299" s="70" t="s">
        <v>4</v>
      </c>
      <c r="B299" s="70" t="s">
        <v>11</v>
      </c>
      <c r="C299" s="70" t="s">
        <v>249</v>
      </c>
      <c r="D299" s="70" t="s">
        <v>134</v>
      </c>
      <c r="E299" s="76">
        <f>INDEX('Input Data'!$B$180:$R$199,MATCH(IF($A299="Primary",$A299,$B299),'Input Data'!$A$180:$A$199,0),MATCH($D299,'Input Data'!$B$179:$R$179,0))</f>
        <v>157.32177189198677</v>
      </c>
      <c r="F299" s="81" t="s">
        <v>248</v>
      </c>
      <c r="G299" s="81" t="s">
        <v>252</v>
      </c>
      <c r="H299" s="70">
        <v>2026</v>
      </c>
    </row>
    <row r="300" spans="1:8" x14ac:dyDescent="0.35">
      <c r="A300" s="70" t="s">
        <v>4</v>
      </c>
      <c r="B300" s="70" t="s">
        <v>11</v>
      </c>
      <c r="C300" s="70" t="s">
        <v>250</v>
      </c>
      <c r="D300" s="70" t="s">
        <v>134</v>
      </c>
      <c r="E300" s="76">
        <f>INDEX('Input Data'!$B$430:$Q$449,MATCH(IF($A300="Primary",$A300,$B300),'Input Data'!$A$430:$A$449,0),MATCH($D300,'Input Data'!B$429:Q$429,0))</f>
        <v>1014.3744017855752</v>
      </c>
      <c r="F300" s="81" t="s">
        <v>248</v>
      </c>
      <c r="G300" s="81" t="s">
        <v>252</v>
      </c>
      <c r="H300" s="70">
        <v>2026</v>
      </c>
    </row>
    <row r="301" spans="1:8" x14ac:dyDescent="0.35">
      <c r="A301" s="70" t="s">
        <v>4</v>
      </c>
      <c r="B301" s="70" t="s">
        <v>11</v>
      </c>
      <c r="C301" s="70" t="s">
        <v>251</v>
      </c>
      <c r="D301" s="70" t="s">
        <v>134</v>
      </c>
      <c r="E301" s="81">
        <f>INDEX('Input Data'!$B$123:$R$141,MATCH(IF($A301="Primary",$A301,$B301),'Input Data'!$A$123:$A$141,0),MATCH($D301,'Input Data'!$B$122:$R$122,0))</f>
        <v>8.5176937153976631E-2</v>
      </c>
      <c r="F301" s="81" t="s">
        <v>244</v>
      </c>
      <c r="G301" s="81" t="s">
        <v>252</v>
      </c>
      <c r="H301" s="70">
        <v>2026</v>
      </c>
    </row>
    <row r="302" spans="1:8" x14ac:dyDescent="0.35">
      <c r="A302" s="70" t="s">
        <v>4</v>
      </c>
      <c r="B302" s="70" t="s">
        <v>11</v>
      </c>
      <c r="C302" s="70" t="s">
        <v>243</v>
      </c>
      <c r="D302" s="70" t="s">
        <v>135</v>
      </c>
      <c r="E302" s="81">
        <f>INDEX('Input Data'!$B$71:$R$89,MATCH(IF($A302="Primary",$A302,$B302),'Input Data'!$A$71:$A$89,0),MATCH($D302,'Input Data'!$B$70:$R$70,0))</f>
        <v>7.3390116968932023E-2</v>
      </c>
      <c r="F302" s="81" t="s">
        <v>244</v>
      </c>
      <c r="G302" s="70" t="s">
        <v>252</v>
      </c>
      <c r="H302" s="70">
        <v>2026</v>
      </c>
    </row>
    <row r="303" spans="1:8" x14ac:dyDescent="0.35">
      <c r="A303" s="70" t="s">
        <v>4</v>
      </c>
      <c r="B303" s="70" t="s">
        <v>11</v>
      </c>
      <c r="C303" s="70" t="s">
        <v>246</v>
      </c>
      <c r="D303" s="70" t="s">
        <v>135</v>
      </c>
      <c r="E303" s="81">
        <f>INDEX('Input Data'!$B$97:$R$115,MATCH(IF($A303="Primary",$A303,$B303),'Input Data'!$A$97:$A$115,0),MATCH($D303,'Input Data'!$B$96:$R$96,0))</f>
        <v>1.1786820185044613E-2</v>
      </c>
      <c r="F303" s="81" t="s">
        <v>244</v>
      </c>
      <c r="G303" s="70" t="s">
        <v>252</v>
      </c>
      <c r="H303" s="70">
        <v>2026</v>
      </c>
    </row>
    <row r="304" spans="1:8" x14ac:dyDescent="0.35">
      <c r="A304" s="70" t="s">
        <v>4</v>
      </c>
      <c r="B304" s="70" t="s">
        <v>11</v>
      </c>
      <c r="C304" s="70" t="s">
        <v>247</v>
      </c>
      <c r="D304" s="70" t="s">
        <v>135</v>
      </c>
      <c r="E304" s="76">
        <f>INDEX('Input Data'!$B$154:$R$173,MATCH(IF($A304="Primary",$A304,$B304),'Input Data'!$A$154:$A$173,0),MATCH($D304,'Input Data'!$B$153:$R$153,0))</f>
        <v>439.17559710765266</v>
      </c>
      <c r="F304" s="81" t="s">
        <v>248</v>
      </c>
      <c r="G304" s="70" t="s">
        <v>252</v>
      </c>
      <c r="H304" s="70">
        <v>2026</v>
      </c>
    </row>
    <row r="305" spans="1:8" x14ac:dyDescent="0.35">
      <c r="A305" s="70" t="s">
        <v>4</v>
      </c>
      <c r="B305" s="70" t="s">
        <v>11</v>
      </c>
      <c r="C305" s="70" t="s">
        <v>249</v>
      </c>
      <c r="D305" s="70" t="s">
        <v>135</v>
      </c>
      <c r="E305" s="76">
        <f>INDEX('Input Data'!$B$180:$R$199,MATCH(IF($A305="Primary",$A305,$B305),'Input Data'!$A$180:$A$199,0),MATCH($D305,'Input Data'!$B$179:$R$179,0))</f>
        <v>172.80778150042909</v>
      </c>
      <c r="F305" s="81" t="s">
        <v>248</v>
      </c>
      <c r="G305" s="70" t="s">
        <v>252</v>
      </c>
      <c r="H305" s="70">
        <v>2026</v>
      </c>
    </row>
    <row r="306" spans="1:8" x14ac:dyDescent="0.35">
      <c r="A306" s="70" t="s">
        <v>4</v>
      </c>
      <c r="B306" s="70" t="s">
        <v>11</v>
      </c>
      <c r="C306" s="70" t="s">
        <v>250</v>
      </c>
      <c r="D306" s="70" t="s">
        <v>135</v>
      </c>
      <c r="E306" s="76"/>
      <c r="F306" s="76"/>
      <c r="G306" s="70" t="s">
        <v>252</v>
      </c>
      <c r="H306" s="70">
        <v>2026</v>
      </c>
    </row>
    <row r="307" spans="1:8" x14ac:dyDescent="0.35">
      <c r="A307" s="70" t="s">
        <v>4</v>
      </c>
      <c r="B307" s="70" t="s">
        <v>11</v>
      </c>
      <c r="C307" s="70" t="s">
        <v>251</v>
      </c>
      <c r="D307" s="70" t="s">
        <v>135</v>
      </c>
      <c r="E307" s="81">
        <f>INDEX('Input Data'!$B$123:$R$141,MATCH(IF($A307="Primary",$A307,$B307),'Input Data'!$A$123:$A$141,0),MATCH($D307,'Input Data'!$B$122:$R$122,0))</f>
        <v>8.5176937153976631E-2</v>
      </c>
      <c r="F307" s="81" t="s">
        <v>244</v>
      </c>
      <c r="G307" s="70" t="s">
        <v>252</v>
      </c>
      <c r="H307" s="70">
        <v>2026</v>
      </c>
    </row>
    <row r="308" spans="1:8" x14ac:dyDescent="0.35">
      <c r="A308" s="70" t="s">
        <v>4</v>
      </c>
      <c r="B308" s="70" t="s">
        <v>21</v>
      </c>
      <c r="C308" s="70" t="s">
        <v>243</v>
      </c>
      <c r="D308" s="70" t="s">
        <v>119</v>
      </c>
      <c r="E308" s="81">
        <f>INDEX('Input Data'!$B$71:$R$89,MATCH(IF($A308="Primary",$A308,$B308),'Input Data'!$A$71:$A$89,0),MATCH($D308,'Input Data'!$B$70:$R$70,0))</f>
        <v>8.2618772520859279E-2</v>
      </c>
      <c r="F308" s="81" t="s">
        <v>244</v>
      </c>
      <c r="G308" s="81" t="s">
        <v>245</v>
      </c>
      <c r="H308" s="70">
        <v>2026</v>
      </c>
    </row>
    <row r="309" spans="1:8" x14ac:dyDescent="0.35">
      <c r="A309" s="70" t="s">
        <v>4</v>
      </c>
      <c r="B309" s="70" t="s">
        <v>21</v>
      </c>
      <c r="C309" s="70" t="s">
        <v>246</v>
      </c>
      <c r="D309" s="70" t="s">
        <v>119</v>
      </c>
      <c r="E309" s="81">
        <f>INDEX('Input Data'!$B$97:$R$115,MATCH(IF($A309="Primary",$A309,$B309),'Input Data'!$A$97:$A$115,0),MATCH($D309,'Input Data'!$B$96:$R$96,0))</f>
        <v>2.6632771035075584E-2</v>
      </c>
      <c r="F309" s="81" t="s">
        <v>244</v>
      </c>
      <c r="G309" s="81" t="s">
        <v>245</v>
      </c>
      <c r="H309" s="70">
        <v>2026</v>
      </c>
    </row>
    <row r="310" spans="1:8" x14ac:dyDescent="0.35">
      <c r="A310" s="70" t="s">
        <v>4</v>
      </c>
      <c r="B310" s="70" t="s">
        <v>21</v>
      </c>
      <c r="C310" s="70" t="s">
        <v>247</v>
      </c>
      <c r="D310" s="70" t="s">
        <v>119</v>
      </c>
      <c r="E310" s="76">
        <f>INDEX('Input Data'!$B$154:$R$173,MATCH(IF($A310="Primary",$A310,$B310),'Input Data'!$A$154:$A$173,0),MATCH($D310,'Input Data'!$B$153:$R$153,0))</f>
        <v>133.15485503433092</v>
      </c>
      <c r="F310" s="81" t="s">
        <v>248</v>
      </c>
      <c r="G310" s="81" t="s">
        <v>245</v>
      </c>
      <c r="H310" s="70">
        <v>2026</v>
      </c>
    </row>
    <row r="311" spans="1:8" x14ac:dyDescent="0.35">
      <c r="A311" s="70" t="s">
        <v>4</v>
      </c>
      <c r="B311" s="70" t="s">
        <v>21</v>
      </c>
      <c r="C311" s="70" t="s">
        <v>249</v>
      </c>
      <c r="D311" s="70" t="s">
        <v>119</v>
      </c>
      <c r="E311" s="76">
        <f>INDEX('Input Data'!$B$180:$R$199,MATCH(IF($A311="Primary",$A311,$B311),'Input Data'!$A$180:$A$199,0),MATCH($D311,'Input Data'!$B$179:$R$179,0))</f>
        <v>103.33494809814195</v>
      </c>
      <c r="F311" s="81" t="s">
        <v>248</v>
      </c>
      <c r="G311" s="81" t="s">
        <v>245</v>
      </c>
      <c r="H311" s="70">
        <v>2026</v>
      </c>
    </row>
    <row r="312" spans="1:8" x14ac:dyDescent="0.35">
      <c r="A312" s="70" t="s">
        <v>4</v>
      </c>
      <c r="B312" s="70" t="s">
        <v>21</v>
      </c>
      <c r="C312" s="70" t="s">
        <v>250</v>
      </c>
      <c r="D312" s="70" t="s">
        <v>119</v>
      </c>
      <c r="E312" s="76">
        <f t="shared" ref="E312" ca="1" si="42">INDEX(INDIRECT("'"&amp;IF($A312="Primary",$A312,IF($B312="History","History ",$B312))&amp;"'!$E$41:$X$41"),1,MATCH($D312,INDIRECT("'"&amp;IF($A312="Primary",$A312,IF($B312="History","History ",$B312))&amp;"'!$E$35:$X$35"),0))</f>
        <v>278.43043293684661</v>
      </c>
      <c r="F312" s="81" t="s">
        <v>248</v>
      </c>
      <c r="G312" s="81" t="s">
        <v>245</v>
      </c>
      <c r="H312" s="70">
        <v>2026</v>
      </c>
    </row>
    <row r="313" spans="1:8" x14ac:dyDescent="0.35">
      <c r="A313" s="70" t="s">
        <v>4</v>
      </c>
      <c r="B313" s="70" t="s">
        <v>21</v>
      </c>
      <c r="C313" s="70" t="s">
        <v>251</v>
      </c>
      <c r="D313" s="70" t="s">
        <v>119</v>
      </c>
      <c r="E313" s="81">
        <f>INDEX('Input Data'!$B$123:$R$141,MATCH(IF($A313="Primary",$A313,$B313),'Input Data'!$A$123:$A$141,0),MATCH($D313,'Input Data'!$B$122:$R$122,0))</f>
        <v>0.10925154355593486</v>
      </c>
      <c r="F313" s="81" t="s">
        <v>244</v>
      </c>
      <c r="G313" s="81" t="s">
        <v>245</v>
      </c>
      <c r="H313" s="70">
        <v>2026</v>
      </c>
    </row>
    <row r="314" spans="1:8" x14ac:dyDescent="0.35">
      <c r="A314" s="70" t="s">
        <v>4</v>
      </c>
      <c r="B314" s="70" t="s">
        <v>21</v>
      </c>
      <c r="C314" s="70" t="s">
        <v>243</v>
      </c>
      <c r="D314" s="70" t="s">
        <v>120</v>
      </c>
      <c r="E314" s="81">
        <f>INDEX('Input Data'!$B$71:$R$89,MATCH(IF($A314="Primary",$A314,$B314),'Input Data'!$A$71:$A$89,0),MATCH($D314,'Input Data'!$B$70:$R$70,0))</f>
        <v>6.3090091968397127E-2</v>
      </c>
      <c r="F314" s="81" t="s">
        <v>244</v>
      </c>
      <c r="G314" s="81" t="s">
        <v>245</v>
      </c>
      <c r="H314" s="70">
        <v>2026</v>
      </c>
    </row>
    <row r="315" spans="1:8" x14ac:dyDescent="0.35">
      <c r="A315" s="70" t="s">
        <v>4</v>
      </c>
      <c r="B315" s="70" t="s">
        <v>21</v>
      </c>
      <c r="C315" s="70" t="s">
        <v>246</v>
      </c>
      <c r="D315" s="70" t="s">
        <v>120</v>
      </c>
      <c r="E315" s="81">
        <f>INDEX('Input Data'!$B$97:$R$115,MATCH(IF($A315="Primary",$A315,$B315),'Input Data'!$A$97:$A$115,0),MATCH($D315,'Input Data'!$B$96:$R$96,0))</f>
        <v>2.549496669799408E-2</v>
      </c>
      <c r="F315" s="81" t="s">
        <v>244</v>
      </c>
      <c r="G315" s="81" t="s">
        <v>245</v>
      </c>
      <c r="H315" s="70">
        <v>2026</v>
      </c>
    </row>
    <row r="316" spans="1:8" x14ac:dyDescent="0.35">
      <c r="A316" s="70" t="s">
        <v>4</v>
      </c>
      <c r="B316" s="70" t="s">
        <v>21</v>
      </c>
      <c r="C316" s="70" t="s">
        <v>247</v>
      </c>
      <c r="D316" s="70" t="s">
        <v>120</v>
      </c>
      <c r="E316" s="76">
        <f>INDEX('Input Data'!$B$154:$R$173,MATCH(IF($A316="Primary",$A316,$B316),'Input Data'!$A$154:$A$173,0),MATCH($D316,'Input Data'!$B$153:$R$153,0))</f>
        <v>165.19328143608635</v>
      </c>
      <c r="F316" s="81" t="s">
        <v>248</v>
      </c>
      <c r="G316" s="81" t="s">
        <v>245</v>
      </c>
      <c r="H316" s="70">
        <v>2026</v>
      </c>
    </row>
    <row r="317" spans="1:8" x14ac:dyDescent="0.35">
      <c r="A317" s="70" t="s">
        <v>4</v>
      </c>
      <c r="B317" s="70" t="s">
        <v>21</v>
      </c>
      <c r="C317" s="70" t="s">
        <v>249</v>
      </c>
      <c r="D317" s="70" t="s">
        <v>120</v>
      </c>
      <c r="E317" s="76">
        <f>INDEX('Input Data'!$B$180:$R$199,MATCH(IF($A317="Primary",$A317,$B317),'Input Data'!$A$180:$A$199,0),MATCH($D317,'Input Data'!$B$179:$R$179,0))</f>
        <v>136.5049243232535</v>
      </c>
      <c r="F317" s="81" t="s">
        <v>248</v>
      </c>
      <c r="G317" s="81" t="s">
        <v>245</v>
      </c>
      <c r="H317" s="70">
        <v>2026</v>
      </c>
    </row>
    <row r="318" spans="1:8" x14ac:dyDescent="0.35">
      <c r="A318" s="70" t="s">
        <v>4</v>
      </c>
      <c r="B318" s="70" t="s">
        <v>21</v>
      </c>
      <c r="C318" s="70" t="s">
        <v>250</v>
      </c>
      <c r="D318" s="70" t="s">
        <v>120</v>
      </c>
      <c r="E318" s="76">
        <f t="shared" ref="E318" ca="1" si="43">INDEX(INDIRECT("'"&amp;IF($A318="Primary",$A318,IF($B318="History","History ",$B318))&amp;"'!$E$41:$X$41"),1,MATCH($D318,INDIRECT("'"&amp;IF($A318="Primary",$A318,IF($B318="History","History ",$B318))&amp;"'!$E$35:$X$35"),0))</f>
        <v>219.92992330560801</v>
      </c>
      <c r="F318" s="81" t="s">
        <v>248</v>
      </c>
      <c r="G318" s="81" t="s">
        <v>245</v>
      </c>
      <c r="H318" s="70">
        <v>2026</v>
      </c>
    </row>
    <row r="319" spans="1:8" x14ac:dyDescent="0.35">
      <c r="A319" s="70" t="s">
        <v>4</v>
      </c>
      <c r="B319" s="70" t="s">
        <v>21</v>
      </c>
      <c r="C319" s="70" t="s">
        <v>251</v>
      </c>
      <c r="D319" s="70" t="s">
        <v>120</v>
      </c>
      <c r="E319" s="81">
        <f>INDEX('Input Data'!$B$123:$R$141,MATCH(IF($A319="Primary",$A319,$B319),'Input Data'!$A$123:$A$141,0),MATCH($D319,'Input Data'!$B$122:$R$122,0))</f>
        <v>8.8585058666391214E-2</v>
      </c>
      <c r="F319" s="81" t="s">
        <v>244</v>
      </c>
      <c r="G319" s="81" t="s">
        <v>245</v>
      </c>
      <c r="H319" s="70">
        <v>2026</v>
      </c>
    </row>
    <row r="320" spans="1:8" x14ac:dyDescent="0.35">
      <c r="A320" s="70" t="s">
        <v>4</v>
      </c>
      <c r="B320" s="70" t="s">
        <v>21</v>
      </c>
      <c r="C320" s="70" t="s">
        <v>243</v>
      </c>
      <c r="D320" s="70" t="s">
        <v>121</v>
      </c>
      <c r="E320" s="81">
        <f>INDEX('Input Data'!$B$71:$R$89,MATCH(IF($A320="Primary",$A320,$B320),'Input Data'!$A$71:$A$89,0),MATCH($D320,'Input Data'!$B$70:$R$70,0))</f>
        <v>8.2880089768938736E-2</v>
      </c>
      <c r="F320" s="81" t="s">
        <v>244</v>
      </c>
      <c r="G320" s="81" t="s">
        <v>245</v>
      </c>
      <c r="H320" s="70">
        <v>2026</v>
      </c>
    </row>
    <row r="321" spans="1:8" x14ac:dyDescent="0.35">
      <c r="A321" s="70" t="s">
        <v>4</v>
      </c>
      <c r="B321" s="70" t="s">
        <v>21</v>
      </c>
      <c r="C321" s="70" t="s">
        <v>246</v>
      </c>
      <c r="D321" s="70" t="s">
        <v>121</v>
      </c>
      <c r="E321" s="81">
        <f>INDEX('Input Data'!$B$97:$R$115,MATCH(IF($A321="Primary",$A321,$B321),'Input Data'!$A$97:$A$115,0),MATCH($D321,'Input Data'!$B$96:$R$96,0))</f>
        <v>2.1552202927088239E-2</v>
      </c>
      <c r="F321" s="81" t="s">
        <v>244</v>
      </c>
      <c r="G321" s="81" t="s">
        <v>245</v>
      </c>
      <c r="H321" s="70">
        <v>2026</v>
      </c>
    </row>
    <row r="322" spans="1:8" x14ac:dyDescent="0.35">
      <c r="A322" s="70" t="s">
        <v>4</v>
      </c>
      <c r="B322" s="70" t="s">
        <v>21</v>
      </c>
      <c r="C322" s="70" t="s">
        <v>247</v>
      </c>
      <c r="D322" s="70" t="s">
        <v>121</v>
      </c>
      <c r="E322" s="76">
        <f>INDEX('Input Data'!$B$154:$R$173,MATCH(IF($A322="Primary",$A322,$B322),'Input Data'!$A$154:$A$173,0),MATCH($D322,'Input Data'!$B$153:$R$153,0))</f>
        <v>165.78163335733717</v>
      </c>
      <c r="F322" s="81" t="s">
        <v>248</v>
      </c>
      <c r="G322" s="81" t="s">
        <v>245</v>
      </c>
      <c r="H322" s="70">
        <v>2026</v>
      </c>
    </row>
    <row r="323" spans="1:8" x14ac:dyDescent="0.35">
      <c r="A323" s="70" t="s">
        <v>4</v>
      </c>
      <c r="B323" s="70" t="s">
        <v>21</v>
      </c>
      <c r="C323" s="70" t="s">
        <v>249</v>
      </c>
      <c r="D323" s="70" t="s">
        <v>121</v>
      </c>
      <c r="E323" s="76">
        <f>INDEX('Input Data'!$B$180:$R$199,MATCH(IF($A323="Primary",$A323,$B323),'Input Data'!$A$180:$A$199,0),MATCH($D323,'Input Data'!$B$179:$R$179,0))</f>
        <v>124.40071875452865</v>
      </c>
      <c r="F323" s="81" t="s">
        <v>248</v>
      </c>
      <c r="G323" s="81" t="s">
        <v>245</v>
      </c>
      <c r="H323" s="70">
        <v>2026</v>
      </c>
    </row>
    <row r="324" spans="1:8" x14ac:dyDescent="0.35">
      <c r="A324" s="70" t="s">
        <v>4</v>
      </c>
      <c r="B324" s="70" t="s">
        <v>21</v>
      </c>
      <c r="C324" s="70" t="s">
        <v>250</v>
      </c>
      <c r="D324" s="70" t="s">
        <v>121</v>
      </c>
      <c r="E324" s="76">
        <f t="shared" ref="E324" ca="1" si="44">INDEX(INDIRECT("'"&amp;IF($A324="Primary",$A324,IF($B324="History","History ",$B324))&amp;"'!$E$41:$X$41"),1,MATCH($D324,INDIRECT("'"&amp;IF($A324="Primary",$A324,IF($B324="History","History ",$B324))&amp;"'!$E$35:$X$35"),0))</f>
        <v>167.65611858831295</v>
      </c>
      <c r="F324" s="81" t="s">
        <v>248</v>
      </c>
      <c r="G324" s="81" t="s">
        <v>245</v>
      </c>
      <c r="H324" s="70">
        <v>2026</v>
      </c>
    </row>
    <row r="325" spans="1:8" x14ac:dyDescent="0.35">
      <c r="A325" s="70" t="s">
        <v>4</v>
      </c>
      <c r="B325" s="70" t="s">
        <v>21</v>
      </c>
      <c r="C325" s="70" t="s">
        <v>251</v>
      </c>
      <c r="D325" s="70" t="s">
        <v>121</v>
      </c>
      <c r="E325" s="81">
        <f>INDEX('Input Data'!$B$123:$R$141,MATCH(IF($A325="Primary",$A325,$B325),'Input Data'!$A$123:$A$141,0),MATCH($D325,'Input Data'!$B$122:$R$122,0))</f>
        <v>0.10443229269602697</v>
      </c>
      <c r="F325" s="81" t="s">
        <v>244</v>
      </c>
      <c r="G325" s="81" t="s">
        <v>245</v>
      </c>
      <c r="H325" s="70">
        <v>2026</v>
      </c>
    </row>
    <row r="326" spans="1:8" x14ac:dyDescent="0.35">
      <c r="A326" s="70" t="s">
        <v>4</v>
      </c>
      <c r="B326" s="70" t="s">
        <v>21</v>
      </c>
      <c r="C326" s="70" t="s">
        <v>243</v>
      </c>
      <c r="D326" s="70" t="s">
        <v>122</v>
      </c>
      <c r="E326" s="81">
        <f>INDEX('Input Data'!$B$71:$R$89,MATCH(IF($A326="Primary",$A326,$B326),'Input Data'!$A$71:$A$89,0),MATCH($D326,'Input Data'!$B$70:$R$70,0))</f>
        <v>9.0596350614508256E-2</v>
      </c>
      <c r="F326" s="81" t="s">
        <v>244</v>
      </c>
      <c r="G326" s="81" t="s">
        <v>245</v>
      </c>
      <c r="H326" s="70">
        <v>2026</v>
      </c>
    </row>
    <row r="327" spans="1:8" x14ac:dyDescent="0.35">
      <c r="A327" s="70" t="s">
        <v>4</v>
      </c>
      <c r="B327" s="70" t="s">
        <v>21</v>
      </c>
      <c r="C327" s="70" t="s">
        <v>246</v>
      </c>
      <c r="D327" s="70" t="s">
        <v>122</v>
      </c>
      <c r="E327" s="81">
        <f>INDEX('Input Data'!$B$97:$R$115,MATCH(IF($A327="Primary",$A327,$B327),'Input Data'!$A$97:$A$115,0),MATCH($D327,'Input Data'!$B$96:$R$96,0))</f>
        <v>2.4165163782241667E-2</v>
      </c>
      <c r="F327" s="81" t="s">
        <v>244</v>
      </c>
      <c r="G327" s="81" t="s">
        <v>245</v>
      </c>
      <c r="H327" s="70">
        <v>2026</v>
      </c>
    </row>
    <row r="328" spans="1:8" x14ac:dyDescent="0.35">
      <c r="A328" s="70" t="s">
        <v>4</v>
      </c>
      <c r="B328" s="70" t="s">
        <v>21</v>
      </c>
      <c r="C328" s="70" t="s">
        <v>247</v>
      </c>
      <c r="D328" s="70" t="s">
        <v>122</v>
      </c>
      <c r="E328" s="76">
        <f>INDEX('Input Data'!$B$154:$R$173,MATCH(IF($A328="Primary",$A328,$B328),'Input Data'!$A$154:$A$173,0),MATCH($D328,'Input Data'!$B$153:$R$153,0))</f>
        <v>231.73887686213376</v>
      </c>
      <c r="F328" s="81" t="s">
        <v>248</v>
      </c>
      <c r="G328" s="81" t="s">
        <v>245</v>
      </c>
      <c r="H328" s="70">
        <v>2026</v>
      </c>
    </row>
    <row r="329" spans="1:8" x14ac:dyDescent="0.35">
      <c r="A329" s="70" t="s">
        <v>4</v>
      </c>
      <c r="B329" s="70" t="s">
        <v>21</v>
      </c>
      <c r="C329" s="70" t="s">
        <v>249</v>
      </c>
      <c r="D329" s="70" t="s">
        <v>122</v>
      </c>
      <c r="E329" s="76">
        <f>INDEX('Input Data'!$B$180:$R$199,MATCH(IF($A329="Primary",$A329,$B329),'Input Data'!$A$180:$A$199,0),MATCH($D329,'Input Data'!$B$179:$R$179,0))</f>
        <v>152.70346275707266</v>
      </c>
      <c r="F329" s="81" t="s">
        <v>248</v>
      </c>
      <c r="G329" s="81" t="s">
        <v>245</v>
      </c>
      <c r="H329" s="70">
        <v>2026</v>
      </c>
    </row>
    <row r="330" spans="1:8" x14ac:dyDescent="0.35">
      <c r="A330" s="70" t="s">
        <v>4</v>
      </c>
      <c r="B330" s="70" t="s">
        <v>21</v>
      </c>
      <c r="C330" s="70" t="s">
        <v>250</v>
      </c>
      <c r="D330" s="70" t="s">
        <v>122</v>
      </c>
      <c r="E330" s="76">
        <f t="shared" ref="E330" ca="1" si="45">INDEX(INDIRECT("'"&amp;IF($A330="Primary",$A330,IF($B330="History","History ",$B330))&amp;"'!$E$41:$X$41"),1,MATCH($D330,INDIRECT("'"&amp;IF($A330="Primary",$A330,IF($B330="History","History ",$B330))&amp;"'!$E$35:$X$35"),0))</f>
        <v>176.7440390061771</v>
      </c>
      <c r="F330" s="81" t="s">
        <v>248</v>
      </c>
      <c r="G330" s="81" t="s">
        <v>245</v>
      </c>
      <c r="H330" s="70">
        <v>2026</v>
      </c>
    </row>
    <row r="331" spans="1:8" x14ac:dyDescent="0.35">
      <c r="A331" s="70" t="s">
        <v>4</v>
      </c>
      <c r="B331" s="70" t="s">
        <v>21</v>
      </c>
      <c r="C331" s="70" t="s">
        <v>251</v>
      </c>
      <c r="D331" s="70" t="s">
        <v>122</v>
      </c>
      <c r="E331" s="81">
        <f>INDEX('Input Data'!$B$123:$R$141,MATCH(IF($A331="Primary",$A331,$B331),'Input Data'!$A$123:$A$141,0),MATCH($D331,'Input Data'!$B$122:$R$122,0))</f>
        <v>0.11476151439674992</v>
      </c>
      <c r="F331" s="81" t="s">
        <v>244</v>
      </c>
      <c r="G331" s="81" t="s">
        <v>245</v>
      </c>
      <c r="H331" s="70">
        <v>2026</v>
      </c>
    </row>
    <row r="332" spans="1:8" x14ac:dyDescent="0.35">
      <c r="A332" s="70" t="s">
        <v>4</v>
      </c>
      <c r="B332" s="70" t="s">
        <v>21</v>
      </c>
      <c r="C332" s="70" t="s">
        <v>243</v>
      </c>
      <c r="D332" s="70" t="s">
        <v>123</v>
      </c>
      <c r="E332" s="81">
        <f>INDEX('Input Data'!$B$71:$R$89,MATCH(IF($A332="Primary",$A332,$B332),'Input Data'!$A$71:$A$89,0),MATCH($D332,'Input Data'!$B$70:$R$70,0))</f>
        <v>9.4912574200243335E-2</v>
      </c>
      <c r="F332" s="81" t="s">
        <v>244</v>
      </c>
      <c r="G332" s="81" t="s">
        <v>245</v>
      </c>
      <c r="H332" s="70">
        <v>2026</v>
      </c>
    </row>
    <row r="333" spans="1:8" x14ac:dyDescent="0.35">
      <c r="A333" s="70" t="s">
        <v>4</v>
      </c>
      <c r="B333" s="70" t="s">
        <v>21</v>
      </c>
      <c r="C333" s="70" t="s">
        <v>246</v>
      </c>
      <c r="D333" s="70" t="s">
        <v>123</v>
      </c>
      <c r="E333" s="81">
        <f>INDEX('Input Data'!$B$97:$R$115,MATCH(IF($A333="Primary",$A333,$B333),'Input Data'!$A$97:$A$115,0),MATCH($D333,'Input Data'!$B$96:$R$96,0))</f>
        <v>2.3196744110012959E-2</v>
      </c>
      <c r="F333" s="81" t="s">
        <v>244</v>
      </c>
      <c r="G333" s="81" t="s">
        <v>245</v>
      </c>
      <c r="H333" s="70">
        <v>2026</v>
      </c>
    </row>
    <row r="334" spans="1:8" x14ac:dyDescent="0.35">
      <c r="A334" s="70" t="s">
        <v>4</v>
      </c>
      <c r="B334" s="70" t="s">
        <v>21</v>
      </c>
      <c r="C334" s="70" t="s">
        <v>247</v>
      </c>
      <c r="D334" s="70" t="s">
        <v>123</v>
      </c>
      <c r="E334" s="76">
        <f>INDEX('Input Data'!$B$154:$R$173,MATCH(IF($A334="Primary",$A334,$B334),'Input Data'!$A$154:$A$173,0),MATCH($D334,'Input Data'!$B$153:$R$153,0))</f>
        <v>202.15049288196067</v>
      </c>
      <c r="F334" s="81" t="s">
        <v>248</v>
      </c>
      <c r="G334" s="81" t="s">
        <v>245</v>
      </c>
      <c r="H334" s="70">
        <v>2026</v>
      </c>
    </row>
    <row r="335" spans="1:8" x14ac:dyDescent="0.35">
      <c r="A335" s="70" t="s">
        <v>4</v>
      </c>
      <c r="B335" s="70" t="s">
        <v>21</v>
      </c>
      <c r="C335" s="70" t="s">
        <v>249</v>
      </c>
      <c r="D335" s="70" t="s">
        <v>123</v>
      </c>
      <c r="E335" s="76">
        <f>INDEX('Input Data'!$B$180:$R$199,MATCH(IF($A335="Primary",$A335,$B335),'Input Data'!$A$180:$A$199,0),MATCH($D335,'Input Data'!$B$179:$R$179,0))</f>
        <v>159.79024621426819</v>
      </c>
      <c r="F335" s="81" t="s">
        <v>248</v>
      </c>
      <c r="G335" s="81" t="s">
        <v>245</v>
      </c>
      <c r="H335" s="70">
        <v>2026</v>
      </c>
    </row>
    <row r="336" spans="1:8" x14ac:dyDescent="0.35">
      <c r="A336" s="70" t="s">
        <v>4</v>
      </c>
      <c r="B336" s="70" t="s">
        <v>21</v>
      </c>
      <c r="C336" s="70" t="s">
        <v>250</v>
      </c>
      <c r="D336" s="70" t="s">
        <v>123</v>
      </c>
      <c r="E336" s="76">
        <f t="shared" ref="E336" ca="1" si="46">INDEX(INDIRECT("'"&amp;IF($A336="Primary",$A336,IF($B336="History","History ",$B336))&amp;"'!$E$41:$X$41"),1,MATCH($D336,INDIRECT("'"&amp;IF($A336="Primary",$A336,IF($B336="History","History ",$B336))&amp;"'!$E$35:$X$35"),0))</f>
        <v>172.88626388483854</v>
      </c>
      <c r="F336" s="81" t="s">
        <v>248</v>
      </c>
      <c r="G336" s="81" t="s">
        <v>245</v>
      </c>
      <c r="H336" s="70">
        <v>2026</v>
      </c>
    </row>
    <row r="337" spans="1:8" x14ac:dyDescent="0.35">
      <c r="A337" s="70" t="s">
        <v>4</v>
      </c>
      <c r="B337" s="70" t="s">
        <v>21</v>
      </c>
      <c r="C337" s="70" t="s">
        <v>251</v>
      </c>
      <c r="D337" s="70" t="s">
        <v>123</v>
      </c>
      <c r="E337" s="81">
        <f>INDEX('Input Data'!$B$123:$R$141,MATCH(IF($A337="Primary",$A337,$B337),'Input Data'!$A$123:$A$141,0),MATCH($D337,'Input Data'!$B$122:$R$122,0))</f>
        <v>0.1181093183102563</v>
      </c>
      <c r="F337" s="81" t="s">
        <v>244</v>
      </c>
      <c r="G337" s="81" t="s">
        <v>245</v>
      </c>
      <c r="H337" s="70">
        <v>2026</v>
      </c>
    </row>
    <row r="338" spans="1:8" x14ac:dyDescent="0.35">
      <c r="A338" s="70" t="s">
        <v>4</v>
      </c>
      <c r="B338" s="70" t="s">
        <v>21</v>
      </c>
      <c r="C338" s="70" t="s">
        <v>243</v>
      </c>
      <c r="D338" s="70" t="s">
        <v>124</v>
      </c>
      <c r="E338" s="81">
        <f>INDEX('Input Data'!$B$71:$R$89,MATCH(IF($A338="Primary",$A338,$B338),'Input Data'!$A$71:$A$89,0),MATCH($D338,'Input Data'!$B$70:$R$70,0))</f>
        <v>9.0648116514301075E-2</v>
      </c>
      <c r="F338" s="81" t="s">
        <v>244</v>
      </c>
      <c r="G338" s="81" t="s">
        <v>245</v>
      </c>
      <c r="H338" s="70">
        <v>2026</v>
      </c>
    </row>
    <row r="339" spans="1:8" x14ac:dyDescent="0.35">
      <c r="A339" s="70" t="s">
        <v>4</v>
      </c>
      <c r="B339" s="70" t="s">
        <v>21</v>
      </c>
      <c r="C339" s="70" t="s">
        <v>246</v>
      </c>
      <c r="D339" s="70" t="s">
        <v>124</v>
      </c>
      <c r="E339" s="81">
        <f>INDEX('Input Data'!$B$97:$R$115,MATCH(IF($A339="Primary",$A339,$B339),'Input Data'!$A$97:$A$115,0),MATCH($D339,'Input Data'!$B$96:$R$96,0))</f>
        <v>2.3493060983569295E-2</v>
      </c>
      <c r="F339" s="81" t="s">
        <v>244</v>
      </c>
      <c r="G339" s="81" t="s">
        <v>245</v>
      </c>
      <c r="H339" s="70">
        <v>2026</v>
      </c>
    </row>
    <row r="340" spans="1:8" x14ac:dyDescent="0.35">
      <c r="A340" s="70" t="s">
        <v>4</v>
      </c>
      <c r="B340" s="70" t="s">
        <v>21</v>
      </c>
      <c r="C340" s="70" t="s">
        <v>247</v>
      </c>
      <c r="D340" s="70" t="s">
        <v>124</v>
      </c>
      <c r="E340" s="76">
        <f>INDEX('Input Data'!$B$154:$R$173,MATCH(IF($A340="Primary",$A340,$B340),'Input Data'!$A$154:$A$173,0),MATCH($D340,'Input Data'!$B$153:$R$153,0))</f>
        <v>203.76788875292493</v>
      </c>
      <c r="F340" s="81" t="s">
        <v>248</v>
      </c>
      <c r="G340" s="81" t="s">
        <v>245</v>
      </c>
      <c r="H340" s="70">
        <v>2026</v>
      </c>
    </row>
    <row r="341" spans="1:8" x14ac:dyDescent="0.35">
      <c r="A341" s="70" t="s">
        <v>4</v>
      </c>
      <c r="B341" s="70" t="s">
        <v>21</v>
      </c>
      <c r="C341" s="70" t="s">
        <v>249</v>
      </c>
      <c r="D341" s="70" t="s">
        <v>124</v>
      </c>
      <c r="E341" s="76">
        <f>INDEX('Input Data'!$B$180:$R$199,MATCH(IF($A341="Primary",$A341,$B341),'Input Data'!$A$180:$A$199,0),MATCH($D341,'Input Data'!$B$179:$R$179,0))</f>
        <v>117.9130415112183</v>
      </c>
      <c r="F341" s="81" t="s">
        <v>248</v>
      </c>
      <c r="G341" s="81" t="s">
        <v>245</v>
      </c>
      <c r="H341" s="70">
        <v>2026</v>
      </c>
    </row>
    <row r="342" spans="1:8" x14ac:dyDescent="0.35">
      <c r="A342" s="70" t="s">
        <v>4</v>
      </c>
      <c r="B342" s="70" t="s">
        <v>21</v>
      </c>
      <c r="C342" s="70" t="s">
        <v>250</v>
      </c>
      <c r="D342" s="70" t="s">
        <v>124</v>
      </c>
      <c r="E342" s="76">
        <f t="shared" ref="E342" ca="1" si="47">INDEX(INDIRECT("'"&amp;IF($A342="Primary",$A342,IF($B342="History","History ",$B342))&amp;"'!$E$41:$X$41"),1,MATCH($D342,INDIRECT("'"&amp;IF($A342="Primary",$A342,IF($B342="History","History ",$B342))&amp;"'!$E$35:$X$35"),0))</f>
        <v>180.02439662043588</v>
      </c>
      <c r="F342" s="81" t="s">
        <v>248</v>
      </c>
      <c r="G342" s="81" t="s">
        <v>245</v>
      </c>
      <c r="H342" s="70">
        <v>2026</v>
      </c>
    </row>
    <row r="343" spans="1:8" x14ac:dyDescent="0.35">
      <c r="A343" s="70" t="s">
        <v>4</v>
      </c>
      <c r="B343" s="70" t="s">
        <v>21</v>
      </c>
      <c r="C343" s="70" t="s">
        <v>251</v>
      </c>
      <c r="D343" s="70" t="s">
        <v>124</v>
      </c>
      <c r="E343" s="81">
        <f>INDEX('Input Data'!$B$123:$R$141,MATCH(IF($A343="Primary",$A343,$B343),'Input Data'!$A$123:$A$141,0),MATCH($D343,'Input Data'!$B$122:$R$122,0))</f>
        <v>0.11414117749787037</v>
      </c>
      <c r="F343" s="81" t="s">
        <v>244</v>
      </c>
      <c r="G343" s="81" t="s">
        <v>245</v>
      </c>
      <c r="H343" s="70">
        <v>2026</v>
      </c>
    </row>
    <row r="344" spans="1:8" x14ac:dyDescent="0.35">
      <c r="A344" s="70" t="s">
        <v>4</v>
      </c>
      <c r="B344" s="70" t="s">
        <v>21</v>
      </c>
      <c r="C344" s="70" t="s">
        <v>243</v>
      </c>
      <c r="D344" s="70" t="s">
        <v>125</v>
      </c>
      <c r="E344" s="81">
        <f>INDEX('Input Data'!$B$71:$R$89,MATCH(IF($A344="Primary",$A344,$B344),'Input Data'!$A$71:$A$89,0),MATCH($D344,'Input Data'!$B$70:$R$70,0))</f>
        <v>0.1016476437992463</v>
      </c>
      <c r="F344" s="81" t="s">
        <v>244</v>
      </c>
      <c r="G344" s="81" t="s">
        <v>245</v>
      </c>
      <c r="H344" s="70">
        <v>2026</v>
      </c>
    </row>
    <row r="345" spans="1:8" x14ac:dyDescent="0.35">
      <c r="A345" s="70" t="s">
        <v>4</v>
      </c>
      <c r="B345" s="70" t="s">
        <v>21</v>
      </c>
      <c r="C345" s="70" t="s">
        <v>246</v>
      </c>
      <c r="D345" s="70" t="s">
        <v>125</v>
      </c>
      <c r="E345" s="81">
        <f>INDEX('Input Data'!$B$97:$R$115,MATCH(IF($A345="Primary",$A345,$B345),'Input Data'!$A$97:$A$115,0),MATCH($D345,'Input Data'!$B$96:$R$96,0))</f>
        <v>2.0517475901938927E-2</v>
      </c>
      <c r="F345" s="81" t="s">
        <v>244</v>
      </c>
      <c r="G345" s="81" t="s">
        <v>245</v>
      </c>
      <c r="H345" s="70">
        <v>2026</v>
      </c>
    </row>
    <row r="346" spans="1:8" x14ac:dyDescent="0.35">
      <c r="A346" s="70" t="s">
        <v>4</v>
      </c>
      <c r="B346" s="70" t="s">
        <v>21</v>
      </c>
      <c r="C346" s="70" t="s">
        <v>247</v>
      </c>
      <c r="D346" s="70" t="s">
        <v>125</v>
      </c>
      <c r="E346" s="76">
        <f>INDEX('Input Data'!$B$154:$R$173,MATCH(IF($A346="Primary",$A346,$B346),'Input Data'!$A$154:$A$173,0),MATCH($D346,'Input Data'!$B$153:$R$153,0))</f>
        <v>204.5153479821947</v>
      </c>
      <c r="F346" s="81" t="s">
        <v>248</v>
      </c>
      <c r="G346" s="81" t="s">
        <v>245</v>
      </c>
      <c r="H346" s="70">
        <v>2026</v>
      </c>
    </row>
    <row r="347" spans="1:8" x14ac:dyDescent="0.35">
      <c r="A347" s="70" t="s">
        <v>4</v>
      </c>
      <c r="B347" s="70" t="s">
        <v>21</v>
      </c>
      <c r="C347" s="70" t="s">
        <v>249</v>
      </c>
      <c r="D347" s="70" t="s">
        <v>125</v>
      </c>
      <c r="E347" s="76">
        <f>INDEX('Input Data'!$B$180:$R$199,MATCH(IF($A347="Primary",$A347,$B347),'Input Data'!$A$180:$A$199,0),MATCH($D347,'Input Data'!$B$179:$R$179,0))</f>
        <v>89.762418097454812</v>
      </c>
      <c r="F347" s="81" t="s">
        <v>248</v>
      </c>
      <c r="G347" s="81" t="s">
        <v>245</v>
      </c>
      <c r="H347" s="70">
        <v>2026</v>
      </c>
    </row>
    <row r="348" spans="1:8" x14ac:dyDescent="0.35">
      <c r="A348" s="70" t="s">
        <v>4</v>
      </c>
      <c r="B348" s="70" t="s">
        <v>21</v>
      </c>
      <c r="C348" s="70" t="s">
        <v>250</v>
      </c>
      <c r="D348" s="70" t="s">
        <v>125</v>
      </c>
      <c r="E348" s="76">
        <f t="shared" ref="E348" ca="1" si="48">INDEX(INDIRECT("'"&amp;IF($A348="Primary",$A348,IF($B348="History","History ",$B348))&amp;"'!$E$41:$X$41"),1,MATCH($D348,INDIRECT("'"&amp;IF($A348="Primary",$A348,IF($B348="History","History ",$B348))&amp;"'!$E$35:$X$35"),0))</f>
        <v>169.14324605632811</v>
      </c>
      <c r="F348" s="81" t="s">
        <v>248</v>
      </c>
      <c r="G348" s="81" t="s">
        <v>245</v>
      </c>
      <c r="H348" s="70">
        <v>2026</v>
      </c>
    </row>
    <row r="349" spans="1:8" x14ac:dyDescent="0.35">
      <c r="A349" s="70" t="s">
        <v>4</v>
      </c>
      <c r="B349" s="70" t="s">
        <v>21</v>
      </c>
      <c r="C349" s="70" t="s">
        <v>251</v>
      </c>
      <c r="D349" s="70" t="s">
        <v>125</v>
      </c>
      <c r="E349" s="81">
        <f>INDEX('Input Data'!$B$123:$R$141,MATCH(IF($A349="Primary",$A349,$B349),'Input Data'!$A$123:$A$141,0),MATCH($D349,'Input Data'!$B$122:$R$122,0))</f>
        <v>0.12216511970118524</v>
      </c>
      <c r="F349" s="81" t="s">
        <v>244</v>
      </c>
      <c r="G349" s="81" t="s">
        <v>245</v>
      </c>
      <c r="H349" s="70">
        <v>2026</v>
      </c>
    </row>
    <row r="350" spans="1:8" x14ac:dyDescent="0.35">
      <c r="A350" s="70" t="s">
        <v>4</v>
      </c>
      <c r="B350" s="70" t="s">
        <v>21</v>
      </c>
      <c r="C350" s="70" t="s">
        <v>243</v>
      </c>
      <c r="D350" s="70" t="s">
        <v>126</v>
      </c>
      <c r="E350" s="81">
        <f>INDEX('Input Data'!$B$71:$R$89,MATCH(IF($A350="Primary",$A350,$B350),'Input Data'!$A$71:$A$89,0),MATCH($D350,'Input Data'!$B$70:$R$70,0))</f>
        <v>9.6989963717457064E-2</v>
      </c>
      <c r="F350" s="81" t="s">
        <v>244</v>
      </c>
      <c r="G350" s="81" t="s">
        <v>245</v>
      </c>
      <c r="H350" s="70">
        <v>2026</v>
      </c>
    </row>
    <row r="351" spans="1:8" x14ac:dyDescent="0.35">
      <c r="A351" s="70" t="s">
        <v>4</v>
      </c>
      <c r="B351" s="70" t="s">
        <v>21</v>
      </c>
      <c r="C351" s="70" t="s">
        <v>246</v>
      </c>
      <c r="D351" s="70" t="s">
        <v>126</v>
      </c>
      <c r="E351" s="81">
        <f>INDEX('Input Data'!$B$97:$R$115,MATCH(IF($A351="Primary",$A351,$B351),'Input Data'!$A$97:$A$115,0),MATCH($D351,'Input Data'!$B$96:$R$96,0))</f>
        <v>1.8973198012009636E-2</v>
      </c>
      <c r="F351" s="81" t="s">
        <v>244</v>
      </c>
      <c r="G351" s="81" t="s">
        <v>245</v>
      </c>
      <c r="H351" s="70">
        <v>2026</v>
      </c>
    </row>
    <row r="352" spans="1:8" x14ac:dyDescent="0.35">
      <c r="A352" s="70" t="s">
        <v>4</v>
      </c>
      <c r="B352" s="70" t="s">
        <v>21</v>
      </c>
      <c r="C352" s="70" t="s">
        <v>247</v>
      </c>
      <c r="D352" s="70" t="s">
        <v>126</v>
      </c>
      <c r="E352" s="76">
        <f>INDEX('Input Data'!$B$154:$R$173,MATCH(IF($A352="Primary",$A352,$B352),'Input Data'!$A$154:$A$173,0),MATCH($D352,'Input Data'!$B$153:$R$153,0))</f>
        <v>214.46899414144124</v>
      </c>
      <c r="F352" s="81" t="s">
        <v>248</v>
      </c>
      <c r="G352" s="81" t="s">
        <v>245</v>
      </c>
      <c r="H352" s="70">
        <v>2026</v>
      </c>
    </row>
    <row r="353" spans="1:8" x14ac:dyDescent="0.35">
      <c r="A353" s="70" t="s">
        <v>4</v>
      </c>
      <c r="B353" s="70" t="s">
        <v>21</v>
      </c>
      <c r="C353" s="70" t="s">
        <v>249</v>
      </c>
      <c r="D353" s="70" t="s">
        <v>126</v>
      </c>
      <c r="E353" s="76">
        <f>INDEX('Input Data'!$B$180:$R$199,MATCH(IF($A353="Primary",$A353,$B353),'Input Data'!$A$180:$A$199,0),MATCH($D353,'Input Data'!$B$179:$R$179,0))</f>
        <v>107.48928764105224</v>
      </c>
      <c r="F353" s="81" t="s">
        <v>248</v>
      </c>
      <c r="G353" s="81" t="s">
        <v>245</v>
      </c>
      <c r="H353" s="70">
        <v>2026</v>
      </c>
    </row>
    <row r="354" spans="1:8" x14ac:dyDescent="0.35">
      <c r="A354" s="70" t="s">
        <v>4</v>
      </c>
      <c r="B354" s="70" t="s">
        <v>21</v>
      </c>
      <c r="C354" s="70" t="s">
        <v>250</v>
      </c>
      <c r="D354" s="70" t="s">
        <v>126</v>
      </c>
      <c r="E354" s="76">
        <f t="shared" ref="E354" ca="1" si="49">INDEX(INDIRECT("'"&amp;IF($A354="Primary",$A354,IF($B354="History","History ",$B354))&amp;"'!$E$41:$X$41"),1,MATCH($D354,INDIRECT("'"&amp;IF($A354="Primary",$A354,IF($B354="History","History ",$B354))&amp;"'!$E$35:$X$35"),0))</f>
        <v>135.72958384460424</v>
      </c>
      <c r="F354" s="81" t="s">
        <v>248</v>
      </c>
      <c r="G354" s="81" t="s">
        <v>245</v>
      </c>
      <c r="H354" s="70">
        <v>2026</v>
      </c>
    </row>
    <row r="355" spans="1:8" x14ac:dyDescent="0.35">
      <c r="A355" s="70" t="s">
        <v>4</v>
      </c>
      <c r="B355" s="70" t="s">
        <v>21</v>
      </c>
      <c r="C355" s="70" t="s">
        <v>251</v>
      </c>
      <c r="D355" s="70" t="s">
        <v>126</v>
      </c>
      <c r="E355" s="81">
        <f>INDEX('Input Data'!$B$123:$R$141,MATCH(IF($A355="Primary",$A355,$B355),'Input Data'!$A$123:$A$141,0),MATCH($D355,'Input Data'!$B$122:$R$122,0))</f>
        <v>0.1159631617294667</v>
      </c>
      <c r="F355" s="81" t="s">
        <v>244</v>
      </c>
      <c r="G355" s="81" t="s">
        <v>245</v>
      </c>
      <c r="H355" s="70">
        <v>2026</v>
      </c>
    </row>
    <row r="356" spans="1:8" x14ac:dyDescent="0.35">
      <c r="A356" s="70" t="s">
        <v>4</v>
      </c>
      <c r="B356" s="70" t="s">
        <v>21</v>
      </c>
      <c r="C356" s="70" t="s">
        <v>243</v>
      </c>
      <c r="D356" s="70" t="s">
        <v>127</v>
      </c>
      <c r="E356" s="81">
        <f>INDEX('Input Data'!$B$71:$R$89,MATCH(IF($A356="Primary",$A356,$B356),'Input Data'!$A$71:$A$89,0),MATCH($D356,'Input Data'!$B$70:$R$70,0))</f>
        <v>8.561318790999857E-2</v>
      </c>
      <c r="F356" s="81" t="s">
        <v>244</v>
      </c>
      <c r="G356" s="81" t="s">
        <v>245</v>
      </c>
      <c r="H356" s="70">
        <v>2026</v>
      </c>
    </row>
    <row r="357" spans="1:8" x14ac:dyDescent="0.35">
      <c r="A357" s="70" t="s">
        <v>4</v>
      </c>
      <c r="B357" s="70" t="s">
        <v>21</v>
      </c>
      <c r="C357" s="70" t="s">
        <v>246</v>
      </c>
      <c r="D357" s="70" t="s">
        <v>127</v>
      </c>
      <c r="E357" s="81">
        <f>INDEX('Input Data'!$B$97:$R$115,MATCH(IF($A357="Primary",$A357,$B357),'Input Data'!$A$97:$A$115,0),MATCH($D357,'Input Data'!$B$96:$R$96,0))</f>
        <v>1.8922942155200295E-2</v>
      </c>
      <c r="F357" s="81" t="s">
        <v>244</v>
      </c>
      <c r="G357" s="81" t="s">
        <v>245</v>
      </c>
      <c r="H357" s="70">
        <v>2026</v>
      </c>
    </row>
    <row r="358" spans="1:8" x14ac:dyDescent="0.35">
      <c r="A358" s="70" t="s">
        <v>4</v>
      </c>
      <c r="B358" s="70" t="s">
        <v>21</v>
      </c>
      <c r="C358" s="70" t="s">
        <v>247</v>
      </c>
      <c r="D358" s="70" t="s">
        <v>127</v>
      </c>
      <c r="E358" s="76">
        <f>INDEX('Input Data'!$B$154:$R$173,MATCH(IF($A358="Primary",$A358,$B358),'Input Data'!$A$154:$A$173,0),MATCH($D358,'Input Data'!$B$153:$R$153,0))</f>
        <v>249.88872049025474</v>
      </c>
      <c r="F358" s="81" t="s">
        <v>248</v>
      </c>
      <c r="G358" s="81" t="s">
        <v>245</v>
      </c>
      <c r="H358" s="70">
        <v>2026</v>
      </c>
    </row>
    <row r="359" spans="1:8" x14ac:dyDescent="0.35">
      <c r="A359" s="70" t="s">
        <v>4</v>
      </c>
      <c r="B359" s="70" t="s">
        <v>21</v>
      </c>
      <c r="C359" s="70" t="s">
        <v>249</v>
      </c>
      <c r="D359" s="70" t="s">
        <v>127</v>
      </c>
      <c r="E359" s="76">
        <f>INDEX('Input Data'!$B$180:$R$199,MATCH(IF($A359="Primary",$A359,$B359),'Input Data'!$A$180:$A$199,0),MATCH($D359,'Input Data'!$B$179:$R$179,0))</f>
        <v>100.1395342370199</v>
      </c>
      <c r="F359" s="81" t="s">
        <v>248</v>
      </c>
      <c r="G359" s="81" t="s">
        <v>245</v>
      </c>
      <c r="H359" s="70">
        <v>2026</v>
      </c>
    </row>
    <row r="360" spans="1:8" x14ac:dyDescent="0.35">
      <c r="A360" s="70" t="s">
        <v>4</v>
      </c>
      <c r="B360" s="70" t="s">
        <v>21</v>
      </c>
      <c r="C360" s="70" t="s">
        <v>250</v>
      </c>
      <c r="D360" s="70" t="s">
        <v>127</v>
      </c>
      <c r="E360" s="76">
        <f t="shared" ref="E360" ca="1" si="50">INDEX(INDIRECT("'"&amp;IF($A360="Primary",$A360,IF($B360="History","History ",$B360))&amp;"'!$E$41:$X$41"),1,MATCH($D360,INDIRECT("'"&amp;IF($A360="Primary",$A360,IF($B360="History","History ",$B360))&amp;"'!$E$35:$X$35"),0))</f>
        <v>152.85307421140578</v>
      </c>
      <c r="F360" s="81" t="s">
        <v>248</v>
      </c>
      <c r="G360" s="81" t="s">
        <v>245</v>
      </c>
      <c r="H360" s="70">
        <v>2026</v>
      </c>
    </row>
    <row r="361" spans="1:8" x14ac:dyDescent="0.35">
      <c r="A361" s="70" t="s">
        <v>4</v>
      </c>
      <c r="B361" s="70" t="s">
        <v>21</v>
      </c>
      <c r="C361" s="70" t="s">
        <v>251</v>
      </c>
      <c r="D361" s="70" t="s">
        <v>127</v>
      </c>
      <c r="E361" s="81">
        <f>INDEX('Input Data'!$B$123:$R$141,MATCH(IF($A361="Primary",$A361,$B361),'Input Data'!$A$123:$A$141,0),MATCH($D361,'Input Data'!$B$122:$R$122,0))</f>
        <v>0.10453613006519887</v>
      </c>
      <c r="F361" s="81" t="s">
        <v>244</v>
      </c>
      <c r="G361" s="81" t="s">
        <v>245</v>
      </c>
      <c r="H361" s="70">
        <v>2026</v>
      </c>
    </row>
    <row r="362" spans="1:8" x14ac:dyDescent="0.35">
      <c r="A362" s="70" t="s">
        <v>4</v>
      </c>
      <c r="B362" s="70" t="s">
        <v>21</v>
      </c>
      <c r="C362" s="70" t="s">
        <v>243</v>
      </c>
      <c r="D362" s="70" t="s">
        <v>128</v>
      </c>
      <c r="E362" s="81">
        <f>INDEX('Input Data'!$B$71:$R$89,MATCH(IF($A362="Primary",$A362,$B362),'Input Data'!$A$71:$A$89,0),MATCH($D362,'Input Data'!$B$70:$R$70,0))</f>
        <v>6.2120541122751415E-2</v>
      </c>
      <c r="F362" s="81" t="s">
        <v>244</v>
      </c>
      <c r="G362" s="81" t="s">
        <v>245</v>
      </c>
      <c r="H362" s="70">
        <v>2026</v>
      </c>
    </row>
    <row r="363" spans="1:8" x14ac:dyDescent="0.35">
      <c r="A363" s="70" t="s">
        <v>4</v>
      </c>
      <c r="B363" s="70" t="s">
        <v>21</v>
      </c>
      <c r="C363" s="70" t="s">
        <v>246</v>
      </c>
      <c r="D363" s="70" t="s">
        <v>128</v>
      </c>
      <c r="E363" s="81">
        <f>INDEX('Input Data'!$B$97:$R$115,MATCH(IF($A363="Primary",$A363,$B363),'Input Data'!$A$97:$A$115,0),MATCH($D363,'Input Data'!$B$96:$R$96,0))</f>
        <v>1.7577242142010122E-2</v>
      </c>
      <c r="F363" s="81" t="s">
        <v>244</v>
      </c>
      <c r="G363" s="81" t="s">
        <v>245</v>
      </c>
      <c r="H363" s="70">
        <v>2026</v>
      </c>
    </row>
    <row r="364" spans="1:8" x14ac:dyDescent="0.35">
      <c r="A364" s="70" t="s">
        <v>4</v>
      </c>
      <c r="B364" s="70" t="s">
        <v>21</v>
      </c>
      <c r="C364" s="70" t="s">
        <v>247</v>
      </c>
      <c r="D364" s="70" t="s">
        <v>128</v>
      </c>
      <c r="E364" s="76">
        <f>INDEX('Input Data'!$B$154:$R$173,MATCH(IF($A364="Primary",$A364,$B364),'Input Data'!$A$154:$A$173,0),MATCH($D364,'Input Data'!$B$153:$R$153,0))</f>
        <v>209.97948272151331</v>
      </c>
      <c r="F364" s="81" t="s">
        <v>248</v>
      </c>
      <c r="G364" s="81" t="s">
        <v>245</v>
      </c>
      <c r="H364" s="70">
        <v>2026</v>
      </c>
    </row>
    <row r="365" spans="1:8" x14ac:dyDescent="0.35">
      <c r="A365" s="70" t="s">
        <v>4</v>
      </c>
      <c r="B365" s="70" t="s">
        <v>21</v>
      </c>
      <c r="C365" s="70" t="s">
        <v>249</v>
      </c>
      <c r="D365" s="70" t="s">
        <v>128</v>
      </c>
      <c r="E365" s="76">
        <f>INDEX('Input Data'!$B$180:$R$199,MATCH(IF($A365="Primary",$A365,$B365),'Input Data'!$A$180:$A$199,0),MATCH($D365,'Input Data'!$B$179:$R$179,0))</f>
        <v>93.143493834685898</v>
      </c>
      <c r="F365" s="81" t="s">
        <v>248</v>
      </c>
      <c r="G365" s="81" t="s">
        <v>245</v>
      </c>
      <c r="H365" s="70">
        <v>2026</v>
      </c>
    </row>
    <row r="366" spans="1:8" x14ac:dyDescent="0.35">
      <c r="A366" s="70" t="s">
        <v>4</v>
      </c>
      <c r="B366" s="70" t="s">
        <v>21</v>
      </c>
      <c r="C366" s="70" t="s">
        <v>250</v>
      </c>
      <c r="D366" s="70" t="s">
        <v>128</v>
      </c>
      <c r="E366" s="76">
        <f t="shared" ref="E366" ca="1" si="51">INDEX(INDIRECT("'"&amp;IF($A366="Primary",$A366,IF($B366="History","History ",$B366))&amp;"'!$E$41:$X$41"),1,MATCH($D366,INDIRECT("'"&amp;IF($A366="Primary",$A366,IF($B366="History","History ",$B366))&amp;"'!$E$35:$X$35"),0))</f>
        <v>148.98822013477627</v>
      </c>
      <c r="F366" s="81" t="s">
        <v>248</v>
      </c>
      <c r="G366" s="81" t="s">
        <v>245</v>
      </c>
      <c r="H366" s="70">
        <v>2026</v>
      </c>
    </row>
    <row r="367" spans="1:8" x14ac:dyDescent="0.35">
      <c r="A367" s="70" t="s">
        <v>4</v>
      </c>
      <c r="B367" s="70" t="s">
        <v>21</v>
      </c>
      <c r="C367" s="70" t="s">
        <v>251</v>
      </c>
      <c r="D367" s="70" t="s">
        <v>128</v>
      </c>
      <c r="E367" s="81">
        <f>INDEX('Input Data'!$B$123:$R$141,MATCH(IF($A367="Primary",$A367,$B367),'Input Data'!$A$123:$A$141,0),MATCH($D367,'Input Data'!$B$122:$R$122,0))</f>
        <v>7.969778326476154E-2</v>
      </c>
      <c r="F367" s="81" t="s">
        <v>244</v>
      </c>
      <c r="G367" s="81" t="s">
        <v>245</v>
      </c>
      <c r="H367" s="70">
        <v>2026</v>
      </c>
    </row>
    <row r="368" spans="1:8" x14ac:dyDescent="0.35">
      <c r="A368" s="70" t="s">
        <v>4</v>
      </c>
      <c r="B368" s="70" t="s">
        <v>21</v>
      </c>
      <c r="C368" s="70" t="s">
        <v>243</v>
      </c>
      <c r="D368" s="70" t="s">
        <v>129</v>
      </c>
      <c r="E368" s="81">
        <f>INDEX('Input Data'!$B$71:$R$89,MATCH(IF($A368="Primary",$A368,$B368),'Input Data'!$A$71:$A$89,0),MATCH($D368,'Input Data'!$B$70:$R$70,0))</f>
        <v>6.6920432445459546E-2</v>
      </c>
      <c r="F368" s="81" t="s">
        <v>244</v>
      </c>
      <c r="G368" s="81" t="s">
        <v>245</v>
      </c>
      <c r="H368" s="70">
        <v>2026</v>
      </c>
    </row>
    <row r="369" spans="1:8" x14ac:dyDescent="0.35">
      <c r="A369" s="70" t="s">
        <v>4</v>
      </c>
      <c r="B369" s="70" t="s">
        <v>21</v>
      </c>
      <c r="C369" s="70" t="s">
        <v>246</v>
      </c>
      <c r="D369" s="70" t="s">
        <v>129</v>
      </c>
      <c r="E369" s="81">
        <f>INDEX('Input Data'!$B$97:$R$115,MATCH(IF($A369="Primary",$A369,$B369),'Input Data'!$A$97:$A$115,0),MATCH($D369,'Input Data'!$B$96:$R$96,0))</f>
        <v>1.5896901401671854E-2</v>
      </c>
      <c r="F369" s="81" t="s">
        <v>244</v>
      </c>
      <c r="G369" s="81" t="s">
        <v>245</v>
      </c>
      <c r="H369" s="70">
        <v>2026</v>
      </c>
    </row>
    <row r="370" spans="1:8" x14ac:dyDescent="0.35">
      <c r="A370" s="70" t="s">
        <v>4</v>
      </c>
      <c r="B370" s="70" t="s">
        <v>21</v>
      </c>
      <c r="C370" s="70" t="s">
        <v>247</v>
      </c>
      <c r="D370" s="70" t="s">
        <v>129</v>
      </c>
      <c r="E370" s="76">
        <f>INDEX('Input Data'!$B$154:$R$173,MATCH(IF($A370="Primary",$A370,$B370),'Input Data'!$A$154:$A$173,0),MATCH($D370,'Input Data'!$B$153:$R$153,0))</f>
        <v>172.17642274407052</v>
      </c>
      <c r="F370" s="81" t="s">
        <v>248</v>
      </c>
      <c r="G370" s="81" t="s">
        <v>245</v>
      </c>
      <c r="H370" s="70">
        <v>2026</v>
      </c>
    </row>
    <row r="371" spans="1:8" x14ac:dyDescent="0.35">
      <c r="A371" s="70" t="s">
        <v>4</v>
      </c>
      <c r="B371" s="70" t="s">
        <v>21</v>
      </c>
      <c r="C371" s="70" t="s">
        <v>249</v>
      </c>
      <c r="D371" s="70" t="s">
        <v>129</v>
      </c>
      <c r="E371" s="76">
        <f>INDEX('Input Data'!$B$180:$R$199,MATCH(IF($A371="Primary",$A371,$B371),'Input Data'!$A$180:$A$199,0),MATCH($D371,'Input Data'!$B$179:$R$179,0))</f>
        <v>61.68319978167446</v>
      </c>
      <c r="F371" s="81" t="s">
        <v>248</v>
      </c>
      <c r="G371" s="81" t="s">
        <v>245</v>
      </c>
      <c r="H371" s="70">
        <v>2026</v>
      </c>
    </row>
    <row r="372" spans="1:8" x14ac:dyDescent="0.35">
      <c r="A372" s="70" t="s">
        <v>4</v>
      </c>
      <c r="B372" s="70" t="s">
        <v>21</v>
      </c>
      <c r="C372" s="70" t="s">
        <v>250</v>
      </c>
      <c r="D372" s="70" t="s">
        <v>129</v>
      </c>
      <c r="E372" s="76">
        <f t="shared" ref="E372" ca="1" si="52">INDEX(INDIRECT("'"&amp;IF($A372="Primary",$A372,IF($B372="History","History ",$B372))&amp;"'!$E$41:$X$41"),1,MATCH($D372,INDIRECT("'"&amp;IF($A372="Primary",$A372,IF($B372="History","History ",$B372))&amp;"'!$E$35:$X$35"),0))</f>
        <v>267.10556214831593</v>
      </c>
      <c r="F372" s="81" t="s">
        <v>248</v>
      </c>
      <c r="G372" s="81" t="s">
        <v>245</v>
      </c>
      <c r="H372" s="70">
        <v>2026</v>
      </c>
    </row>
    <row r="373" spans="1:8" x14ac:dyDescent="0.35">
      <c r="A373" s="70" t="s">
        <v>4</v>
      </c>
      <c r="B373" s="70" t="s">
        <v>21</v>
      </c>
      <c r="C373" s="70" t="s">
        <v>251</v>
      </c>
      <c r="D373" s="70" t="s">
        <v>129</v>
      </c>
      <c r="E373" s="81">
        <f>INDEX('Input Data'!$B$123:$R$141,MATCH(IF($A373="Primary",$A373,$B373),'Input Data'!$A$123:$A$141,0),MATCH($D373,'Input Data'!$B$122:$R$122,0))</f>
        <v>8.28173338471314E-2</v>
      </c>
      <c r="F373" s="81" t="s">
        <v>244</v>
      </c>
      <c r="G373" s="81" t="s">
        <v>245</v>
      </c>
      <c r="H373" s="70">
        <v>2026</v>
      </c>
    </row>
    <row r="374" spans="1:8" x14ac:dyDescent="0.35">
      <c r="A374" s="70" t="s">
        <v>4</v>
      </c>
      <c r="B374" s="70" t="s">
        <v>21</v>
      </c>
      <c r="C374" s="70" t="s">
        <v>243</v>
      </c>
      <c r="D374" s="70" t="s">
        <v>130</v>
      </c>
      <c r="E374" s="81">
        <f>INDEX('Input Data'!$B$71:$R$89,MATCH(IF($A374="Primary",$A374,$B374),'Input Data'!$A$71:$A$89,0),MATCH($D374,'Input Data'!$B$70:$R$70,0))</f>
        <v>7.9739439481799276E-2</v>
      </c>
      <c r="F374" s="81" t="s">
        <v>244</v>
      </c>
      <c r="G374" s="81" t="s">
        <v>245</v>
      </c>
      <c r="H374" s="70">
        <v>2026</v>
      </c>
    </row>
    <row r="375" spans="1:8" x14ac:dyDescent="0.35">
      <c r="A375" s="70" t="s">
        <v>4</v>
      </c>
      <c r="B375" s="70" t="s">
        <v>21</v>
      </c>
      <c r="C375" s="70" t="s">
        <v>246</v>
      </c>
      <c r="D375" s="70" t="s">
        <v>130</v>
      </c>
      <c r="E375" s="81">
        <f>INDEX('Input Data'!$B$97:$R$115,MATCH(IF($A375="Primary",$A375,$B375),'Input Data'!$A$97:$A$115,0),MATCH($D375,'Input Data'!$B$96:$R$96,0))</f>
        <v>2.1866419542331043E-2</v>
      </c>
      <c r="F375" s="81" t="s">
        <v>244</v>
      </c>
      <c r="G375" s="81" t="s">
        <v>245</v>
      </c>
      <c r="H375" s="70">
        <v>2026</v>
      </c>
    </row>
    <row r="376" spans="1:8" x14ac:dyDescent="0.35">
      <c r="A376" s="70" t="s">
        <v>4</v>
      </c>
      <c r="B376" s="70" t="s">
        <v>21</v>
      </c>
      <c r="C376" s="70" t="s">
        <v>247</v>
      </c>
      <c r="D376" s="70" t="s">
        <v>130</v>
      </c>
      <c r="E376" s="76">
        <f>INDEX('Input Data'!$B$154:$R$173,MATCH(IF($A376="Primary",$A376,$B376),'Input Data'!$A$154:$A$173,0),MATCH($D376,'Input Data'!$B$153:$R$153,0))</f>
        <v>209.17633558091489</v>
      </c>
      <c r="F376" s="81" t="s">
        <v>248</v>
      </c>
      <c r="G376" s="81" t="s">
        <v>245</v>
      </c>
      <c r="H376" s="70">
        <v>2026</v>
      </c>
    </row>
    <row r="377" spans="1:8" x14ac:dyDescent="0.35">
      <c r="A377" s="70" t="s">
        <v>4</v>
      </c>
      <c r="B377" s="70" t="s">
        <v>21</v>
      </c>
      <c r="C377" s="70" t="s">
        <v>249</v>
      </c>
      <c r="D377" s="70" t="s">
        <v>130</v>
      </c>
      <c r="E377" s="76">
        <f>INDEX('Input Data'!$B$180:$R$199,MATCH(IF($A377="Primary",$A377,$B377),'Input Data'!$A$180:$A$199,0),MATCH($D377,'Input Data'!$B$179:$R$179,0))</f>
        <v>85.829491247612168</v>
      </c>
      <c r="F377" s="81" t="s">
        <v>248</v>
      </c>
      <c r="G377" s="81" t="s">
        <v>245</v>
      </c>
      <c r="H377" s="70">
        <v>2026</v>
      </c>
    </row>
    <row r="378" spans="1:8" x14ac:dyDescent="0.35">
      <c r="A378" s="70" t="s">
        <v>4</v>
      </c>
      <c r="B378" s="70" t="s">
        <v>21</v>
      </c>
      <c r="C378" s="70" t="s">
        <v>250</v>
      </c>
      <c r="D378" s="70" t="s">
        <v>130</v>
      </c>
      <c r="E378" s="76">
        <f t="shared" ref="E378" ca="1" si="53">INDEX(INDIRECT("'"&amp;IF($A378="Primary",$A378,IF($B378="History","History ",$B378))&amp;"'!$E$41:$X$41"),1,MATCH($D378,INDIRECT("'"&amp;IF($A378="Primary",$A378,IF($B378="History","History ",$B378))&amp;"'!$E$35:$X$35"),0))</f>
        <v>229.14084595279581</v>
      </c>
      <c r="F378" s="81" t="s">
        <v>248</v>
      </c>
      <c r="G378" s="81" t="s">
        <v>245</v>
      </c>
      <c r="H378" s="70">
        <v>2026</v>
      </c>
    </row>
    <row r="379" spans="1:8" x14ac:dyDescent="0.35">
      <c r="A379" s="70" t="s">
        <v>4</v>
      </c>
      <c r="B379" s="70" t="s">
        <v>21</v>
      </c>
      <c r="C379" s="70" t="s">
        <v>251</v>
      </c>
      <c r="D379" s="70" t="s">
        <v>130</v>
      </c>
      <c r="E379" s="81">
        <f>INDEX('Input Data'!$B$123:$R$141,MATCH(IF($A379="Primary",$A379,$B379),'Input Data'!$A$123:$A$141,0),MATCH($D379,'Input Data'!$B$122:$R$122,0))</f>
        <v>0.10160585902413032</v>
      </c>
      <c r="F379" s="81" t="s">
        <v>244</v>
      </c>
      <c r="G379" s="81" t="s">
        <v>245</v>
      </c>
      <c r="H379" s="70">
        <v>2026</v>
      </c>
    </row>
    <row r="380" spans="1:8" x14ac:dyDescent="0.35">
      <c r="A380" s="70" t="s">
        <v>4</v>
      </c>
      <c r="B380" s="70" t="s">
        <v>21</v>
      </c>
      <c r="C380" s="70" t="s">
        <v>243</v>
      </c>
      <c r="D380" s="70" t="s">
        <v>131</v>
      </c>
      <c r="E380" s="81">
        <f>INDEX('Input Data'!$B$71:$R$89,MATCH(IF($A380="Primary",$A380,$B380),'Input Data'!$A$71:$A$89,0),MATCH($D380,'Input Data'!$B$70:$R$70,0))</f>
        <v>7.9531098872967901E-2</v>
      </c>
      <c r="F380" s="81" t="s">
        <v>244</v>
      </c>
      <c r="G380" s="81" t="s">
        <v>245</v>
      </c>
      <c r="H380" s="70">
        <v>2026</v>
      </c>
    </row>
    <row r="381" spans="1:8" x14ac:dyDescent="0.35">
      <c r="A381" s="70" t="s">
        <v>4</v>
      </c>
      <c r="B381" s="70" t="s">
        <v>21</v>
      </c>
      <c r="C381" s="70" t="s">
        <v>246</v>
      </c>
      <c r="D381" s="70" t="s">
        <v>131</v>
      </c>
      <c r="E381" s="81">
        <f>INDEX('Input Data'!$B$97:$R$115,MATCH(IF($A381="Primary",$A381,$B381),'Input Data'!$A$97:$A$115,0),MATCH($D381,'Input Data'!$B$96:$R$96,0))</f>
        <v>1.9107497058868314E-2</v>
      </c>
      <c r="F381" s="81" t="s">
        <v>244</v>
      </c>
      <c r="G381" s="81" t="s">
        <v>245</v>
      </c>
      <c r="H381" s="70">
        <v>2026</v>
      </c>
    </row>
    <row r="382" spans="1:8" x14ac:dyDescent="0.35">
      <c r="A382" s="70" t="s">
        <v>4</v>
      </c>
      <c r="B382" s="70" t="s">
        <v>21</v>
      </c>
      <c r="C382" s="70" t="s">
        <v>247</v>
      </c>
      <c r="D382" s="70" t="s">
        <v>131</v>
      </c>
      <c r="E382" s="76">
        <f>INDEX('Input Data'!$B$154:$R$173,MATCH(IF($A382="Primary",$A382,$B382),'Input Data'!$A$154:$A$173,0),MATCH($D382,'Input Data'!$B$153:$R$153,0))</f>
        <v>222.02321201995423</v>
      </c>
      <c r="F382" s="81" t="s">
        <v>248</v>
      </c>
      <c r="G382" s="81" t="s">
        <v>245</v>
      </c>
      <c r="H382" s="70">
        <v>2026</v>
      </c>
    </row>
    <row r="383" spans="1:8" x14ac:dyDescent="0.35">
      <c r="A383" s="70" t="s">
        <v>4</v>
      </c>
      <c r="B383" s="70" t="s">
        <v>21</v>
      </c>
      <c r="C383" s="70" t="s">
        <v>249</v>
      </c>
      <c r="D383" s="70" t="s">
        <v>131</v>
      </c>
      <c r="E383" s="76">
        <f>INDEX('Input Data'!$B$180:$R$199,MATCH(IF($A383="Primary",$A383,$B383),'Input Data'!$A$180:$A$199,0),MATCH($D383,'Input Data'!$B$179:$R$179,0))</f>
        <v>99.61677024415053</v>
      </c>
      <c r="F383" s="81" t="s">
        <v>248</v>
      </c>
      <c r="G383" s="81" t="s">
        <v>245</v>
      </c>
      <c r="H383" s="70">
        <v>2026</v>
      </c>
    </row>
    <row r="384" spans="1:8" x14ac:dyDescent="0.35">
      <c r="A384" s="70" t="s">
        <v>4</v>
      </c>
      <c r="B384" s="70" t="s">
        <v>21</v>
      </c>
      <c r="C384" s="70" t="s">
        <v>250</v>
      </c>
      <c r="D384" s="70" t="s">
        <v>131</v>
      </c>
      <c r="E384" s="76">
        <f t="shared" ref="E384" ca="1" si="54">INDEX(INDIRECT("'"&amp;IF($A384="Primary",$A384,IF($B384="History","History ",$B384))&amp;"'!$E$41:$X$41"),1,MATCH($D384,INDIRECT("'"&amp;IF($A384="Primary",$A384,IF($B384="History","History ",$B384))&amp;"'!$E$35:$X$35"),0))</f>
        <v>159.91717502210236</v>
      </c>
      <c r="F384" s="81" t="s">
        <v>248</v>
      </c>
      <c r="G384" s="81" t="s">
        <v>245</v>
      </c>
      <c r="H384" s="70">
        <v>2026</v>
      </c>
    </row>
    <row r="385" spans="1:8" x14ac:dyDescent="0.35">
      <c r="A385" s="70" t="s">
        <v>4</v>
      </c>
      <c r="B385" s="70" t="s">
        <v>21</v>
      </c>
      <c r="C385" s="70" t="s">
        <v>251</v>
      </c>
      <c r="D385" s="70" t="s">
        <v>131</v>
      </c>
      <c r="E385" s="81">
        <f>INDEX('Input Data'!$B$123:$R$141,MATCH(IF($A385="Primary",$A385,$B385),'Input Data'!$A$123:$A$141,0),MATCH($D385,'Input Data'!$B$122:$R$122,0))</f>
        <v>9.8638595931836215E-2</v>
      </c>
      <c r="F385" s="81" t="s">
        <v>244</v>
      </c>
      <c r="G385" s="81" t="s">
        <v>245</v>
      </c>
      <c r="H385" s="70">
        <v>2026</v>
      </c>
    </row>
    <row r="386" spans="1:8" x14ac:dyDescent="0.35">
      <c r="A386" s="70" t="s">
        <v>4</v>
      </c>
      <c r="B386" s="70" t="s">
        <v>21</v>
      </c>
      <c r="C386" s="70" t="s">
        <v>243</v>
      </c>
      <c r="D386" s="70" t="s">
        <v>132</v>
      </c>
      <c r="E386" s="81">
        <f>INDEX('Input Data'!$B$71:$R$89,MATCH(IF($A386="Primary",$A386,$B386),'Input Data'!$A$71:$A$89,0),MATCH($D386,'Input Data'!$B$70:$R$70,0))</f>
        <v>9.1777343311811851E-2</v>
      </c>
      <c r="F386" s="81" t="s">
        <v>244</v>
      </c>
      <c r="G386" s="81" t="s">
        <v>245</v>
      </c>
      <c r="H386" s="70">
        <v>2026</v>
      </c>
    </row>
    <row r="387" spans="1:8" x14ac:dyDescent="0.35">
      <c r="A387" s="70" t="s">
        <v>4</v>
      </c>
      <c r="B387" s="70" t="s">
        <v>21</v>
      </c>
      <c r="C387" s="70" t="s">
        <v>246</v>
      </c>
      <c r="D387" s="70" t="s">
        <v>132</v>
      </c>
      <c r="E387" s="81">
        <f>INDEX('Input Data'!$B$97:$R$115,MATCH(IF($A387="Primary",$A387,$B387),'Input Data'!$A$97:$A$115,0),MATCH($D387,'Input Data'!$B$96:$R$96,0))</f>
        <v>1.9380260274570626E-2</v>
      </c>
      <c r="F387" s="81" t="s">
        <v>244</v>
      </c>
      <c r="G387" s="81" t="s">
        <v>245</v>
      </c>
      <c r="H387" s="70">
        <v>2026</v>
      </c>
    </row>
    <row r="388" spans="1:8" x14ac:dyDescent="0.35">
      <c r="A388" s="70" t="s">
        <v>4</v>
      </c>
      <c r="B388" s="70" t="s">
        <v>21</v>
      </c>
      <c r="C388" s="70" t="s">
        <v>247</v>
      </c>
      <c r="D388" s="70" t="s">
        <v>132</v>
      </c>
      <c r="E388" s="76">
        <f>INDEX('Input Data'!$B$154:$R$173,MATCH(IF($A388="Primary",$A388,$B388),'Input Data'!$A$154:$A$173,0),MATCH($D388,'Input Data'!$B$153:$R$153,0))</f>
        <v>210.07735744305762</v>
      </c>
      <c r="F388" s="81" t="s">
        <v>248</v>
      </c>
      <c r="G388" s="81" t="s">
        <v>245</v>
      </c>
      <c r="H388" s="70">
        <v>2026</v>
      </c>
    </row>
    <row r="389" spans="1:8" x14ac:dyDescent="0.35">
      <c r="A389" s="70" t="s">
        <v>4</v>
      </c>
      <c r="B389" s="70" t="s">
        <v>21</v>
      </c>
      <c r="C389" s="70" t="s">
        <v>249</v>
      </c>
      <c r="D389" s="70" t="s">
        <v>132</v>
      </c>
      <c r="E389" s="76">
        <f>INDEX('Input Data'!$B$180:$R$199,MATCH(IF($A389="Primary",$A389,$B389),'Input Data'!$A$180:$A$199,0),MATCH($D389,'Input Data'!$B$179:$R$179,0))</f>
        <v>115.72006642675107</v>
      </c>
      <c r="F389" s="81" t="s">
        <v>248</v>
      </c>
      <c r="G389" s="81" t="s">
        <v>245</v>
      </c>
      <c r="H389" s="70">
        <v>2026</v>
      </c>
    </row>
    <row r="390" spans="1:8" x14ac:dyDescent="0.35">
      <c r="A390" s="70" t="s">
        <v>4</v>
      </c>
      <c r="B390" s="70" t="s">
        <v>21</v>
      </c>
      <c r="C390" s="70" t="s">
        <v>250</v>
      </c>
      <c r="D390" s="70" t="s">
        <v>132</v>
      </c>
      <c r="E390" s="76">
        <f t="shared" ref="E390" ca="1" si="55">INDEX(INDIRECT("'"&amp;IF($A390="Primary",$A390,IF($B390="History","History ",$B390))&amp;"'!$E$41:$X$41"),1,MATCH($D390,INDIRECT("'"&amp;IF($A390="Primary",$A390,IF($B390="History","History ",$B390))&amp;"'!$E$35:$X$35"),0))</f>
        <v>152.93953664588997</v>
      </c>
      <c r="F390" s="81" t="s">
        <v>248</v>
      </c>
      <c r="G390" s="81" t="s">
        <v>245</v>
      </c>
      <c r="H390" s="70">
        <v>2026</v>
      </c>
    </row>
    <row r="391" spans="1:8" x14ac:dyDescent="0.35">
      <c r="A391" s="70" t="s">
        <v>4</v>
      </c>
      <c r="B391" s="70" t="s">
        <v>21</v>
      </c>
      <c r="C391" s="70" t="s">
        <v>251</v>
      </c>
      <c r="D391" s="70" t="s">
        <v>132</v>
      </c>
      <c r="E391" s="81">
        <f>INDEX('Input Data'!$B$123:$R$141,MATCH(IF($A391="Primary",$A391,$B391),'Input Data'!$A$123:$A$141,0),MATCH($D391,'Input Data'!$B$122:$R$122,0))</f>
        <v>0.11115760358638248</v>
      </c>
      <c r="F391" s="81" t="s">
        <v>244</v>
      </c>
      <c r="G391" s="81" t="s">
        <v>245</v>
      </c>
      <c r="H391" s="70">
        <v>2026</v>
      </c>
    </row>
    <row r="392" spans="1:8" x14ac:dyDescent="0.35">
      <c r="A392" s="70" t="s">
        <v>4</v>
      </c>
      <c r="B392" s="70" t="s">
        <v>21</v>
      </c>
      <c r="C392" s="70" t="s">
        <v>243</v>
      </c>
      <c r="D392" s="70" t="s">
        <v>133</v>
      </c>
      <c r="E392" s="81">
        <f>INDEX('Input Data'!$B$71:$R$89,MATCH(IF($A392="Primary",$A392,$B392),'Input Data'!$A$71:$A$89,0),MATCH($D392,'Input Data'!$B$70:$R$70,0))</f>
        <v>9.0267547222848771E-2</v>
      </c>
      <c r="F392" s="81" t="s">
        <v>244</v>
      </c>
      <c r="G392" s="81" t="s">
        <v>252</v>
      </c>
      <c r="H392" s="70">
        <v>2026</v>
      </c>
    </row>
    <row r="393" spans="1:8" x14ac:dyDescent="0.35">
      <c r="A393" s="70" t="s">
        <v>4</v>
      </c>
      <c r="B393" s="70" t="s">
        <v>21</v>
      </c>
      <c r="C393" s="70" t="s">
        <v>246</v>
      </c>
      <c r="D393" s="70" t="s">
        <v>133</v>
      </c>
      <c r="E393" s="81">
        <f>INDEX('Input Data'!$B$97:$R$115,MATCH(IF($A393="Primary",$A393,$B393),'Input Data'!$A$97:$A$115,0),MATCH($D393,'Input Data'!$B$96:$R$96,0))</f>
        <v>2.2406035608126873E-2</v>
      </c>
      <c r="F393" s="81" t="s">
        <v>244</v>
      </c>
      <c r="G393" s="81" t="s">
        <v>252</v>
      </c>
      <c r="H393" s="70">
        <v>2026</v>
      </c>
    </row>
    <row r="394" spans="1:8" x14ac:dyDescent="0.35">
      <c r="A394" s="70" t="s">
        <v>4</v>
      </c>
      <c r="B394" s="70" t="s">
        <v>21</v>
      </c>
      <c r="C394" s="70" t="s">
        <v>247</v>
      </c>
      <c r="D394" s="70" t="s">
        <v>133</v>
      </c>
      <c r="E394" s="76">
        <f>INDEX('Input Data'!$B$154:$R$173,MATCH(IF($A394="Primary",$A394,$B394),'Input Data'!$A$154:$A$173,0),MATCH($D394,'Input Data'!$B$153:$R$153,0))</f>
        <v>199.56338382635789</v>
      </c>
      <c r="F394" s="81" t="s">
        <v>248</v>
      </c>
      <c r="G394" s="81" t="s">
        <v>252</v>
      </c>
      <c r="H394" s="70">
        <v>2026</v>
      </c>
    </row>
    <row r="395" spans="1:8" x14ac:dyDescent="0.35">
      <c r="A395" s="70" t="s">
        <v>4</v>
      </c>
      <c r="B395" s="70" t="s">
        <v>21</v>
      </c>
      <c r="C395" s="70" t="s">
        <v>249</v>
      </c>
      <c r="D395" s="70" t="s">
        <v>133</v>
      </c>
      <c r="E395" s="76">
        <f>INDEX('Input Data'!$B$180:$R$199,MATCH(IF($A395="Primary",$A395,$B395),'Input Data'!$A$180:$A$199,0),MATCH($D395,'Input Data'!$B$179:$R$179,0))</f>
        <v>85.212447807727216</v>
      </c>
      <c r="F395" s="81" t="s">
        <v>248</v>
      </c>
      <c r="G395" s="81" t="s">
        <v>252</v>
      </c>
      <c r="H395" s="70">
        <v>2026</v>
      </c>
    </row>
    <row r="396" spans="1:8" x14ac:dyDescent="0.35">
      <c r="A396" s="70" t="s">
        <v>4</v>
      </c>
      <c r="B396" s="70" t="s">
        <v>21</v>
      </c>
      <c r="C396" s="70" t="s">
        <v>250</v>
      </c>
      <c r="D396" s="70" t="s">
        <v>133</v>
      </c>
      <c r="E396" s="76">
        <f>INDEX('Input Data'!$B$430:$Q$449,MATCH(IF($A396="Primary",$A396,$B396),'Input Data'!$A$430:$A$449,0),MATCH($D396,'Input Data'!B$429:Q$429,0))</f>
        <v>142.41897744807366</v>
      </c>
      <c r="F396" s="81" t="s">
        <v>248</v>
      </c>
      <c r="G396" s="81" t="s">
        <v>252</v>
      </c>
      <c r="H396" s="70">
        <v>2026</v>
      </c>
    </row>
    <row r="397" spans="1:8" x14ac:dyDescent="0.35">
      <c r="A397" s="70" t="s">
        <v>4</v>
      </c>
      <c r="B397" s="70" t="s">
        <v>21</v>
      </c>
      <c r="C397" s="70" t="s">
        <v>251</v>
      </c>
      <c r="D397" s="70" t="s">
        <v>133</v>
      </c>
      <c r="E397" s="81">
        <f>INDEX('Input Data'!$B$123:$R$141,MATCH(IF($A397="Primary",$A397,$B397),'Input Data'!$A$123:$A$141,0),MATCH($D397,'Input Data'!$B$122:$R$122,0))</f>
        <v>0.11267358283097564</v>
      </c>
      <c r="F397" s="81" t="s">
        <v>244</v>
      </c>
      <c r="G397" s="81" t="s">
        <v>252</v>
      </c>
      <c r="H397" s="70">
        <v>2026</v>
      </c>
    </row>
    <row r="398" spans="1:8" x14ac:dyDescent="0.35">
      <c r="A398" s="70" t="s">
        <v>4</v>
      </c>
      <c r="B398" s="70" t="s">
        <v>21</v>
      </c>
      <c r="C398" s="70" t="s">
        <v>243</v>
      </c>
      <c r="D398" s="70" t="s">
        <v>134</v>
      </c>
      <c r="E398" s="81">
        <f>INDEX('Input Data'!$B$71:$R$89,MATCH(IF($A398="Primary",$A398,$B398),'Input Data'!$A$71:$A$89,0),MATCH($D398,'Input Data'!$B$70:$R$70,0))</f>
        <v>8.994763261014399E-2</v>
      </c>
      <c r="F398" s="81" t="s">
        <v>244</v>
      </c>
      <c r="G398" s="81" t="s">
        <v>252</v>
      </c>
      <c r="H398" s="70">
        <v>2026</v>
      </c>
    </row>
    <row r="399" spans="1:8" x14ac:dyDescent="0.35">
      <c r="A399" s="70" t="s">
        <v>4</v>
      </c>
      <c r="B399" s="70" t="s">
        <v>21</v>
      </c>
      <c r="C399" s="70" t="s">
        <v>246</v>
      </c>
      <c r="D399" s="70" t="s">
        <v>134</v>
      </c>
      <c r="E399" s="81">
        <f>INDEX('Input Data'!$B$97:$R$115,MATCH(IF($A399="Primary",$A399,$B399),'Input Data'!$A$97:$A$115,0),MATCH($D399,'Input Data'!$B$96:$R$96,0))</f>
        <v>2.2326627023044488E-2</v>
      </c>
      <c r="F399" s="81" t="s">
        <v>244</v>
      </c>
      <c r="G399" s="81" t="s">
        <v>252</v>
      </c>
      <c r="H399" s="70">
        <v>2026</v>
      </c>
    </row>
    <row r="400" spans="1:8" x14ac:dyDescent="0.35">
      <c r="A400" s="70" t="s">
        <v>4</v>
      </c>
      <c r="B400" s="70" t="s">
        <v>21</v>
      </c>
      <c r="C400" s="70" t="s">
        <v>247</v>
      </c>
      <c r="D400" s="70" t="s">
        <v>134</v>
      </c>
      <c r="E400" s="76">
        <f>INDEX('Input Data'!$B$154:$R$173,MATCH(IF($A400="Primary",$A400,$B400),'Input Data'!$A$154:$A$173,0),MATCH($D400,'Input Data'!$B$153:$R$153,0))</f>
        <v>186.61773429196975</v>
      </c>
      <c r="F400" s="81" t="s">
        <v>248</v>
      </c>
      <c r="G400" s="81" t="s">
        <v>252</v>
      </c>
      <c r="H400" s="70">
        <v>2026</v>
      </c>
    </row>
    <row r="401" spans="1:8" x14ac:dyDescent="0.35">
      <c r="A401" s="70" t="s">
        <v>4</v>
      </c>
      <c r="B401" s="70" t="s">
        <v>21</v>
      </c>
      <c r="C401" s="70" t="s">
        <v>249</v>
      </c>
      <c r="D401" s="70" t="s">
        <v>134</v>
      </c>
      <c r="E401" s="76">
        <f>INDEX('Input Data'!$B$180:$R$199,MATCH(IF($A401="Primary",$A401,$B401),'Input Data'!$A$180:$A$199,0),MATCH($D401,'Input Data'!$B$179:$R$179,0))</f>
        <v>79.637487160946137</v>
      </c>
      <c r="F401" s="81" t="s">
        <v>248</v>
      </c>
      <c r="G401" s="81" t="s">
        <v>252</v>
      </c>
      <c r="H401" s="70">
        <v>2026</v>
      </c>
    </row>
    <row r="402" spans="1:8" x14ac:dyDescent="0.35">
      <c r="A402" s="70" t="s">
        <v>4</v>
      </c>
      <c r="B402" s="70" t="s">
        <v>21</v>
      </c>
      <c r="C402" s="70" t="s">
        <v>250</v>
      </c>
      <c r="D402" s="70" t="s">
        <v>134</v>
      </c>
      <c r="E402" s="76">
        <f>INDEX('Input Data'!$B$430:$Q$449,MATCH(IF($A402="Primary",$A402,$B402),'Input Data'!$A$430:$A$449,0),MATCH($D402,'Input Data'!B$429:Q$429,0))</f>
        <v>173.67205140224746</v>
      </c>
      <c r="F402" s="81" t="s">
        <v>248</v>
      </c>
      <c r="G402" s="81" t="s">
        <v>252</v>
      </c>
      <c r="H402" s="70">
        <v>2026</v>
      </c>
    </row>
    <row r="403" spans="1:8" x14ac:dyDescent="0.35">
      <c r="A403" s="70" t="s">
        <v>4</v>
      </c>
      <c r="B403" s="70" t="s">
        <v>21</v>
      </c>
      <c r="C403" s="70" t="s">
        <v>251</v>
      </c>
      <c r="D403" s="70" t="s">
        <v>134</v>
      </c>
      <c r="E403" s="81">
        <f>INDEX('Input Data'!$B$123:$R$141,MATCH(IF($A403="Primary",$A403,$B403),'Input Data'!$A$123:$A$141,0),MATCH($D403,'Input Data'!$B$122:$R$122,0))</f>
        <v>0.11227425963318848</v>
      </c>
      <c r="F403" s="81" t="s">
        <v>244</v>
      </c>
      <c r="G403" s="81" t="s">
        <v>252</v>
      </c>
      <c r="H403" s="70">
        <v>2026</v>
      </c>
    </row>
    <row r="404" spans="1:8" x14ac:dyDescent="0.35">
      <c r="A404" s="70" t="s">
        <v>4</v>
      </c>
      <c r="B404" s="70" t="s">
        <v>21</v>
      </c>
      <c r="C404" s="70" t="s">
        <v>243</v>
      </c>
      <c r="D404" s="70" t="s">
        <v>135</v>
      </c>
      <c r="E404" s="81">
        <f>INDEX('Input Data'!$B$71:$R$89,MATCH(IF($A404="Primary",$A404,$B404),'Input Data'!$A$71:$A$89,0),MATCH($D404,'Input Data'!$B$70:$R$70,0))</f>
        <v>8.994763261014399E-2</v>
      </c>
      <c r="F404" s="81" t="s">
        <v>244</v>
      </c>
      <c r="G404" s="70" t="s">
        <v>252</v>
      </c>
      <c r="H404" s="70">
        <v>2026</v>
      </c>
    </row>
    <row r="405" spans="1:8" x14ac:dyDescent="0.35">
      <c r="A405" s="70" t="s">
        <v>4</v>
      </c>
      <c r="B405" s="70" t="s">
        <v>21</v>
      </c>
      <c r="C405" s="70" t="s">
        <v>246</v>
      </c>
      <c r="D405" s="70" t="s">
        <v>135</v>
      </c>
      <c r="E405" s="81">
        <f>INDEX('Input Data'!$B$97:$R$115,MATCH(IF($A405="Primary",$A405,$B405),'Input Data'!$A$97:$A$115,0),MATCH($D405,'Input Data'!$B$96:$R$96,0))</f>
        <v>2.2326627023044485E-2</v>
      </c>
      <c r="F405" s="81" t="s">
        <v>244</v>
      </c>
      <c r="G405" s="70" t="s">
        <v>252</v>
      </c>
      <c r="H405" s="70">
        <v>2026</v>
      </c>
    </row>
    <row r="406" spans="1:8" x14ac:dyDescent="0.35">
      <c r="A406" s="70" t="s">
        <v>4</v>
      </c>
      <c r="B406" s="70" t="s">
        <v>21</v>
      </c>
      <c r="C406" s="70" t="s">
        <v>247</v>
      </c>
      <c r="D406" s="70" t="s">
        <v>135</v>
      </c>
      <c r="E406" s="76">
        <f>INDEX('Input Data'!$B$154:$R$173,MATCH(IF($A406="Primary",$A406,$B406),'Input Data'!$A$154:$A$173,0),MATCH($D406,'Input Data'!$B$153:$R$153,0))</f>
        <v>194.77582462910371</v>
      </c>
      <c r="F406" s="81" t="s">
        <v>248</v>
      </c>
      <c r="G406" s="70" t="s">
        <v>252</v>
      </c>
      <c r="H406" s="70">
        <v>2026</v>
      </c>
    </row>
    <row r="407" spans="1:8" x14ac:dyDescent="0.35">
      <c r="A407" s="70" t="s">
        <v>4</v>
      </c>
      <c r="B407" s="70" t="s">
        <v>21</v>
      </c>
      <c r="C407" s="70" t="s">
        <v>249</v>
      </c>
      <c r="D407" s="70" t="s">
        <v>135</v>
      </c>
      <c r="E407" s="76">
        <f>INDEX('Input Data'!$B$180:$R$199,MATCH(IF($A407="Primary",$A407,$B407),'Input Data'!$A$180:$A$199,0),MATCH($D407,'Input Data'!$B$179:$R$179,0))</f>
        <v>87.179353955001275</v>
      </c>
      <c r="F407" s="81" t="s">
        <v>248</v>
      </c>
      <c r="G407" s="70" t="s">
        <v>252</v>
      </c>
      <c r="H407" s="70">
        <v>2026</v>
      </c>
    </row>
    <row r="408" spans="1:8" x14ac:dyDescent="0.35">
      <c r="A408" s="70" t="s">
        <v>4</v>
      </c>
      <c r="B408" s="70" t="s">
        <v>21</v>
      </c>
      <c r="C408" s="70" t="s">
        <v>250</v>
      </c>
      <c r="D408" s="70" t="s">
        <v>135</v>
      </c>
      <c r="E408" s="76"/>
      <c r="F408" s="76"/>
      <c r="G408" s="70" t="s">
        <v>252</v>
      </c>
      <c r="H408" s="70">
        <v>2026</v>
      </c>
    </row>
    <row r="409" spans="1:8" x14ac:dyDescent="0.35">
      <c r="A409" s="70" t="s">
        <v>4</v>
      </c>
      <c r="B409" s="70" t="s">
        <v>21</v>
      </c>
      <c r="C409" s="70" t="s">
        <v>251</v>
      </c>
      <c r="D409" s="70" t="s">
        <v>135</v>
      </c>
      <c r="E409" s="81">
        <f>INDEX('Input Data'!$B$123:$R$141,MATCH(IF($A409="Primary",$A409,$B409),'Input Data'!$A$123:$A$141,0),MATCH($D409,'Input Data'!$B$122:$R$122,0))</f>
        <v>0.11227425963318848</v>
      </c>
      <c r="F409" s="81" t="s">
        <v>244</v>
      </c>
      <c r="G409" s="70" t="s">
        <v>252</v>
      </c>
      <c r="H409" s="70">
        <v>2026</v>
      </c>
    </row>
    <row r="410" spans="1:8" x14ac:dyDescent="0.35">
      <c r="A410" s="70" t="s">
        <v>4</v>
      </c>
      <c r="B410" s="70" t="s">
        <v>12</v>
      </c>
      <c r="C410" s="70" t="s">
        <v>243</v>
      </c>
      <c r="D410" s="70" t="s">
        <v>119</v>
      </c>
      <c r="E410" s="81">
        <f>INDEX('Input Data'!$B$71:$R$89,MATCH(IF($A410="Primary",$A410,$B410),'Input Data'!$A$71:$A$89,0),MATCH($D410,'Input Data'!$B$70:$R$70,0))</f>
        <v>8.1282185045080974E-2</v>
      </c>
      <c r="F410" s="81" t="s">
        <v>244</v>
      </c>
      <c r="G410" s="81" t="s">
        <v>245</v>
      </c>
      <c r="H410" s="70">
        <v>2026</v>
      </c>
    </row>
    <row r="411" spans="1:8" x14ac:dyDescent="0.35">
      <c r="A411" s="70" t="s">
        <v>4</v>
      </c>
      <c r="B411" s="70" t="s">
        <v>12</v>
      </c>
      <c r="C411" s="70" t="s">
        <v>246</v>
      </c>
      <c r="D411" s="70" t="s">
        <v>119</v>
      </c>
      <c r="E411" s="81">
        <f>INDEX('Input Data'!$B$97:$R$115,MATCH(IF($A411="Primary",$A411,$B411),'Input Data'!$A$97:$A$115,0),MATCH($D411,'Input Data'!$B$96:$R$96,0))</f>
        <v>2.7578013301527312E-2</v>
      </c>
      <c r="F411" s="81" t="s">
        <v>244</v>
      </c>
      <c r="G411" s="81" t="s">
        <v>245</v>
      </c>
      <c r="H411" s="70">
        <v>2026</v>
      </c>
    </row>
    <row r="412" spans="1:8" x14ac:dyDescent="0.35">
      <c r="A412" s="70" t="s">
        <v>4</v>
      </c>
      <c r="B412" s="70" t="s">
        <v>12</v>
      </c>
      <c r="C412" s="70" t="s">
        <v>247</v>
      </c>
      <c r="D412" s="70" t="s">
        <v>119</v>
      </c>
      <c r="E412" s="76">
        <f>INDEX('Input Data'!$B$154:$R$173,MATCH(IF($A412="Primary",$A412,$B412),'Input Data'!$A$154:$A$173,0),MATCH($D412,'Input Data'!$B$153:$R$153,0))</f>
        <v>264.62388691915623</v>
      </c>
      <c r="F412" s="81" t="s">
        <v>248</v>
      </c>
      <c r="G412" s="81" t="s">
        <v>245</v>
      </c>
      <c r="H412" s="70">
        <v>2026</v>
      </c>
    </row>
    <row r="413" spans="1:8" x14ac:dyDescent="0.35">
      <c r="A413" s="70" t="s">
        <v>4</v>
      </c>
      <c r="B413" s="70" t="s">
        <v>12</v>
      </c>
      <c r="C413" s="70" t="s">
        <v>249</v>
      </c>
      <c r="D413" s="70" t="s">
        <v>119</v>
      </c>
      <c r="E413" s="76">
        <f>INDEX('Input Data'!$B$180:$R$199,MATCH(IF($A413="Primary",$A413,$B413),'Input Data'!$A$180:$A$199,0),MATCH($D413,'Input Data'!$B$179:$R$179,0))</f>
        <v>134.80395619691967</v>
      </c>
      <c r="F413" s="81" t="s">
        <v>248</v>
      </c>
      <c r="G413" s="81" t="s">
        <v>245</v>
      </c>
      <c r="H413" s="70">
        <v>2026</v>
      </c>
    </row>
    <row r="414" spans="1:8" x14ac:dyDescent="0.35">
      <c r="A414" s="70" t="s">
        <v>4</v>
      </c>
      <c r="B414" s="70" t="s">
        <v>12</v>
      </c>
      <c r="C414" s="70" t="s">
        <v>250</v>
      </c>
      <c r="D414" s="70" t="s">
        <v>119</v>
      </c>
      <c r="E414" s="76">
        <f t="shared" ref="E414" ca="1" si="56">INDEX(INDIRECT("'"&amp;IF($A414="Primary",$A414,IF($B414="History","History ",$B414))&amp;"'!$E$41:$X$41"),1,MATCH($D414,INDIRECT("'"&amp;IF($A414="Primary",$A414,IF($B414="History","History ",$B414))&amp;"'!$E$35:$X$35"),0))</f>
        <v>666.70272651112271</v>
      </c>
      <c r="F414" s="81" t="s">
        <v>248</v>
      </c>
      <c r="G414" s="81" t="s">
        <v>245</v>
      </c>
      <c r="H414" s="70">
        <v>2026</v>
      </c>
    </row>
    <row r="415" spans="1:8" x14ac:dyDescent="0.35">
      <c r="A415" s="70" t="s">
        <v>4</v>
      </c>
      <c r="B415" s="70" t="s">
        <v>12</v>
      </c>
      <c r="C415" s="70" t="s">
        <v>251</v>
      </c>
      <c r="D415" s="70" t="s">
        <v>119</v>
      </c>
      <c r="E415" s="81">
        <f>INDEX('Input Data'!$B$123:$R$141,MATCH(IF($A415="Primary",$A415,$B415),'Input Data'!$A$123:$A$141,0),MATCH($D415,'Input Data'!$B$122:$R$122,0))</f>
        <v>0.10886019834660829</v>
      </c>
      <c r="F415" s="81" t="s">
        <v>244</v>
      </c>
      <c r="G415" s="81" t="s">
        <v>245</v>
      </c>
      <c r="H415" s="70">
        <v>2026</v>
      </c>
    </row>
    <row r="416" spans="1:8" x14ac:dyDescent="0.35">
      <c r="A416" s="70" t="s">
        <v>4</v>
      </c>
      <c r="B416" s="70" t="s">
        <v>12</v>
      </c>
      <c r="C416" s="70" t="s">
        <v>243</v>
      </c>
      <c r="D416" s="70" t="s">
        <v>120</v>
      </c>
      <c r="E416" s="81">
        <f>INDEX('Input Data'!$B$71:$R$89,MATCH(IF($A416="Primary",$A416,$B416),'Input Data'!$A$71:$A$89,0),MATCH($D416,'Input Data'!$B$70:$R$70,0))</f>
        <v>6.947885782783203E-2</v>
      </c>
      <c r="F416" s="81" t="s">
        <v>244</v>
      </c>
      <c r="G416" s="81" t="s">
        <v>245</v>
      </c>
      <c r="H416" s="70">
        <v>2026</v>
      </c>
    </row>
    <row r="417" spans="1:8" x14ac:dyDescent="0.35">
      <c r="A417" s="70" t="s">
        <v>4</v>
      </c>
      <c r="B417" s="70" t="s">
        <v>12</v>
      </c>
      <c r="C417" s="70" t="s">
        <v>246</v>
      </c>
      <c r="D417" s="70" t="s">
        <v>120</v>
      </c>
      <c r="E417" s="81">
        <f>INDEX('Input Data'!$B$97:$R$115,MATCH(IF($A417="Primary",$A417,$B417),'Input Data'!$A$97:$A$115,0),MATCH($D417,'Input Data'!$B$96:$R$96,0))</f>
        <v>2.2541355740060134E-2</v>
      </c>
      <c r="F417" s="81" t="s">
        <v>244</v>
      </c>
      <c r="G417" s="81" t="s">
        <v>245</v>
      </c>
      <c r="H417" s="70">
        <v>2026</v>
      </c>
    </row>
    <row r="418" spans="1:8" x14ac:dyDescent="0.35">
      <c r="A418" s="70" t="s">
        <v>4</v>
      </c>
      <c r="B418" s="70" t="s">
        <v>12</v>
      </c>
      <c r="C418" s="70" t="s">
        <v>247</v>
      </c>
      <c r="D418" s="70" t="s">
        <v>120</v>
      </c>
      <c r="E418" s="76">
        <f>INDEX('Input Data'!$B$154:$R$173,MATCH(IF($A418="Primary",$A418,$B418),'Input Data'!$A$154:$A$173,0),MATCH($D418,'Input Data'!$B$153:$R$153,0))</f>
        <v>324.59051401691409</v>
      </c>
      <c r="F418" s="81" t="s">
        <v>248</v>
      </c>
      <c r="G418" s="81" t="s">
        <v>245</v>
      </c>
      <c r="H418" s="70">
        <v>2026</v>
      </c>
    </row>
    <row r="419" spans="1:8" x14ac:dyDescent="0.35">
      <c r="A419" s="70" t="s">
        <v>4</v>
      </c>
      <c r="B419" s="70" t="s">
        <v>12</v>
      </c>
      <c r="C419" s="70" t="s">
        <v>249</v>
      </c>
      <c r="D419" s="70" t="s">
        <v>120</v>
      </c>
      <c r="E419" s="76">
        <f>INDEX('Input Data'!$B$180:$R$199,MATCH(IF($A419="Primary",$A419,$B419),'Input Data'!$A$180:$A$199,0),MATCH($D419,'Input Data'!$B$179:$R$179,0))</f>
        <v>163.88236675493255</v>
      </c>
      <c r="F419" s="81" t="s">
        <v>248</v>
      </c>
      <c r="G419" s="81" t="s">
        <v>245</v>
      </c>
      <c r="H419" s="70">
        <v>2026</v>
      </c>
    </row>
    <row r="420" spans="1:8" x14ac:dyDescent="0.35">
      <c r="A420" s="70" t="s">
        <v>4</v>
      </c>
      <c r="B420" s="70" t="s">
        <v>12</v>
      </c>
      <c r="C420" s="70" t="s">
        <v>250</v>
      </c>
      <c r="D420" s="70" t="s">
        <v>120</v>
      </c>
      <c r="E420" s="76">
        <f t="shared" ref="E420" ca="1" si="57">INDEX(INDIRECT("'"&amp;IF($A420="Primary",$A420,IF($B420="History","History ",$B420))&amp;"'!$E$41:$X$41"),1,MATCH($D420,INDIRECT("'"&amp;IF($A420="Primary",$A420,IF($B420="History","History ",$B420))&amp;"'!$E$35:$X$35"),0))</f>
        <v>683.05322534055449</v>
      </c>
      <c r="F420" s="81" t="s">
        <v>248</v>
      </c>
      <c r="G420" s="81" t="s">
        <v>245</v>
      </c>
      <c r="H420" s="70">
        <v>2026</v>
      </c>
    </row>
    <row r="421" spans="1:8" x14ac:dyDescent="0.35">
      <c r="A421" s="70" t="s">
        <v>4</v>
      </c>
      <c r="B421" s="70" t="s">
        <v>12</v>
      </c>
      <c r="C421" s="70" t="s">
        <v>251</v>
      </c>
      <c r="D421" s="70" t="s">
        <v>120</v>
      </c>
      <c r="E421" s="81">
        <f>INDEX('Input Data'!$B$123:$R$141,MATCH(IF($A421="Primary",$A421,$B421),'Input Data'!$A$123:$A$141,0),MATCH($D421,'Input Data'!$B$122:$R$122,0))</f>
        <v>9.2020213567892167E-2</v>
      </c>
      <c r="F421" s="81" t="s">
        <v>244</v>
      </c>
      <c r="G421" s="81" t="s">
        <v>245</v>
      </c>
      <c r="H421" s="70">
        <v>2026</v>
      </c>
    </row>
    <row r="422" spans="1:8" x14ac:dyDescent="0.35">
      <c r="A422" s="70" t="s">
        <v>4</v>
      </c>
      <c r="B422" s="70" t="s">
        <v>12</v>
      </c>
      <c r="C422" s="70" t="s">
        <v>243</v>
      </c>
      <c r="D422" s="70" t="s">
        <v>121</v>
      </c>
      <c r="E422" s="81">
        <f>INDEX('Input Data'!$B$71:$R$89,MATCH(IF($A422="Primary",$A422,$B422),'Input Data'!$A$71:$A$89,0),MATCH($D422,'Input Data'!$B$70:$R$70,0))</f>
        <v>8.2595590215134809E-2</v>
      </c>
      <c r="F422" s="81" t="s">
        <v>244</v>
      </c>
      <c r="G422" s="81" t="s">
        <v>245</v>
      </c>
      <c r="H422" s="70">
        <v>2026</v>
      </c>
    </row>
    <row r="423" spans="1:8" x14ac:dyDescent="0.35">
      <c r="A423" s="70" t="s">
        <v>4</v>
      </c>
      <c r="B423" s="70" t="s">
        <v>12</v>
      </c>
      <c r="C423" s="70" t="s">
        <v>246</v>
      </c>
      <c r="D423" s="70" t="s">
        <v>121</v>
      </c>
      <c r="E423" s="81">
        <f>INDEX('Input Data'!$B$97:$R$115,MATCH(IF($A423="Primary",$A423,$B423),'Input Data'!$A$97:$A$115,0),MATCH($D423,'Input Data'!$B$96:$R$96,0))</f>
        <v>2.3840904281381369E-2</v>
      </c>
      <c r="F423" s="81" t="s">
        <v>244</v>
      </c>
      <c r="G423" s="81" t="s">
        <v>245</v>
      </c>
      <c r="H423" s="70">
        <v>2026</v>
      </c>
    </row>
    <row r="424" spans="1:8" x14ac:dyDescent="0.35">
      <c r="A424" s="70" t="s">
        <v>4</v>
      </c>
      <c r="B424" s="70" t="s">
        <v>12</v>
      </c>
      <c r="C424" s="70" t="s">
        <v>247</v>
      </c>
      <c r="D424" s="70" t="s">
        <v>121</v>
      </c>
      <c r="E424" s="76">
        <f>INDEX('Input Data'!$B$154:$R$173,MATCH(IF($A424="Primary",$A424,$B424),'Input Data'!$A$154:$A$173,0),MATCH($D424,'Input Data'!$B$153:$R$153,0))</f>
        <v>266.39757512274821</v>
      </c>
      <c r="F424" s="81" t="s">
        <v>248</v>
      </c>
      <c r="G424" s="81" t="s">
        <v>245</v>
      </c>
      <c r="H424" s="70">
        <v>2026</v>
      </c>
    </row>
    <row r="425" spans="1:8" x14ac:dyDescent="0.35">
      <c r="A425" s="70" t="s">
        <v>4</v>
      </c>
      <c r="B425" s="70" t="s">
        <v>12</v>
      </c>
      <c r="C425" s="70" t="s">
        <v>249</v>
      </c>
      <c r="D425" s="70" t="s">
        <v>121</v>
      </c>
      <c r="E425" s="76">
        <f>INDEX('Input Data'!$B$180:$R$199,MATCH(IF($A425="Primary",$A425,$B425),'Input Data'!$A$180:$A$199,0),MATCH($D425,'Input Data'!$B$179:$R$179,0))</f>
        <v>225.57966003264698</v>
      </c>
      <c r="F425" s="81" t="s">
        <v>248</v>
      </c>
      <c r="G425" s="81" t="s">
        <v>245</v>
      </c>
      <c r="H425" s="70">
        <v>2026</v>
      </c>
    </row>
    <row r="426" spans="1:8" x14ac:dyDescent="0.35">
      <c r="A426" s="70" t="s">
        <v>4</v>
      </c>
      <c r="B426" s="70" t="s">
        <v>12</v>
      </c>
      <c r="C426" s="70" t="s">
        <v>250</v>
      </c>
      <c r="D426" s="70" t="s">
        <v>121</v>
      </c>
      <c r="E426" s="76">
        <f t="shared" ref="E426" ca="1" si="58">INDEX(INDIRECT("'"&amp;IF($A426="Primary",$A426,IF($B426="History","History ",$B426))&amp;"'!$E$41:$X$41"),1,MATCH($D426,INDIRECT("'"&amp;IF($A426="Primary",$A426,IF($B426="History","History ",$B426))&amp;"'!$E$35:$X$35"),0))</f>
        <v>596.50777352995374</v>
      </c>
      <c r="F426" s="81" t="s">
        <v>248</v>
      </c>
      <c r="G426" s="81" t="s">
        <v>245</v>
      </c>
      <c r="H426" s="70">
        <v>2026</v>
      </c>
    </row>
    <row r="427" spans="1:8" x14ac:dyDescent="0.35">
      <c r="A427" s="70" t="s">
        <v>4</v>
      </c>
      <c r="B427" s="70" t="s">
        <v>12</v>
      </c>
      <c r="C427" s="70" t="s">
        <v>251</v>
      </c>
      <c r="D427" s="70" t="s">
        <v>121</v>
      </c>
      <c r="E427" s="81">
        <f>INDEX('Input Data'!$B$123:$R$141,MATCH(IF($A427="Primary",$A427,$B427),'Input Data'!$A$123:$A$141,0),MATCH($D427,'Input Data'!$B$122:$R$122,0))</f>
        <v>0.10643649449651618</v>
      </c>
      <c r="F427" s="81" t="s">
        <v>244</v>
      </c>
      <c r="G427" s="81" t="s">
        <v>245</v>
      </c>
      <c r="H427" s="70">
        <v>2026</v>
      </c>
    </row>
    <row r="428" spans="1:8" x14ac:dyDescent="0.35">
      <c r="A428" s="70" t="s">
        <v>4</v>
      </c>
      <c r="B428" s="70" t="s">
        <v>12</v>
      </c>
      <c r="C428" s="70" t="s">
        <v>243</v>
      </c>
      <c r="D428" s="70" t="s">
        <v>122</v>
      </c>
      <c r="E428" s="81">
        <f>INDEX('Input Data'!$B$71:$R$89,MATCH(IF($A428="Primary",$A428,$B428),'Input Data'!$A$71:$A$89,0),MATCH($D428,'Input Data'!$B$70:$R$70,0))</f>
        <v>8.9785877702298636E-2</v>
      </c>
      <c r="F428" s="81" t="s">
        <v>244</v>
      </c>
      <c r="G428" s="81" t="s">
        <v>245</v>
      </c>
      <c r="H428" s="70">
        <v>2026</v>
      </c>
    </row>
    <row r="429" spans="1:8" x14ac:dyDescent="0.35">
      <c r="A429" s="70" t="s">
        <v>4</v>
      </c>
      <c r="B429" s="70" t="s">
        <v>12</v>
      </c>
      <c r="C429" s="70" t="s">
        <v>246</v>
      </c>
      <c r="D429" s="70" t="s">
        <v>122</v>
      </c>
      <c r="E429" s="81">
        <f>INDEX('Input Data'!$B$97:$R$115,MATCH(IF($A429="Primary",$A429,$B429),'Input Data'!$A$97:$A$115,0),MATCH($D429,'Input Data'!$B$96:$R$96,0))</f>
        <v>2.2125209452793157E-2</v>
      </c>
      <c r="F429" s="81" t="s">
        <v>244</v>
      </c>
      <c r="G429" s="81" t="s">
        <v>245</v>
      </c>
      <c r="H429" s="70">
        <v>2026</v>
      </c>
    </row>
    <row r="430" spans="1:8" x14ac:dyDescent="0.35">
      <c r="A430" s="70" t="s">
        <v>4</v>
      </c>
      <c r="B430" s="70" t="s">
        <v>12</v>
      </c>
      <c r="C430" s="70" t="s">
        <v>247</v>
      </c>
      <c r="D430" s="70" t="s">
        <v>122</v>
      </c>
      <c r="E430" s="76">
        <f>INDEX('Input Data'!$B$154:$R$173,MATCH(IF($A430="Primary",$A430,$B430),'Input Data'!$A$154:$A$173,0),MATCH($D430,'Input Data'!$B$153:$R$153,0))</f>
        <v>395.85914745786636</v>
      </c>
      <c r="F430" s="81" t="s">
        <v>248</v>
      </c>
      <c r="G430" s="81" t="s">
        <v>245</v>
      </c>
      <c r="H430" s="70">
        <v>2026</v>
      </c>
    </row>
    <row r="431" spans="1:8" x14ac:dyDescent="0.35">
      <c r="A431" s="70" t="s">
        <v>4</v>
      </c>
      <c r="B431" s="70" t="s">
        <v>12</v>
      </c>
      <c r="C431" s="70" t="s">
        <v>249</v>
      </c>
      <c r="D431" s="70" t="s">
        <v>122</v>
      </c>
      <c r="E431" s="76">
        <f>INDEX('Input Data'!$B$180:$R$199,MATCH(IF($A431="Primary",$A431,$B431),'Input Data'!$A$180:$A$199,0),MATCH($D431,'Input Data'!$B$179:$R$179,0))</f>
        <v>174.55955635509534</v>
      </c>
      <c r="F431" s="81" t="s">
        <v>248</v>
      </c>
      <c r="G431" s="81" t="s">
        <v>245</v>
      </c>
      <c r="H431" s="70">
        <v>2026</v>
      </c>
    </row>
    <row r="432" spans="1:8" x14ac:dyDescent="0.35">
      <c r="A432" s="70" t="s">
        <v>4</v>
      </c>
      <c r="B432" s="70" t="s">
        <v>12</v>
      </c>
      <c r="C432" s="70" t="s">
        <v>250</v>
      </c>
      <c r="D432" s="70" t="s">
        <v>122</v>
      </c>
      <c r="E432" s="76">
        <f t="shared" ref="E432" ca="1" si="59">INDEX(INDIRECT("'"&amp;IF($A432="Primary",$A432,IF($B432="History","History ",$B432))&amp;"'!$E$41:$X$41"),1,MATCH($D432,INDIRECT("'"&amp;IF($A432="Primary",$A432,IF($B432="History","History ",$B432))&amp;"'!$E$35:$X$35"),0))</f>
        <v>698.18038964783887</v>
      </c>
      <c r="F432" s="81" t="s">
        <v>248</v>
      </c>
      <c r="G432" s="81" t="s">
        <v>245</v>
      </c>
      <c r="H432" s="70">
        <v>2026</v>
      </c>
    </row>
    <row r="433" spans="1:8" x14ac:dyDescent="0.35">
      <c r="A433" s="70" t="s">
        <v>4</v>
      </c>
      <c r="B433" s="70" t="s">
        <v>12</v>
      </c>
      <c r="C433" s="70" t="s">
        <v>251</v>
      </c>
      <c r="D433" s="70" t="s">
        <v>122</v>
      </c>
      <c r="E433" s="81">
        <f>INDEX('Input Data'!$B$123:$R$141,MATCH(IF($A433="Primary",$A433,$B433),'Input Data'!$A$123:$A$141,0),MATCH($D433,'Input Data'!$B$122:$R$122,0))</f>
        <v>0.11191108715509179</v>
      </c>
      <c r="F433" s="81" t="s">
        <v>244</v>
      </c>
      <c r="G433" s="81" t="s">
        <v>245</v>
      </c>
      <c r="H433" s="70">
        <v>2026</v>
      </c>
    </row>
    <row r="434" spans="1:8" x14ac:dyDescent="0.35">
      <c r="A434" s="70" t="s">
        <v>4</v>
      </c>
      <c r="B434" s="70" t="s">
        <v>12</v>
      </c>
      <c r="C434" s="70" t="s">
        <v>243</v>
      </c>
      <c r="D434" s="70" t="s">
        <v>123</v>
      </c>
      <c r="E434" s="81">
        <f>INDEX('Input Data'!$B$71:$R$89,MATCH(IF($A434="Primary",$A434,$B434),'Input Data'!$A$71:$A$89,0),MATCH($D434,'Input Data'!$B$70:$R$70,0))</f>
        <v>0.10164116471181299</v>
      </c>
      <c r="F434" s="81" t="s">
        <v>244</v>
      </c>
      <c r="G434" s="81" t="s">
        <v>245</v>
      </c>
      <c r="H434" s="70">
        <v>2026</v>
      </c>
    </row>
    <row r="435" spans="1:8" x14ac:dyDescent="0.35">
      <c r="A435" s="70" t="s">
        <v>4</v>
      </c>
      <c r="B435" s="70" t="s">
        <v>12</v>
      </c>
      <c r="C435" s="70" t="s">
        <v>246</v>
      </c>
      <c r="D435" s="70" t="s">
        <v>123</v>
      </c>
      <c r="E435" s="81">
        <f>INDEX('Input Data'!$B$97:$R$115,MATCH(IF($A435="Primary",$A435,$B435),'Input Data'!$A$97:$A$115,0),MATCH($D435,'Input Data'!$B$96:$R$96,0))</f>
        <v>2.0803203432536232E-2</v>
      </c>
      <c r="F435" s="81" t="s">
        <v>244</v>
      </c>
      <c r="G435" s="81" t="s">
        <v>245</v>
      </c>
      <c r="H435" s="70">
        <v>2026</v>
      </c>
    </row>
    <row r="436" spans="1:8" x14ac:dyDescent="0.35">
      <c r="A436" s="70" t="s">
        <v>4</v>
      </c>
      <c r="B436" s="70" t="s">
        <v>12</v>
      </c>
      <c r="C436" s="70" t="s">
        <v>247</v>
      </c>
      <c r="D436" s="70" t="s">
        <v>123</v>
      </c>
      <c r="E436" s="76">
        <f>INDEX('Input Data'!$B$154:$R$173,MATCH(IF($A436="Primary",$A436,$B436),'Input Data'!$A$154:$A$173,0),MATCH($D436,'Input Data'!$B$153:$R$153,0))</f>
        <v>361.35004118550069</v>
      </c>
      <c r="F436" s="81" t="s">
        <v>248</v>
      </c>
      <c r="G436" s="81" t="s">
        <v>245</v>
      </c>
      <c r="H436" s="70">
        <v>2026</v>
      </c>
    </row>
    <row r="437" spans="1:8" x14ac:dyDescent="0.35">
      <c r="A437" s="70" t="s">
        <v>4</v>
      </c>
      <c r="B437" s="70" t="s">
        <v>12</v>
      </c>
      <c r="C437" s="70" t="s">
        <v>249</v>
      </c>
      <c r="D437" s="70" t="s">
        <v>123</v>
      </c>
      <c r="E437" s="76">
        <f>INDEX('Input Data'!$B$180:$R$199,MATCH(IF($A437="Primary",$A437,$B437),'Input Data'!$A$180:$A$199,0),MATCH($D437,'Input Data'!$B$179:$R$179,0))</f>
        <v>186.98444803383157</v>
      </c>
      <c r="F437" s="81" t="s">
        <v>248</v>
      </c>
      <c r="G437" s="81" t="s">
        <v>245</v>
      </c>
      <c r="H437" s="70">
        <v>2026</v>
      </c>
    </row>
    <row r="438" spans="1:8" x14ac:dyDescent="0.35">
      <c r="A438" s="70" t="s">
        <v>4</v>
      </c>
      <c r="B438" s="70" t="s">
        <v>12</v>
      </c>
      <c r="C438" s="70" t="s">
        <v>250</v>
      </c>
      <c r="D438" s="70" t="s">
        <v>123</v>
      </c>
      <c r="E438" s="76">
        <f t="shared" ref="E438" ca="1" si="60">INDEX(INDIRECT("'"&amp;IF($A438="Primary",$A438,IF($B438="History","History ",$B438))&amp;"'!$E$41:$X$41"),1,MATCH($D438,INDIRECT("'"&amp;IF($A438="Primary",$A438,IF($B438="History","History ",$B438))&amp;"'!$E$35:$X$35"),0))</f>
        <v>602.99795079267119</v>
      </c>
      <c r="F438" s="81" t="s">
        <v>248</v>
      </c>
      <c r="G438" s="81" t="s">
        <v>245</v>
      </c>
      <c r="H438" s="70">
        <v>2026</v>
      </c>
    </row>
    <row r="439" spans="1:8" x14ac:dyDescent="0.35">
      <c r="A439" s="70" t="s">
        <v>4</v>
      </c>
      <c r="B439" s="70" t="s">
        <v>12</v>
      </c>
      <c r="C439" s="70" t="s">
        <v>251</v>
      </c>
      <c r="D439" s="70" t="s">
        <v>123</v>
      </c>
      <c r="E439" s="81">
        <f>INDEX('Input Data'!$B$123:$R$141,MATCH(IF($A439="Primary",$A439,$B439),'Input Data'!$A$123:$A$141,0),MATCH($D439,'Input Data'!$B$122:$R$122,0))</f>
        <v>0.12244436814434922</v>
      </c>
      <c r="F439" s="81" t="s">
        <v>244</v>
      </c>
      <c r="G439" s="81" t="s">
        <v>245</v>
      </c>
      <c r="H439" s="70">
        <v>2026</v>
      </c>
    </row>
    <row r="440" spans="1:8" x14ac:dyDescent="0.35">
      <c r="A440" s="70" t="s">
        <v>4</v>
      </c>
      <c r="B440" s="70" t="s">
        <v>12</v>
      </c>
      <c r="C440" s="70" t="s">
        <v>243</v>
      </c>
      <c r="D440" s="70" t="s">
        <v>124</v>
      </c>
      <c r="E440" s="81">
        <f>INDEX('Input Data'!$B$71:$R$89,MATCH(IF($A440="Primary",$A440,$B440),'Input Data'!$A$71:$A$89,0),MATCH($D440,'Input Data'!$B$70:$R$70,0))</f>
        <v>9.4477112120870316E-2</v>
      </c>
      <c r="F440" s="81" t="s">
        <v>244</v>
      </c>
      <c r="G440" s="81" t="s">
        <v>245</v>
      </c>
      <c r="H440" s="70">
        <v>2026</v>
      </c>
    </row>
    <row r="441" spans="1:8" x14ac:dyDescent="0.35">
      <c r="A441" s="70" t="s">
        <v>4</v>
      </c>
      <c r="B441" s="70" t="s">
        <v>12</v>
      </c>
      <c r="C441" s="70" t="s">
        <v>246</v>
      </c>
      <c r="D441" s="70" t="s">
        <v>124</v>
      </c>
      <c r="E441" s="81">
        <f>INDEX('Input Data'!$B$97:$R$115,MATCH(IF($A441="Primary",$A441,$B441),'Input Data'!$A$97:$A$115,0),MATCH($D441,'Input Data'!$B$96:$R$96,0))</f>
        <v>2.2901543033210119E-2</v>
      </c>
      <c r="F441" s="81" t="s">
        <v>244</v>
      </c>
      <c r="G441" s="81" t="s">
        <v>245</v>
      </c>
      <c r="H441" s="70">
        <v>2026</v>
      </c>
    </row>
    <row r="442" spans="1:8" x14ac:dyDescent="0.35">
      <c r="A442" s="70" t="s">
        <v>4</v>
      </c>
      <c r="B442" s="70" t="s">
        <v>12</v>
      </c>
      <c r="C442" s="70" t="s">
        <v>247</v>
      </c>
      <c r="D442" s="70" t="s">
        <v>124</v>
      </c>
      <c r="E442" s="76">
        <f>INDEX('Input Data'!$B$154:$R$173,MATCH(IF($A442="Primary",$A442,$B442),'Input Data'!$A$154:$A$173,0),MATCH($D442,'Input Data'!$B$153:$R$153,0))</f>
        <v>397.35007765643491</v>
      </c>
      <c r="F442" s="81" t="s">
        <v>248</v>
      </c>
      <c r="G442" s="81" t="s">
        <v>245</v>
      </c>
      <c r="H442" s="70">
        <v>2026</v>
      </c>
    </row>
    <row r="443" spans="1:8" x14ac:dyDescent="0.35">
      <c r="A443" s="70" t="s">
        <v>4</v>
      </c>
      <c r="B443" s="70" t="s">
        <v>12</v>
      </c>
      <c r="C443" s="70" t="s">
        <v>249</v>
      </c>
      <c r="D443" s="70" t="s">
        <v>124</v>
      </c>
      <c r="E443" s="76">
        <f>INDEX('Input Data'!$B$180:$R$199,MATCH(IF($A443="Primary",$A443,$B443),'Input Data'!$A$180:$A$199,0),MATCH($D443,'Input Data'!$B$179:$R$179,0))</f>
        <v>190.21093216617908</v>
      </c>
      <c r="F443" s="81" t="s">
        <v>248</v>
      </c>
      <c r="G443" s="81" t="s">
        <v>245</v>
      </c>
      <c r="H443" s="70">
        <v>2026</v>
      </c>
    </row>
    <row r="444" spans="1:8" x14ac:dyDescent="0.35">
      <c r="A444" s="70" t="s">
        <v>4</v>
      </c>
      <c r="B444" s="70" t="s">
        <v>12</v>
      </c>
      <c r="C444" s="70" t="s">
        <v>250</v>
      </c>
      <c r="D444" s="70" t="s">
        <v>124</v>
      </c>
      <c r="E444" s="76">
        <f t="shared" ref="E444" ca="1" si="61">INDEX(INDIRECT("'"&amp;IF($A444="Primary",$A444,IF($B444="History","History ",$B444))&amp;"'!$E$41:$X$41"),1,MATCH($D444,INDIRECT("'"&amp;IF($A444="Primary",$A444,IF($B444="History","History ",$B444))&amp;"'!$E$35:$X$35"),0))</f>
        <v>640.66067198374219</v>
      </c>
      <c r="F444" s="81" t="s">
        <v>248</v>
      </c>
      <c r="G444" s="81" t="s">
        <v>245</v>
      </c>
      <c r="H444" s="70">
        <v>2026</v>
      </c>
    </row>
    <row r="445" spans="1:8" x14ac:dyDescent="0.35">
      <c r="A445" s="70" t="s">
        <v>4</v>
      </c>
      <c r="B445" s="70" t="s">
        <v>12</v>
      </c>
      <c r="C445" s="70" t="s">
        <v>251</v>
      </c>
      <c r="D445" s="70" t="s">
        <v>124</v>
      </c>
      <c r="E445" s="81">
        <f>INDEX('Input Data'!$B$123:$R$141,MATCH(IF($A445="Primary",$A445,$B445),'Input Data'!$A$123:$A$141,0),MATCH($D445,'Input Data'!$B$122:$R$122,0))</f>
        <v>0.11737865515408044</v>
      </c>
      <c r="F445" s="81" t="s">
        <v>244</v>
      </c>
      <c r="G445" s="81" t="s">
        <v>245</v>
      </c>
      <c r="H445" s="70">
        <v>2026</v>
      </c>
    </row>
    <row r="446" spans="1:8" x14ac:dyDescent="0.35">
      <c r="A446" s="70" t="s">
        <v>4</v>
      </c>
      <c r="B446" s="70" t="s">
        <v>12</v>
      </c>
      <c r="C446" s="70" t="s">
        <v>243</v>
      </c>
      <c r="D446" s="70" t="s">
        <v>125</v>
      </c>
      <c r="E446" s="81">
        <f>INDEX('Input Data'!$B$71:$R$89,MATCH(IF($A446="Primary",$A446,$B446),'Input Data'!$A$71:$A$89,0),MATCH($D446,'Input Data'!$B$70:$R$70,0))</f>
        <v>9.8687180945106104E-2</v>
      </c>
      <c r="F446" s="81" t="s">
        <v>244</v>
      </c>
      <c r="G446" s="81" t="s">
        <v>245</v>
      </c>
      <c r="H446" s="70">
        <v>2026</v>
      </c>
    </row>
    <row r="447" spans="1:8" x14ac:dyDescent="0.35">
      <c r="A447" s="70" t="s">
        <v>4</v>
      </c>
      <c r="B447" s="70" t="s">
        <v>12</v>
      </c>
      <c r="C447" s="70" t="s">
        <v>246</v>
      </c>
      <c r="D447" s="70" t="s">
        <v>125</v>
      </c>
      <c r="E447" s="81">
        <f>INDEX('Input Data'!$B$97:$R$115,MATCH(IF($A447="Primary",$A447,$B447),'Input Data'!$A$97:$A$115,0),MATCH($D447,'Input Data'!$B$96:$R$96,0))</f>
        <v>1.7759264072898125E-2</v>
      </c>
      <c r="F447" s="81" t="s">
        <v>244</v>
      </c>
      <c r="G447" s="81" t="s">
        <v>245</v>
      </c>
      <c r="H447" s="70">
        <v>2026</v>
      </c>
    </row>
    <row r="448" spans="1:8" x14ac:dyDescent="0.35">
      <c r="A448" s="70" t="s">
        <v>4</v>
      </c>
      <c r="B448" s="70" t="s">
        <v>12</v>
      </c>
      <c r="C448" s="70" t="s">
        <v>247</v>
      </c>
      <c r="D448" s="70" t="s">
        <v>125</v>
      </c>
      <c r="E448" s="76">
        <f>INDEX('Input Data'!$B$154:$R$173,MATCH(IF($A448="Primary",$A448,$B448),'Input Data'!$A$154:$A$173,0),MATCH($D448,'Input Data'!$B$153:$R$153,0))</f>
        <v>481.33785290136598</v>
      </c>
      <c r="F448" s="81" t="s">
        <v>248</v>
      </c>
      <c r="G448" s="81" t="s">
        <v>245</v>
      </c>
      <c r="H448" s="70">
        <v>2026</v>
      </c>
    </row>
    <row r="449" spans="1:8" x14ac:dyDescent="0.35">
      <c r="A449" s="70" t="s">
        <v>4</v>
      </c>
      <c r="B449" s="70" t="s">
        <v>12</v>
      </c>
      <c r="C449" s="70" t="s">
        <v>249</v>
      </c>
      <c r="D449" s="70" t="s">
        <v>125</v>
      </c>
      <c r="E449" s="76">
        <f>INDEX('Input Data'!$B$180:$R$199,MATCH(IF($A449="Primary",$A449,$B449),'Input Data'!$A$180:$A$199,0),MATCH($D449,'Input Data'!$B$179:$R$179,0))</f>
        <v>173.27517021070145</v>
      </c>
      <c r="F449" s="81" t="s">
        <v>248</v>
      </c>
      <c r="G449" s="81" t="s">
        <v>245</v>
      </c>
      <c r="H449" s="70">
        <v>2026</v>
      </c>
    </row>
    <row r="450" spans="1:8" x14ac:dyDescent="0.35">
      <c r="A450" s="70" t="s">
        <v>4</v>
      </c>
      <c r="B450" s="70" t="s">
        <v>12</v>
      </c>
      <c r="C450" s="70" t="s">
        <v>250</v>
      </c>
      <c r="D450" s="70" t="s">
        <v>125</v>
      </c>
      <c r="E450" s="76">
        <f t="shared" ref="E450" ca="1" si="62">INDEX(INDIRECT("'"&amp;IF($A450="Primary",$A450,IF($B450="History","History ",$B450))&amp;"'!$E$41:$X$41"),1,MATCH($D450,INDIRECT("'"&amp;IF($A450="Primary",$A450,IF($B450="History","History ",$B450))&amp;"'!$E$35:$X$35"),0))</f>
        <v>656.75278473595108</v>
      </c>
      <c r="F450" s="81" t="s">
        <v>248</v>
      </c>
      <c r="G450" s="81" t="s">
        <v>245</v>
      </c>
      <c r="H450" s="70">
        <v>2026</v>
      </c>
    </row>
    <row r="451" spans="1:8" x14ac:dyDescent="0.35">
      <c r="A451" s="70" t="s">
        <v>4</v>
      </c>
      <c r="B451" s="70" t="s">
        <v>12</v>
      </c>
      <c r="C451" s="70" t="s">
        <v>251</v>
      </c>
      <c r="D451" s="70" t="s">
        <v>125</v>
      </c>
      <c r="E451" s="81">
        <f>INDEX('Input Data'!$B$123:$R$141,MATCH(IF($A451="Primary",$A451,$B451),'Input Data'!$A$123:$A$141,0),MATCH($D451,'Input Data'!$B$122:$R$122,0))</f>
        <v>0.11644644501800423</v>
      </c>
      <c r="F451" s="81" t="s">
        <v>244</v>
      </c>
      <c r="G451" s="81" t="s">
        <v>245</v>
      </c>
      <c r="H451" s="70">
        <v>2026</v>
      </c>
    </row>
    <row r="452" spans="1:8" x14ac:dyDescent="0.35">
      <c r="A452" s="70" t="s">
        <v>4</v>
      </c>
      <c r="B452" s="70" t="s">
        <v>12</v>
      </c>
      <c r="C452" s="70" t="s">
        <v>243</v>
      </c>
      <c r="D452" s="70" t="s">
        <v>126</v>
      </c>
      <c r="E452" s="81">
        <f>INDEX('Input Data'!$B$71:$R$89,MATCH(IF($A452="Primary",$A452,$B452),'Input Data'!$A$71:$A$89,0),MATCH($D452,'Input Data'!$B$70:$R$70,0))</f>
        <v>9.2200131571882588E-2</v>
      </c>
      <c r="F452" s="81" t="s">
        <v>244</v>
      </c>
      <c r="G452" s="81" t="s">
        <v>245</v>
      </c>
      <c r="H452" s="70">
        <v>2026</v>
      </c>
    </row>
    <row r="453" spans="1:8" x14ac:dyDescent="0.35">
      <c r="A453" s="70" t="s">
        <v>4</v>
      </c>
      <c r="B453" s="70" t="s">
        <v>12</v>
      </c>
      <c r="C453" s="70" t="s">
        <v>246</v>
      </c>
      <c r="D453" s="70" t="s">
        <v>126</v>
      </c>
      <c r="E453" s="81">
        <f>INDEX('Input Data'!$B$97:$R$115,MATCH(IF($A453="Primary",$A453,$B453),'Input Data'!$A$97:$A$115,0),MATCH($D453,'Input Data'!$B$96:$R$96,0))</f>
        <v>1.5144195613727079E-2</v>
      </c>
      <c r="F453" s="81" t="s">
        <v>244</v>
      </c>
      <c r="G453" s="81" t="s">
        <v>245</v>
      </c>
      <c r="H453" s="70">
        <v>2026</v>
      </c>
    </row>
    <row r="454" spans="1:8" x14ac:dyDescent="0.35">
      <c r="A454" s="70" t="s">
        <v>4</v>
      </c>
      <c r="B454" s="70" t="s">
        <v>12</v>
      </c>
      <c r="C454" s="70" t="s">
        <v>247</v>
      </c>
      <c r="D454" s="70" t="s">
        <v>126</v>
      </c>
      <c r="E454" s="76">
        <f>INDEX('Input Data'!$B$154:$R$173,MATCH(IF($A454="Primary",$A454,$B454),'Input Data'!$A$154:$A$173,0),MATCH($D454,'Input Data'!$B$153:$R$153,0))</f>
        <v>450.79429759763525</v>
      </c>
      <c r="F454" s="81" t="s">
        <v>248</v>
      </c>
      <c r="G454" s="81" t="s">
        <v>245</v>
      </c>
      <c r="H454" s="70">
        <v>2026</v>
      </c>
    </row>
    <row r="455" spans="1:8" x14ac:dyDescent="0.35">
      <c r="A455" s="70" t="s">
        <v>4</v>
      </c>
      <c r="B455" s="70" t="s">
        <v>12</v>
      </c>
      <c r="C455" s="70" t="s">
        <v>249</v>
      </c>
      <c r="D455" s="70" t="s">
        <v>126</v>
      </c>
      <c r="E455" s="76">
        <f>INDEX('Input Data'!$B$180:$R$199,MATCH(IF($A455="Primary",$A455,$B455),'Input Data'!$A$180:$A$199,0),MATCH($D455,'Input Data'!$B$179:$R$179,0))</f>
        <v>150.50612737058856</v>
      </c>
      <c r="F455" s="81" t="s">
        <v>248</v>
      </c>
      <c r="G455" s="81" t="s">
        <v>245</v>
      </c>
      <c r="H455" s="70">
        <v>2026</v>
      </c>
    </row>
    <row r="456" spans="1:8" x14ac:dyDescent="0.35">
      <c r="A456" s="70" t="s">
        <v>4</v>
      </c>
      <c r="B456" s="70" t="s">
        <v>12</v>
      </c>
      <c r="C456" s="70" t="s">
        <v>250</v>
      </c>
      <c r="D456" s="70" t="s">
        <v>126</v>
      </c>
      <c r="E456" s="76">
        <f t="shared" ref="E456" ca="1" si="63">INDEX(INDIRECT("'"&amp;IF($A456="Primary",$A456,IF($B456="History","History ",$B456))&amp;"'!$E$41:$X$41"),1,MATCH($D456,INDIRECT("'"&amp;IF($A456="Primary",$A456,IF($B456="History","History ",$B456))&amp;"'!$E$35:$X$35"),0))</f>
        <v>634.27852062269244</v>
      </c>
      <c r="F456" s="81" t="s">
        <v>248</v>
      </c>
      <c r="G456" s="81" t="s">
        <v>245</v>
      </c>
      <c r="H456" s="70">
        <v>2026</v>
      </c>
    </row>
    <row r="457" spans="1:8" x14ac:dyDescent="0.35">
      <c r="A457" s="70" t="s">
        <v>4</v>
      </c>
      <c r="B457" s="70" t="s">
        <v>12</v>
      </c>
      <c r="C457" s="70" t="s">
        <v>251</v>
      </c>
      <c r="D457" s="70" t="s">
        <v>126</v>
      </c>
      <c r="E457" s="81">
        <f>INDEX('Input Data'!$B$123:$R$141,MATCH(IF($A457="Primary",$A457,$B457),'Input Data'!$A$123:$A$141,0),MATCH($D457,'Input Data'!$B$122:$R$122,0))</f>
        <v>0.10734432718560967</v>
      </c>
      <c r="F457" s="81" t="s">
        <v>244</v>
      </c>
      <c r="G457" s="81" t="s">
        <v>245</v>
      </c>
      <c r="H457" s="70">
        <v>2026</v>
      </c>
    </row>
    <row r="458" spans="1:8" x14ac:dyDescent="0.35">
      <c r="A458" s="70" t="s">
        <v>4</v>
      </c>
      <c r="B458" s="70" t="s">
        <v>12</v>
      </c>
      <c r="C458" s="70" t="s">
        <v>243</v>
      </c>
      <c r="D458" s="70" t="s">
        <v>127</v>
      </c>
      <c r="E458" s="81">
        <f>INDEX('Input Data'!$B$71:$R$89,MATCH(IF($A458="Primary",$A458,$B458),'Input Data'!$A$71:$A$89,0),MATCH($D458,'Input Data'!$B$70:$R$70,0))</f>
        <v>8.0628411487601331E-2</v>
      </c>
      <c r="F458" s="81" t="s">
        <v>244</v>
      </c>
      <c r="G458" s="81" t="s">
        <v>245</v>
      </c>
      <c r="H458" s="70">
        <v>2026</v>
      </c>
    </row>
    <row r="459" spans="1:8" x14ac:dyDescent="0.35">
      <c r="A459" s="70" t="s">
        <v>4</v>
      </c>
      <c r="B459" s="70" t="s">
        <v>12</v>
      </c>
      <c r="C459" s="70" t="s">
        <v>246</v>
      </c>
      <c r="D459" s="70" t="s">
        <v>127</v>
      </c>
      <c r="E459" s="81">
        <f>INDEX('Input Data'!$B$97:$R$115,MATCH(IF($A459="Primary",$A459,$B459),'Input Data'!$A$97:$A$115,0),MATCH($D459,'Input Data'!$B$96:$R$96,0))</f>
        <v>1.7278066711024255E-2</v>
      </c>
      <c r="F459" s="81" t="s">
        <v>244</v>
      </c>
      <c r="G459" s="81" t="s">
        <v>245</v>
      </c>
      <c r="H459" s="70">
        <v>2026</v>
      </c>
    </row>
    <row r="460" spans="1:8" x14ac:dyDescent="0.35">
      <c r="A460" s="70" t="s">
        <v>4</v>
      </c>
      <c r="B460" s="70" t="s">
        <v>12</v>
      </c>
      <c r="C460" s="70" t="s">
        <v>247</v>
      </c>
      <c r="D460" s="70" t="s">
        <v>127</v>
      </c>
      <c r="E460" s="76">
        <f>INDEX('Input Data'!$B$154:$R$173,MATCH(IF($A460="Primary",$A460,$B460),'Input Data'!$A$154:$A$173,0),MATCH($D460,'Input Data'!$B$153:$R$153,0))</f>
        <v>451.95052385195305</v>
      </c>
      <c r="F460" s="81" t="s">
        <v>248</v>
      </c>
      <c r="G460" s="81" t="s">
        <v>245</v>
      </c>
      <c r="H460" s="70">
        <v>2026</v>
      </c>
    </row>
    <row r="461" spans="1:8" x14ac:dyDescent="0.35">
      <c r="A461" s="70" t="s">
        <v>4</v>
      </c>
      <c r="B461" s="70" t="s">
        <v>12</v>
      </c>
      <c r="C461" s="70" t="s">
        <v>249</v>
      </c>
      <c r="D461" s="70" t="s">
        <v>127</v>
      </c>
      <c r="E461" s="76">
        <f>INDEX('Input Data'!$B$180:$R$199,MATCH(IF($A461="Primary",$A461,$B461),'Input Data'!$A$180:$A$199,0),MATCH($D461,'Input Data'!$B$179:$R$179,0))</f>
        <v>129.68973872485427</v>
      </c>
      <c r="F461" s="81" t="s">
        <v>248</v>
      </c>
      <c r="G461" s="81" t="s">
        <v>245</v>
      </c>
      <c r="H461" s="70">
        <v>2026</v>
      </c>
    </row>
    <row r="462" spans="1:8" x14ac:dyDescent="0.35">
      <c r="A462" s="70" t="s">
        <v>4</v>
      </c>
      <c r="B462" s="70" t="s">
        <v>12</v>
      </c>
      <c r="C462" s="70" t="s">
        <v>250</v>
      </c>
      <c r="D462" s="70" t="s">
        <v>127</v>
      </c>
      <c r="E462" s="76">
        <f t="shared" ref="E462" ca="1" si="64">INDEX(INDIRECT("'"&amp;IF($A462="Primary",$A462,IF($B462="History","History ",$B462))&amp;"'!$E$41:$X$41"),1,MATCH($D462,INDIRECT("'"&amp;IF($A462="Primary",$A462,IF($B462="History","History ",$B462))&amp;"'!$E$35:$X$35"),0))</f>
        <v>577.33086198341437</v>
      </c>
      <c r="F462" s="81" t="s">
        <v>248</v>
      </c>
      <c r="G462" s="81" t="s">
        <v>245</v>
      </c>
      <c r="H462" s="70">
        <v>2026</v>
      </c>
    </row>
    <row r="463" spans="1:8" x14ac:dyDescent="0.35">
      <c r="A463" s="70" t="s">
        <v>4</v>
      </c>
      <c r="B463" s="70" t="s">
        <v>12</v>
      </c>
      <c r="C463" s="70" t="s">
        <v>251</v>
      </c>
      <c r="D463" s="70" t="s">
        <v>127</v>
      </c>
      <c r="E463" s="81">
        <f>INDEX('Input Data'!$B$123:$R$141,MATCH(IF($A463="Primary",$A463,$B463),'Input Data'!$A$123:$A$141,0),MATCH($D463,'Input Data'!$B$122:$R$122,0))</f>
        <v>9.7906478198625579E-2</v>
      </c>
      <c r="F463" s="81" t="s">
        <v>244</v>
      </c>
      <c r="G463" s="81" t="s">
        <v>245</v>
      </c>
      <c r="H463" s="70">
        <v>2026</v>
      </c>
    </row>
    <row r="464" spans="1:8" x14ac:dyDescent="0.35">
      <c r="A464" s="70" t="s">
        <v>4</v>
      </c>
      <c r="B464" s="70" t="s">
        <v>12</v>
      </c>
      <c r="C464" s="70" t="s">
        <v>243</v>
      </c>
      <c r="D464" s="70" t="s">
        <v>128</v>
      </c>
      <c r="E464" s="81">
        <f>INDEX('Input Data'!$B$71:$R$89,MATCH(IF($A464="Primary",$A464,$B464),'Input Data'!$A$71:$A$89,0),MATCH($D464,'Input Data'!$B$70:$R$70,0))</f>
        <v>5.8707676375293033E-2</v>
      </c>
      <c r="F464" s="81" t="s">
        <v>244</v>
      </c>
      <c r="G464" s="81" t="s">
        <v>245</v>
      </c>
      <c r="H464" s="70">
        <v>2026</v>
      </c>
    </row>
    <row r="465" spans="1:8" x14ac:dyDescent="0.35">
      <c r="A465" s="70" t="s">
        <v>4</v>
      </c>
      <c r="B465" s="70" t="s">
        <v>12</v>
      </c>
      <c r="C465" s="70" t="s">
        <v>246</v>
      </c>
      <c r="D465" s="70" t="s">
        <v>128</v>
      </c>
      <c r="E465" s="81">
        <f>INDEX('Input Data'!$B$97:$R$115,MATCH(IF($A465="Primary",$A465,$B465),'Input Data'!$A$97:$A$115,0),MATCH($D465,'Input Data'!$B$96:$R$96,0))</f>
        <v>1.5087777185803904E-2</v>
      </c>
      <c r="F465" s="81" t="s">
        <v>244</v>
      </c>
      <c r="G465" s="81" t="s">
        <v>245</v>
      </c>
      <c r="H465" s="70">
        <v>2026</v>
      </c>
    </row>
    <row r="466" spans="1:8" x14ac:dyDescent="0.35">
      <c r="A466" s="70" t="s">
        <v>4</v>
      </c>
      <c r="B466" s="70" t="s">
        <v>12</v>
      </c>
      <c r="C466" s="70" t="s">
        <v>247</v>
      </c>
      <c r="D466" s="70" t="s">
        <v>128</v>
      </c>
      <c r="E466" s="76">
        <f>INDEX('Input Data'!$B$154:$R$173,MATCH(IF($A466="Primary",$A466,$B466),'Input Data'!$A$154:$A$173,0),MATCH($D466,'Input Data'!$B$153:$R$153,0))</f>
        <v>315.40020531361159</v>
      </c>
      <c r="F466" s="81" t="s">
        <v>248</v>
      </c>
      <c r="G466" s="81" t="s">
        <v>245</v>
      </c>
      <c r="H466" s="70">
        <v>2026</v>
      </c>
    </row>
    <row r="467" spans="1:8" x14ac:dyDescent="0.35">
      <c r="A467" s="70" t="s">
        <v>4</v>
      </c>
      <c r="B467" s="70" t="s">
        <v>12</v>
      </c>
      <c r="C467" s="70" t="s">
        <v>249</v>
      </c>
      <c r="D467" s="70" t="s">
        <v>128</v>
      </c>
      <c r="E467" s="76">
        <f>INDEX('Input Data'!$B$180:$R$199,MATCH(IF($A467="Primary",$A467,$B467),'Input Data'!$A$180:$A$199,0),MATCH($D467,'Input Data'!$B$179:$R$179,0))</f>
        <v>140.58842379738698</v>
      </c>
      <c r="F467" s="81" t="s">
        <v>248</v>
      </c>
      <c r="G467" s="81" t="s">
        <v>245</v>
      </c>
      <c r="H467" s="70">
        <v>2026</v>
      </c>
    </row>
    <row r="468" spans="1:8" x14ac:dyDescent="0.35">
      <c r="A468" s="70" t="s">
        <v>4</v>
      </c>
      <c r="B468" s="70" t="s">
        <v>12</v>
      </c>
      <c r="C468" s="70" t="s">
        <v>250</v>
      </c>
      <c r="D468" s="70" t="s">
        <v>128</v>
      </c>
      <c r="E468" s="76">
        <f t="shared" ref="E468" ca="1" si="65">INDEX(INDIRECT("'"&amp;IF($A468="Primary",$A468,IF($B468="History","History ",$B468))&amp;"'!$E$41:$X$41"),1,MATCH($D468,INDIRECT("'"&amp;IF($A468="Primary",$A468,IF($B468="History","History ",$B468))&amp;"'!$E$35:$X$35"),0))</f>
        <v>591.76331039104537</v>
      </c>
      <c r="F468" s="81" t="s">
        <v>248</v>
      </c>
      <c r="G468" s="81" t="s">
        <v>245</v>
      </c>
      <c r="H468" s="70">
        <v>2026</v>
      </c>
    </row>
    <row r="469" spans="1:8" x14ac:dyDescent="0.35">
      <c r="A469" s="70" t="s">
        <v>4</v>
      </c>
      <c r="B469" s="70" t="s">
        <v>12</v>
      </c>
      <c r="C469" s="70" t="s">
        <v>251</v>
      </c>
      <c r="D469" s="70" t="s">
        <v>128</v>
      </c>
      <c r="E469" s="81">
        <f>INDEX('Input Data'!$B$123:$R$141,MATCH(IF($A469="Primary",$A469,$B469),'Input Data'!$A$123:$A$141,0),MATCH($D469,'Input Data'!$B$122:$R$122,0))</f>
        <v>7.379545356109693E-2</v>
      </c>
      <c r="F469" s="81" t="s">
        <v>244</v>
      </c>
      <c r="G469" s="81" t="s">
        <v>245</v>
      </c>
      <c r="H469" s="70">
        <v>2026</v>
      </c>
    </row>
    <row r="470" spans="1:8" x14ac:dyDescent="0.35">
      <c r="A470" s="70" t="s">
        <v>4</v>
      </c>
      <c r="B470" s="70" t="s">
        <v>12</v>
      </c>
      <c r="C470" s="70" t="s">
        <v>243</v>
      </c>
      <c r="D470" s="70" t="s">
        <v>129</v>
      </c>
      <c r="E470" s="81">
        <f>INDEX('Input Data'!$B$71:$R$89,MATCH(IF($A470="Primary",$A470,$B470),'Input Data'!$A$71:$A$89,0),MATCH($D470,'Input Data'!$B$70:$R$70,0))</f>
        <v>6.5140421518763675E-2</v>
      </c>
      <c r="F470" s="81" t="s">
        <v>244</v>
      </c>
      <c r="G470" s="81" t="s">
        <v>245</v>
      </c>
      <c r="H470" s="70">
        <v>2026</v>
      </c>
    </row>
    <row r="471" spans="1:8" x14ac:dyDescent="0.35">
      <c r="A471" s="70" t="s">
        <v>4</v>
      </c>
      <c r="B471" s="70" t="s">
        <v>12</v>
      </c>
      <c r="C471" s="70" t="s">
        <v>246</v>
      </c>
      <c r="D471" s="70" t="s">
        <v>129</v>
      </c>
      <c r="E471" s="81">
        <f>INDEX('Input Data'!$B$97:$R$115,MATCH(IF($A471="Primary",$A471,$B471),'Input Data'!$A$97:$A$115,0),MATCH($D471,'Input Data'!$B$96:$R$96,0))</f>
        <v>1.527985441863217E-2</v>
      </c>
      <c r="F471" s="81" t="s">
        <v>244</v>
      </c>
      <c r="G471" s="81" t="s">
        <v>245</v>
      </c>
      <c r="H471" s="70">
        <v>2026</v>
      </c>
    </row>
    <row r="472" spans="1:8" x14ac:dyDescent="0.35">
      <c r="A472" s="70" t="s">
        <v>4</v>
      </c>
      <c r="B472" s="70" t="s">
        <v>12</v>
      </c>
      <c r="C472" s="70" t="s">
        <v>247</v>
      </c>
      <c r="D472" s="70" t="s">
        <v>129</v>
      </c>
      <c r="E472" s="76">
        <f>INDEX('Input Data'!$B$154:$R$173,MATCH(IF($A472="Primary",$A472,$B472),'Input Data'!$A$154:$A$173,0),MATCH($D472,'Input Data'!$B$153:$R$153,0))</f>
        <v>332.18194491412385</v>
      </c>
      <c r="F472" s="81" t="s">
        <v>248</v>
      </c>
      <c r="G472" s="81" t="s">
        <v>245</v>
      </c>
      <c r="H472" s="70">
        <v>2026</v>
      </c>
    </row>
    <row r="473" spans="1:8" x14ac:dyDescent="0.35">
      <c r="A473" s="70" t="s">
        <v>4</v>
      </c>
      <c r="B473" s="70" t="s">
        <v>12</v>
      </c>
      <c r="C473" s="70" t="s">
        <v>249</v>
      </c>
      <c r="D473" s="70" t="s">
        <v>129</v>
      </c>
      <c r="E473" s="76">
        <f>INDEX('Input Data'!$B$180:$R$199,MATCH(IF($A473="Primary",$A473,$B473),'Input Data'!$A$180:$A$199,0),MATCH($D473,'Input Data'!$B$179:$R$179,0))</f>
        <v>119.24711292757708</v>
      </c>
      <c r="F473" s="81" t="s">
        <v>248</v>
      </c>
      <c r="G473" s="81" t="s">
        <v>245</v>
      </c>
      <c r="H473" s="70">
        <v>2026</v>
      </c>
    </row>
    <row r="474" spans="1:8" x14ac:dyDescent="0.35">
      <c r="A474" s="70" t="s">
        <v>4</v>
      </c>
      <c r="B474" s="70" t="s">
        <v>12</v>
      </c>
      <c r="C474" s="70" t="s">
        <v>250</v>
      </c>
      <c r="D474" s="70" t="s">
        <v>129</v>
      </c>
      <c r="E474" s="76">
        <f t="shared" ref="E474" ca="1" si="66">INDEX(INDIRECT("'"&amp;IF($A474="Primary",$A474,IF($B474="History","History ",$B474))&amp;"'!$E$41:$X$41"),1,MATCH($D474,INDIRECT("'"&amp;IF($A474="Primary",$A474,IF($B474="History","History ",$B474))&amp;"'!$E$35:$X$35"),0))</f>
        <v>666.27732529621051</v>
      </c>
      <c r="F474" s="81" t="s">
        <v>248</v>
      </c>
      <c r="G474" s="81" t="s">
        <v>245</v>
      </c>
      <c r="H474" s="70">
        <v>2026</v>
      </c>
    </row>
    <row r="475" spans="1:8" x14ac:dyDescent="0.35">
      <c r="A475" s="70" t="s">
        <v>4</v>
      </c>
      <c r="B475" s="70" t="s">
        <v>12</v>
      </c>
      <c r="C475" s="70" t="s">
        <v>251</v>
      </c>
      <c r="D475" s="70" t="s">
        <v>129</v>
      </c>
      <c r="E475" s="81">
        <f>INDEX('Input Data'!$B$123:$R$141,MATCH(IF($A475="Primary",$A475,$B475),'Input Data'!$A$123:$A$141,0),MATCH($D475,'Input Data'!$B$122:$R$122,0))</f>
        <v>8.0420275937395841E-2</v>
      </c>
      <c r="F475" s="81" t="s">
        <v>244</v>
      </c>
      <c r="G475" s="81" t="s">
        <v>245</v>
      </c>
      <c r="H475" s="70">
        <v>2026</v>
      </c>
    </row>
    <row r="476" spans="1:8" x14ac:dyDescent="0.35">
      <c r="A476" s="70" t="s">
        <v>4</v>
      </c>
      <c r="B476" s="70" t="s">
        <v>12</v>
      </c>
      <c r="C476" s="70" t="s">
        <v>243</v>
      </c>
      <c r="D476" s="70" t="s">
        <v>130</v>
      </c>
      <c r="E476" s="81">
        <f>INDEX('Input Data'!$B$71:$R$89,MATCH(IF($A476="Primary",$A476,$B476),'Input Data'!$A$71:$A$89,0),MATCH($D476,'Input Data'!$B$70:$R$70,0))</f>
        <v>8.6543725892864437E-2</v>
      </c>
      <c r="F476" s="81" t="s">
        <v>244</v>
      </c>
      <c r="G476" s="81" t="s">
        <v>245</v>
      </c>
      <c r="H476" s="70">
        <v>2026</v>
      </c>
    </row>
    <row r="477" spans="1:8" x14ac:dyDescent="0.35">
      <c r="A477" s="70" t="s">
        <v>4</v>
      </c>
      <c r="B477" s="70" t="s">
        <v>12</v>
      </c>
      <c r="C477" s="70" t="s">
        <v>246</v>
      </c>
      <c r="D477" s="70" t="s">
        <v>130</v>
      </c>
      <c r="E477" s="81">
        <f>INDEX('Input Data'!$B$97:$R$115,MATCH(IF($A477="Primary",$A477,$B477),'Input Data'!$A$97:$A$115,0),MATCH($D477,'Input Data'!$B$96:$R$96,0))</f>
        <v>1.5867389264489263E-2</v>
      </c>
      <c r="F477" s="81" t="s">
        <v>244</v>
      </c>
      <c r="G477" s="81" t="s">
        <v>245</v>
      </c>
      <c r="H477" s="70">
        <v>2026</v>
      </c>
    </row>
    <row r="478" spans="1:8" x14ac:dyDescent="0.35">
      <c r="A478" s="70" t="s">
        <v>4</v>
      </c>
      <c r="B478" s="70" t="s">
        <v>12</v>
      </c>
      <c r="C478" s="70" t="s">
        <v>247</v>
      </c>
      <c r="D478" s="70" t="s">
        <v>130</v>
      </c>
      <c r="E478" s="76">
        <f>INDEX('Input Data'!$B$154:$R$173,MATCH(IF($A478="Primary",$A478,$B478),'Input Data'!$A$154:$A$173,0),MATCH($D478,'Input Data'!$B$153:$R$153,0))</f>
        <v>372.1804776573801</v>
      </c>
      <c r="F478" s="81" t="s">
        <v>248</v>
      </c>
      <c r="G478" s="81" t="s">
        <v>245</v>
      </c>
      <c r="H478" s="70">
        <v>2026</v>
      </c>
    </row>
    <row r="479" spans="1:8" x14ac:dyDescent="0.35">
      <c r="A479" s="70" t="s">
        <v>4</v>
      </c>
      <c r="B479" s="70" t="s">
        <v>12</v>
      </c>
      <c r="C479" s="70" t="s">
        <v>249</v>
      </c>
      <c r="D479" s="70" t="s">
        <v>130</v>
      </c>
      <c r="E479" s="76">
        <f>INDEX('Input Data'!$B$180:$R$199,MATCH(IF($A479="Primary",$A479,$B479),'Input Data'!$A$180:$A$199,0),MATCH($D479,'Input Data'!$B$179:$R$179,0))</f>
        <v>249.65009400827086</v>
      </c>
      <c r="F479" s="81" t="s">
        <v>248</v>
      </c>
      <c r="G479" s="81" t="s">
        <v>245</v>
      </c>
      <c r="H479" s="70">
        <v>2026</v>
      </c>
    </row>
    <row r="480" spans="1:8" x14ac:dyDescent="0.35">
      <c r="A480" s="70" t="s">
        <v>4</v>
      </c>
      <c r="B480" s="70" t="s">
        <v>12</v>
      </c>
      <c r="C480" s="70" t="s">
        <v>250</v>
      </c>
      <c r="D480" s="70" t="s">
        <v>130</v>
      </c>
      <c r="E480" s="76">
        <f t="shared" ref="E480" ca="1" si="67">INDEX(INDIRECT("'"&amp;IF($A480="Primary",$A480,IF($B480="History","History ",$B480))&amp;"'!$E$41:$X$41"),1,MATCH($D480,INDIRECT("'"&amp;IF($A480="Primary",$A480,IF($B480="History","History ",$B480))&amp;"'!$E$35:$X$35"),0))</f>
        <v>631.76527853725202</v>
      </c>
      <c r="F480" s="81" t="s">
        <v>248</v>
      </c>
      <c r="G480" s="81" t="s">
        <v>245</v>
      </c>
      <c r="H480" s="70">
        <v>2026</v>
      </c>
    </row>
    <row r="481" spans="1:8" x14ac:dyDescent="0.35">
      <c r="A481" s="70" t="s">
        <v>4</v>
      </c>
      <c r="B481" s="70" t="s">
        <v>12</v>
      </c>
      <c r="C481" s="70" t="s">
        <v>251</v>
      </c>
      <c r="D481" s="70" t="s">
        <v>130</v>
      </c>
      <c r="E481" s="81">
        <f>INDEX('Input Data'!$B$123:$R$141,MATCH(IF($A481="Primary",$A481,$B481),'Input Data'!$A$123:$A$141,0),MATCH($D481,'Input Data'!$B$122:$R$122,0))</f>
        <v>0.1024111151573537</v>
      </c>
      <c r="F481" s="81" t="s">
        <v>244</v>
      </c>
      <c r="G481" s="81" t="s">
        <v>245</v>
      </c>
      <c r="H481" s="70">
        <v>2026</v>
      </c>
    </row>
    <row r="482" spans="1:8" x14ac:dyDescent="0.35">
      <c r="A482" s="70" t="s">
        <v>4</v>
      </c>
      <c r="B482" s="70" t="s">
        <v>12</v>
      </c>
      <c r="C482" s="70" t="s">
        <v>243</v>
      </c>
      <c r="D482" s="70" t="s">
        <v>131</v>
      </c>
      <c r="E482" s="81">
        <f>INDEX('Input Data'!$B$71:$R$89,MATCH(IF($A482="Primary",$A482,$B482),'Input Data'!$A$71:$A$89,0),MATCH($D482,'Input Data'!$B$70:$R$70,0))</f>
        <v>7.6937587027461826E-2</v>
      </c>
      <c r="F482" s="81" t="s">
        <v>244</v>
      </c>
      <c r="G482" s="81" t="s">
        <v>245</v>
      </c>
      <c r="H482" s="70">
        <v>2026</v>
      </c>
    </row>
    <row r="483" spans="1:8" x14ac:dyDescent="0.35">
      <c r="A483" s="70" t="s">
        <v>4</v>
      </c>
      <c r="B483" s="70" t="s">
        <v>12</v>
      </c>
      <c r="C483" s="70" t="s">
        <v>246</v>
      </c>
      <c r="D483" s="70" t="s">
        <v>131</v>
      </c>
      <c r="E483" s="81">
        <f>INDEX('Input Data'!$B$97:$R$115,MATCH(IF($A483="Primary",$A483,$B483),'Input Data'!$A$97:$A$115,0),MATCH($D483,'Input Data'!$B$96:$R$96,0))</f>
        <v>1.4554973311510009E-2</v>
      </c>
      <c r="F483" s="81" t="s">
        <v>244</v>
      </c>
      <c r="G483" s="81" t="s">
        <v>245</v>
      </c>
      <c r="H483" s="70">
        <v>2026</v>
      </c>
    </row>
    <row r="484" spans="1:8" x14ac:dyDescent="0.35">
      <c r="A484" s="70" t="s">
        <v>4</v>
      </c>
      <c r="B484" s="70" t="s">
        <v>12</v>
      </c>
      <c r="C484" s="70" t="s">
        <v>247</v>
      </c>
      <c r="D484" s="70" t="s">
        <v>131</v>
      </c>
      <c r="E484" s="76">
        <f>INDEX('Input Data'!$B$154:$R$173,MATCH(IF($A484="Primary",$A484,$B484),'Input Data'!$A$154:$A$173,0),MATCH($D484,'Input Data'!$B$153:$R$153,0))</f>
        <v>460.14580472484158</v>
      </c>
      <c r="F484" s="81" t="s">
        <v>248</v>
      </c>
      <c r="G484" s="81" t="s">
        <v>245</v>
      </c>
      <c r="H484" s="70">
        <v>2026</v>
      </c>
    </row>
    <row r="485" spans="1:8" x14ac:dyDescent="0.35">
      <c r="A485" s="70" t="s">
        <v>4</v>
      </c>
      <c r="B485" s="70" t="s">
        <v>12</v>
      </c>
      <c r="C485" s="70" t="s">
        <v>249</v>
      </c>
      <c r="D485" s="70" t="s">
        <v>131</v>
      </c>
      <c r="E485" s="76">
        <f>INDEX('Input Data'!$B$180:$R$199,MATCH(IF($A485="Primary",$A485,$B485),'Input Data'!$A$180:$A$199,0),MATCH($D485,'Input Data'!$B$179:$R$179,0))</f>
        <v>206.18628450373919</v>
      </c>
      <c r="F485" s="81" t="s">
        <v>248</v>
      </c>
      <c r="G485" s="81" t="s">
        <v>245</v>
      </c>
      <c r="H485" s="70">
        <v>2026</v>
      </c>
    </row>
    <row r="486" spans="1:8" x14ac:dyDescent="0.35">
      <c r="A486" s="70" t="s">
        <v>4</v>
      </c>
      <c r="B486" s="70" t="s">
        <v>12</v>
      </c>
      <c r="C486" s="70" t="s">
        <v>250</v>
      </c>
      <c r="D486" s="70" t="s">
        <v>131</v>
      </c>
      <c r="E486" s="76">
        <f t="shared" ref="E486" ca="1" si="68">INDEX(INDIRECT("'"&amp;IF($A486="Primary",$A486,IF($B486="History","History ",$B486))&amp;"'!$E$41:$X$41"),1,MATCH($D486,INDIRECT("'"&amp;IF($A486="Primary",$A486,IF($B486="History","History ",$B486))&amp;"'!$E$35:$X$35"),0))</f>
        <v>401.82793341490355</v>
      </c>
      <c r="F486" s="81" t="s">
        <v>248</v>
      </c>
      <c r="G486" s="81" t="s">
        <v>245</v>
      </c>
      <c r="H486" s="70">
        <v>2026</v>
      </c>
    </row>
    <row r="487" spans="1:8" x14ac:dyDescent="0.35">
      <c r="A487" s="70" t="s">
        <v>4</v>
      </c>
      <c r="B487" s="70" t="s">
        <v>12</v>
      </c>
      <c r="C487" s="70" t="s">
        <v>251</v>
      </c>
      <c r="D487" s="70" t="s">
        <v>131</v>
      </c>
      <c r="E487" s="81">
        <f>INDEX('Input Data'!$B$123:$R$141,MATCH(IF($A487="Primary",$A487,$B487),'Input Data'!$A$123:$A$141,0),MATCH($D487,'Input Data'!$B$122:$R$122,0))</f>
        <v>9.1492560338971837E-2</v>
      </c>
      <c r="F487" s="81" t="s">
        <v>244</v>
      </c>
      <c r="G487" s="81" t="s">
        <v>245</v>
      </c>
      <c r="H487" s="70">
        <v>2026</v>
      </c>
    </row>
    <row r="488" spans="1:8" x14ac:dyDescent="0.35">
      <c r="A488" s="70" t="s">
        <v>4</v>
      </c>
      <c r="B488" s="70" t="s">
        <v>12</v>
      </c>
      <c r="C488" s="70" t="s">
        <v>243</v>
      </c>
      <c r="D488" s="70" t="s">
        <v>132</v>
      </c>
      <c r="E488" s="81">
        <f>INDEX('Input Data'!$B$71:$R$89,MATCH(IF($A488="Primary",$A488,$B488),'Input Data'!$A$71:$A$89,0),MATCH($D488,'Input Data'!$B$70:$R$70,0))</f>
        <v>7.5470674491341941E-2</v>
      </c>
      <c r="F488" s="81" t="s">
        <v>244</v>
      </c>
      <c r="G488" s="81" t="s">
        <v>245</v>
      </c>
      <c r="H488" s="70">
        <v>2026</v>
      </c>
    </row>
    <row r="489" spans="1:8" x14ac:dyDescent="0.35">
      <c r="A489" s="70" t="s">
        <v>4</v>
      </c>
      <c r="B489" s="70" t="s">
        <v>12</v>
      </c>
      <c r="C489" s="70" t="s">
        <v>246</v>
      </c>
      <c r="D489" s="70" t="s">
        <v>132</v>
      </c>
      <c r="E489" s="81">
        <f>INDEX('Input Data'!$B$97:$R$115,MATCH(IF($A489="Primary",$A489,$B489),'Input Data'!$A$97:$A$115,0),MATCH($D489,'Input Data'!$B$96:$R$96,0))</f>
        <v>1.4180770211624939E-2</v>
      </c>
      <c r="F489" s="81" t="s">
        <v>244</v>
      </c>
      <c r="G489" s="81" t="s">
        <v>245</v>
      </c>
      <c r="H489" s="70">
        <v>2026</v>
      </c>
    </row>
    <row r="490" spans="1:8" x14ac:dyDescent="0.35">
      <c r="A490" s="70" t="s">
        <v>4</v>
      </c>
      <c r="B490" s="70" t="s">
        <v>12</v>
      </c>
      <c r="C490" s="70" t="s">
        <v>247</v>
      </c>
      <c r="D490" s="70" t="s">
        <v>132</v>
      </c>
      <c r="E490" s="76">
        <f>INDEX('Input Data'!$B$154:$R$173,MATCH(IF($A490="Primary",$A490,$B490),'Input Data'!$A$154:$A$173,0),MATCH($D490,'Input Data'!$B$153:$R$153,0))</f>
        <v>412.94882013148663</v>
      </c>
      <c r="F490" s="81" t="s">
        <v>248</v>
      </c>
      <c r="G490" s="81" t="s">
        <v>245</v>
      </c>
      <c r="H490" s="70">
        <v>2026</v>
      </c>
    </row>
    <row r="491" spans="1:8" x14ac:dyDescent="0.35">
      <c r="A491" s="70" t="s">
        <v>4</v>
      </c>
      <c r="B491" s="70" t="s">
        <v>12</v>
      </c>
      <c r="C491" s="70" t="s">
        <v>249</v>
      </c>
      <c r="D491" s="70" t="s">
        <v>132</v>
      </c>
      <c r="E491" s="76">
        <f>INDEX('Input Data'!$B$180:$R$199,MATCH(IF($A491="Primary",$A491,$B491),'Input Data'!$A$180:$A$199,0),MATCH($D491,'Input Data'!$B$179:$R$179,0))</f>
        <v>169.85121197928316</v>
      </c>
      <c r="F491" s="81" t="s">
        <v>248</v>
      </c>
      <c r="G491" s="81" t="s">
        <v>245</v>
      </c>
      <c r="H491" s="70">
        <v>2026</v>
      </c>
    </row>
    <row r="492" spans="1:8" x14ac:dyDescent="0.35">
      <c r="A492" s="70" t="s">
        <v>4</v>
      </c>
      <c r="B492" s="70" t="s">
        <v>12</v>
      </c>
      <c r="C492" s="70" t="s">
        <v>250</v>
      </c>
      <c r="D492" s="70" t="s">
        <v>132</v>
      </c>
      <c r="E492" s="76">
        <f t="shared" ref="E492" ca="1" si="69">INDEX(INDIRECT("'"&amp;IF($A492="Primary",$A492,IF($B492="History","History ",$B492))&amp;"'!$E$41:$X$41"),1,MATCH($D492,INDIRECT("'"&amp;IF($A492="Primary",$A492,IF($B492="History","History ",$B492))&amp;"'!$E$35:$X$35"),0))</f>
        <v>535.2562648650669</v>
      </c>
      <c r="F492" s="81" t="s">
        <v>248</v>
      </c>
      <c r="G492" s="81" t="s">
        <v>245</v>
      </c>
      <c r="H492" s="70">
        <v>2026</v>
      </c>
    </row>
    <row r="493" spans="1:8" x14ac:dyDescent="0.35">
      <c r="A493" s="70" t="s">
        <v>4</v>
      </c>
      <c r="B493" s="70" t="s">
        <v>12</v>
      </c>
      <c r="C493" s="70" t="s">
        <v>251</v>
      </c>
      <c r="D493" s="70" t="s">
        <v>132</v>
      </c>
      <c r="E493" s="81">
        <f>INDEX('Input Data'!$B$123:$R$141,MATCH(IF($A493="Primary",$A493,$B493),'Input Data'!$A$123:$A$141,0),MATCH($D493,'Input Data'!$B$122:$R$122,0))</f>
        <v>8.9651444702966876E-2</v>
      </c>
      <c r="F493" s="81" t="s">
        <v>244</v>
      </c>
      <c r="G493" s="81" t="s">
        <v>245</v>
      </c>
      <c r="H493" s="70">
        <v>2026</v>
      </c>
    </row>
    <row r="494" spans="1:8" x14ac:dyDescent="0.35">
      <c r="A494" s="70" t="s">
        <v>4</v>
      </c>
      <c r="B494" s="70" t="s">
        <v>12</v>
      </c>
      <c r="C494" s="70" t="s">
        <v>243</v>
      </c>
      <c r="D494" s="70" t="s">
        <v>133</v>
      </c>
      <c r="E494" s="81">
        <f>INDEX('Input Data'!$B$71:$R$89,MATCH(IF($A494="Primary",$A494,$B494),'Input Data'!$A$71:$A$89,0),MATCH($D494,'Input Data'!$B$70:$R$70,0))</f>
        <v>7.3961094426699375E-2</v>
      </c>
      <c r="F494" s="81" t="s">
        <v>244</v>
      </c>
      <c r="G494" s="81" t="s">
        <v>252</v>
      </c>
      <c r="H494" s="70">
        <v>2026</v>
      </c>
    </row>
    <row r="495" spans="1:8" x14ac:dyDescent="0.35">
      <c r="A495" s="70" t="s">
        <v>4</v>
      </c>
      <c r="B495" s="70" t="s">
        <v>12</v>
      </c>
      <c r="C495" s="70" t="s">
        <v>246</v>
      </c>
      <c r="D495" s="70" t="s">
        <v>133</v>
      </c>
      <c r="E495" s="81">
        <f>INDEX('Input Data'!$B$97:$R$115,MATCH(IF($A495="Primary",$A495,$B495),'Input Data'!$A$97:$A$115,0),MATCH($D495,'Input Data'!$B$96:$R$96,0))</f>
        <v>1.5529909079266407E-2</v>
      </c>
      <c r="F495" s="81" t="s">
        <v>244</v>
      </c>
      <c r="G495" s="81" t="s">
        <v>252</v>
      </c>
      <c r="H495" s="70">
        <v>2026</v>
      </c>
    </row>
    <row r="496" spans="1:8" x14ac:dyDescent="0.35">
      <c r="A496" s="70" t="s">
        <v>4</v>
      </c>
      <c r="B496" s="70" t="s">
        <v>12</v>
      </c>
      <c r="C496" s="70" t="s">
        <v>247</v>
      </c>
      <c r="D496" s="70" t="s">
        <v>133</v>
      </c>
      <c r="E496" s="76">
        <f>INDEX('Input Data'!$B$154:$R$173,MATCH(IF($A496="Primary",$A496,$B496),'Input Data'!$A$154:$A$173,0),MATCH($D496,'Input Data'!$B$153:$R$153,0))</f>
        <v>387.52574948154046</v>
      </c>
      <c r="F496" s="81" t="s">
        <v>248</v>
      </c>
      <c r="G496" s="81" t="s">
        <v>252</v>
      </c>
      <c r="H496" s="70">
        <v>2026</v>
      </c>
    </row>
    <row r="497" spans="1:8" x14ac:dyDescent="0.35">
      <c r="A497" s="70" t="s">
        <v>4</v>
      </c>
      <c r="B497" s="70" t="s">
        <v>12</v>
      </c>
      <c r="C497" s="70" t="s">
        <v>249</v>
      </c>
      <c r="D497" s="70" t="s">
        <v>133</v>
      </c>
      <c r="E497" s="76">
        <f>INDEX('Input Data'!$B$180:$R$199,MATCH(IF($A497="Primary",$A497,$B497),'Input Data'!$A$180:$A$199,0),MATCH($D497,'Input Data'!$B$179:$R$179,0))</f>
        <v>173.96832246084821</v>
      </c>
      <c r="F497" s="81" t="s">
        <v>248</v>
      </c>
      <c r="G497" s="81" t="s">
        <v>252</v>
      </c>
      <c r="H497" s="70">
        <v>2026</v>
      </c>
    </row>
    <row r="498" spans="1:8" x14ac:dyDescent="0.35">
      <c r="A498" s="70" t="s">
        <v>4</v>
      </c>
      <c r="B498" s="70" t="s">
        <v>12</v>
      </c>
      <c r="C498" s="70" t="s">
        <v>250</v>
      </c>
      <c r="D498" s="70" t="s">
        <v>133</v>
      </c>
      <c r="E498" s="76">
        <f>INDEX('Input Data'!$B$430:$Q$449,MATCH(IF($A498="Primary",$A498,$B498),'Input Data'!$A$430:$A$449,0),MATCH($D498,'Input Data'!B$429:Q$429,0))</f>
        <v>493.90165702697624</v>
      </c>
      <c r="F498" s="81" t="s">
        <v>248</v>
      </c>
      <c r="G498" s="81" t="s">
        <v>252</v>
      </c>
      <c r="H498" s="70">
        <v>2026</v>
      </c>
    </row>
    <row r="499" spans="1:8" x14ac:dyDescent="0.35">
      <c r="A499" s="70" t="s">
        <v>4</v>
      </c>
      <c r="B499" s="70" t="s">
        <v>12</v>
      </c>
      <c r="C499" s="70" t="s">
        <v>251</v>
      </c>
      <c r="D499" s="70" t="s">
        <v>133</v>
      </c>
      <c r="E499" s="81">
        <f>INDEX('Input Data'!$B$123:$R$141,MATCH(IF($A499="Primary",$A499,$B499),'Input Data'!$A$123:$A$141,0),MATCH($D499,'Input Data'!$B$122:$R$122,0))</f>
        <v>8.9491003505965783E-2</v>
      </c>
      <c r="F499" s="81" t="s">
        <v>244</v>
      </c>
      <c r="G499" s="81" t="s">
        <v>252</v>
      </c>
      <c r="H499" s="70">
        <v>2026</v>
      </c>
    </row>
    <row r="500" spans="1:8" x14ac:dyDescent="0.35">
      <c r="A500" s="70" t="s">
        <v>4</v>
      </c>
      <c r="B500" s="70" t="s">
        <v>12</v>
      </c>
      <c r="C500" s="70" t="s">
        <v>243</v>
      </c>
      <c r="D500" s="70" t="s">
        <v>134</v>
      </c>
      <c r="E500" s="81">
        <f>INDEX('Input Data'!$B$71:$R$89,MATCH(IF($A500="Primary",$A500,$B500),'Input Data'!$A$71:$A$89,0),MATCH($D500,'Input Data'!$B$70:$R$70,0))</f>
        <v>7.3698971043416051E-2</v>
      </c>
      <c r="F500" s="81" t="s">
        <v>244</v>
      </c>
      <c r="G500" s="81" t="s">
        <v>252</v>
      </c>
      <c r="H500" s="70">
        <v>2026</v>
      </c>
    </row>
    <row r="501" spans="1:8" x14ac:dyDescent="0.35">
      <c r="A501" s="70" t="s">
        <v>4</v>
      </c>
      <c r="B501" s="70" t="s">
        <v>12</v>
      </c>
      <c r="C501" s="70" t="s">
        <v>246</v>
      </c>
      <c r="D501" s="70" t="s">
        <v>134</v>
      </c>
      <c r="E501" s="81">
        <f>INDEX('Input Data'!$B$97:$R$115,MATCH(IF($A501="Primary",$A501,$B501),'Input Data'!$A$97:$A$115,0),MATCH($D501,'Input Data'!$B$96:$R$96,0))</f>
        <v>1.5474869976052838E-2</v>
      </c>
      <c r="F501" s="81" t="s">
        <v>244</v>
      </c>
      <c r="G501" s="81" t="s">
        <v>252</v>
      </c>
      <c r="H501" s="70">
        <v>2026</v>
      </c>
    </row>
    <row r="502" spans="1:8" x14ac:dyDescent="0.35">
      <c r="A502" s="70" t="s">
        <v>4</v>
      </c>
      <c r="B502" s="70" t="s">
        <v>12</v>
      </c>
      <c r="C502" s="70" t="s">
        <v>247</v>
      </c>
      <c r="D502" s="70" t="s">
        <v>134</v>
      </c>
      <c r="E502" s="76">
        <f>INDEX('Input Data'!$B$154:$R$173,MATCH(IF($A502="Primary",$A502,$B502),'Input Data'!$A$154:$A$173,0),MATCH($D502,'Input Data'!$B$153:$R$153,0))</f>
        <v>362.3870068818245</v>
      </c>
      <c r="F502" s="81" t="s">
        <v>248</v>
      </c>
      <c r="G502" s="81" t="s">
        <v>252</v>
      </c>
      <c r="H502" s="70">
        <v>2026</v>
      </c>
    </row>
    <row r="503" spans="1:8" x14ac:dyDescent="0.35">
      <c r="A503" s="70" t="s">
        <v>4</v>
      </c>
      <c r="B503" s="70" t="s">
        <v>12</v>
      </c>
      <c r="C503" s="70" t="s">
        <v>249</v>
      </c>
      <c r="D503" s="70" t="s">
        <v>134</v>
      </c>
      <c r="E503" s="76">
        <f>INDEX('Input Data'!$B$180:$R$199,MATCH(IF($A503="Primary",$A503,$B503),'Input Data'!$A$180:$A$199,0),MATCH($D503,'Input Data'!$B$179:$R$179,0))</f>
        <v>173.04681887325938</v>
      </c>
      <c r="F503" s="81" t="s">
        <v>248</v>
      </c>
      <c r="G503" s="81" t="s">
        <v>252</v>
      </c>
      <c r="H503" s="70">
        <v>2026</v>
      </c>
    </row>
    <row r="504" spans="1:8" x14ac:dyDescent="0.35">
      <c r="A504" s="70" t="s">
        <v>4</v>
      </c>
      <c r="B504" s="70" t="s">
        <v>12</v>
      </c>
      <c r="C504" s="70" t="s">
        <v>250</v>
      </c>
      <c r="D504" s="70" t="s">
        <v>134</v>
      </c>
      <c r="E504" s="76">
        <f>INDEX('Input Data'!$B$430:$Q$449,MATCH(IF($A504="Primary",$A504,$B504),'Input Data'!$A$430:$A$449,0),MATCH($D504,'Input Data'!B$429:Q$429,0))</f>
        <v>565.5115663517031</v>
      </c>
      <c r="F504" s="81" t="s">
        <v>248</v>
      </c>
      <c r="G504" s="81" t="s">
        <v>252</v>
      </c>
      <c r="H504" s="70">
        <v>2026</v>
      </c>
    </row>
    <row r="505" spans="1:8" x14ac:dyDescent="0.35">
      <c r="A505" s="70" t="s">
        <v>4</v>
      </c>
      <c r="B505" s="70" t="s">
        <v>12</v>
      </c>
      <c r="C505" s="70" t="s">
        <v>251</v>
      </c>
      <c r="D505" s="70" t="s">
        <v>134</v>
      </c>
      <c r="E505" s="81">
        <f>INDEX('Input Data'!$B$123:$R$141,MATCH(IF($A505="Primary",$A505,$B505),'Input Data'!$A$123:$A$141,0),MATCH($D505,'Input Data'!$B$122:$R$122,0))</f>
        <v>8.9173841019468889E-2</v>
      </c>
      <c r="F505" s="81" t="s">
        <v>244</v>
      </c>
      <c r="G505" s="81" t="s">
        <v>252</v>
      </c>
      <c r="H505" s="70">
        <v>2026</v>
      </c>
    </row>
    <row r="506" spans="1:8" x14ac:dyDescent="0.35">
      <c r="A506" s="70" t="s">
        <v>4</v>
      </c>
      <c r="B506" s="70" t="s">
        <v>12</v>
      </c>
      <c r="C506" s="70" t="s">
        <v>243</v>
      </c>
      <c r="D506" s="70" t="s">
        <v>135</v>
      </c>
      <c r="E506" s="81">
        <f>INDEX('Input Data'!$B$71:$R$89,MATCH(IF($A506="Primary",$A506,$B506),'Input Data'!$A$71:$A$89,0),MATCH($D506,'Input Data'!$B$70:$R$70,0))</f>
        <v>7.3698971043416037E-2</v>
      </c>
      <c r="F506" s="81" t="s">
        <v>244</v>
      </c>
      <c r="G506" s="70" t="s">
        <v>252</v>
      </c>
      <c r="H506" s="70">
        <v>2026</v>
      </c>
    </row>
    <row r="507" spans="1:8" x14ac:dyDescent="0.35">
      <c r="A507" s="70" t="s">
        <v>4</v>
      </c>
      <c r="B507" s="70" t="s">
        <v>12</v>
      </c>
      <c r="C507" s="70" t="s">
        <v>246</v>
      </c>
      <c r="D507" s="70" t="s">
        <v>135</v>
      </c>
      <c r="E507" s="81">
        <f>INDEX('Input Data'!$B$97:$R$115,MATCH(IF($A507="Primary",$A507,$B507),'Input Data'!$A$97:$A$115,0),MATCH($D507,'Input Data'!$B$96:$R$96,0))</f>
        <v>1.5474869976052836E-2</v>
      </c>
      <c r="F507" s="81" t="s">
        <v>244</v>
      </c>
      <c r="G507" s="70" t="s">
        <v>252</v>
      </c>
      <c r="H507" s="70">
        <v>2026</v>
      </c>
    </row>
    <row r="508" spans="1:8" x14ac:dyDescent="0.35">
      <c r="A508" s="70" t="s">
        <v>4</v>
      </c>
      <c r="B508" s="70" t="s">
        <v>12</v>
      </c>
      <c r="C508" s="70" t="s">
        <v>247</v>
      </c>
      <c r="D508" s="70" t="s">
        <v>135</v>
      </c>
      <c r="E508" s="76">
        <f>INDEX('Input Data'!$B$154:$R$173,MATCH(IF($A508="Primary",$A508,$B508),'Input Data'!$A$154:$A$173,0),MATCH($D508,'Input Data'!$B$153:$R$153,0))</f>
        <v>378.22894146731329</v>
      </c>
      <c r="F508" s="81" t="s">
        <v>248</v>
      </c>
      <c r="G508" s="70" t="s">
        <v>252</v>
      </c>
      <c r="H508" s="70">
        <v>2026</v>
      </c>
    </row>
    <row r="509" spans="1:8" x14ac:dyDescent="0.35">
      <c r="A509" s="70" t="s">
        <v>4</v>
      </c>
      <c r="B509" s="70" t="s">
        <v>12</v>
      </c>
      <c r="C509" s="70" t="s">
        <v>249</v>
      </c>
      <c r="D509" s="70" t="s">
        <v>135</v>
      </c>
      <c r="E509" s="76">
        <f>INDEX('Input Data'!$B$180:$R$199,MATCH(IF($A509="Primary",$A509,$B509),'Input Data'!$A$180:$A$199,0),MATCH($D509,'Input Data'!$B$179:$R$179,0))</f>
        <v>190.33400978974527</v>
      </c>
      <c r="F509" s="81" t="s">
        <v>248</v>
      </c>
      <c r="G509" s="70" t="s">
        <v>252</v>
      </c>
      <c r="H509" s="70">
        <v>2026</v>
      </c>
    </row>
    <row r="510" spans="1:8" x14ac:dyDescent="0.35">
      <c r="A510" s="70" t="s">
        <v>4</v>
      </c>
      <c r="B510" s="70" t="s">
        <v>12</v>
      </c>
      <c r="C510" s="70" t="s">
        <v>250</v>
      </c>
      <c r="D510" s="70" t="s">
        <v>135</v>
      </c>
      <c r="E510" s="76"/>
      <c r="F510" s="76"/>
      <c r="G510" s="70" t="s">
        <v>252</v>
      </c>
      <c r="H510" s="70">
        <v>2026</v>
      </c>
    </row>
    <row r="511" spans="1:8" x14ac:dyDescent="0.35">
      <c r="A511" s="70" t="s">
        <v>4</v>
      </c>
      <c r="B511" s="70" t="s">
        <v>12</v>
      </c>
      <c r="C511" s="70" t="s">
        <v>251</v>
      </c>
      <c r="D511" s="70" t="s">
        <v>135</v>
      </c>
      <c r="E511" s="81">
        <f>INDEX('Input Data'!$B$123:$R$141,MATCH(IF($A511="Primary",$A511,$B511),'Input Data'!$A$123:$A$141,0),MATCH($D511,'Input Data'!$B$122:$R$122,0))</f>
        <v>8.9173841019468875E-2</v>
      </c>
      <c r="F511" s="81" t="s">
        <v>244</v>
      </c>
      <c r="G511" s="70" t="s">
        <v>252</v>
      </c>
      <c r="H511" s="70">
        <v>2026</v>
      </c>
    </row>
    <row r="512" spans="1:8" x14ac:dyDescent="0.35">
      <c r="A512" s="70" t="s">
        <v>4</v>
      </c>
      <c r="B512" s="70" t="s">
        <v>16</v>
      </c>
      <c r="C512" s="70" t="s">
        <v>243</v>
      </c>
      <c r="D512" s="70" t="s">
        <v>119</v>
      </c>
      <c r="E512" s="81">
        <f>INDEX('Input Data'!$B$71:$R$89,MATCH(IF($A512="Primary",$A512,$B512),'Input Data'!$A$71:$A$89,0),MATCH($D512,'Input Data'!$B$70:$R$70,0))</f>
        <v>3.3538302811398406E-2</v>
      </c>
      <c r="F512" s="81" t="s">
        <v>244</v>
      </c>
      <c r="G512" s="81" t="s">
        <v>245</v>
      </c>
      <c r="H512" s="70">
        <v>2026</v>
      </c>
    </row>
    <row r="513" spans="1:8" x14ac:dyDescent="0.35">
      <c r="A513" s="70" t="s">
        <v>4</v>
      </c>
      <c r="B513" s="70" t="s">
        <v>16</v>
      </c>
      <c r="C513" s="70" t="s">
        <v>246</v>
      </c>
      <c r="D513" s="70" t="s">
        <v>119</v>
      </c>
      <c r="E513" s="81">
        <f>INDEX('Input Data'!$B$97:$R$115,MATCH(IF($A513="Primary",$A513,$B513),'Input Data'!$A$97:$A$115,0),MATCH($D513,'Input Data'!$B$96:$R$96,0))</f>
        <v>5.0555722650502517E-2</v>
      </c>
      <c r="F513" s="81" t="s">
        <v>244</v>
      </c>
      <c r="G513" s="81" t="s">
        <v>245</v>
      </c>
      <c r="H513" s="70">
        <v>2026</v>
      </c>
    </row>
    <row r="514" spans="1:8" x14ac:dyDescent="0.35">
      <c r="A514" s="70" t="s">
        <v>4</v>
      </c>
      <c r="B514" s="70" t="s">
        <v>16</v>
      </c>
      <c r="C514" s="70" t="s">
        <v>247</v>
      </c>
      <c r="D514" s="70" t="s">
        <v>119</v>
      </c>
      <c r="E514" s="76">
        <f>INDEX('Input Data'!$B$154:$R$173,MATCH(IF($A514="Primary",$A514,$B514),'Input Data'!$A$154:$A$173,0),MATCH($D514,'Input Data'!$B$153:$R$153,0))</f>
        <v>5.430631425190823</v>
      </c>
      <c r="F514" s="81" t="s">
        <v>248</v>
      </c>
      <c r="G514" s="81" t="s">
        <v>245</v>
      </c>
      <c r="H514" s="70">
        <v>2026</v>
      </c>
    </row>
    <row r="515" spans="1:8" x14ac:dyDescent="0.35">
      <c r="A515" s="70" t="s">
        <v>4</v>
      </c>
      <c r="B515" s="70" t="s">
        <v>16</v>
      </c>
      <c r="C515" s="70" t="s">
        <v>249</v>
      </c>
      <c r="D515" s="70" t="s">
        <v>119</v>
      </c>
      <c r="E515" s="76">
        <f>INDEX('Input Data'!$B$180:$R$199,MATCH(IF($A515="Primary",$A515,$B515),'Input Data'!$A$180:$A$199,0),MATCH($D515,'Input Data'!$B$179:$R$179,0))</f>
        <v>6.8867663987707965</v>
      </c>
      <c r="F515" s="81" t="s">
        <v>248</v>
      </c>
      <c r="G515" s="81" t="s">
        <v>245</v>
      </c>
      <c r="H515" s="70">
        <v>2026</v>
      </c>
    </row>
    <row r="516" spans="1:8" x14ac:dyDescent="0.35">
      <c r="A516" s="70" t="s">
        <v>4</v>
      </c>
      <c r="B516" s="70" t="s">
        <v>16</v>
      </c>
      <c r="C516" s="70" t="s">
        <v>250</v>
      </c>
      <c r="D516" s="70" t="s">
        <v>119</v>
      </c>
      <c r="E516" s="76">
        <f t="shared" ref="E516" ca="1" si="70">INDEX(INDIRECT("'"&amp;IF($A516="Primary",$A516,IF($B516="History","History ",$B516))&amp;"'!$E$41:$X$41"),1,MATCH($D516,INDIRECT("'"&amp;IF($A516="Primary",$A516,IF($B516="History","History ",$B516))&amp;"'!$E$35:$X$35"),0))</f>
        <v>13.806469714270257</v>
      </c>
      <c r="F516" s="81" t="s">
        <v>248</v>
      </c>
      <c r="G516" s="81" t="s">
        <v>245</v>
      </c>
      <c r="H516" s="70">
        <v>2026</v>
      </c>
    </row>
    <row r="517" spans="1:8" x14ac:dyDescent="0.35">
      <c r="A517" s="70" t="s">
        <v>4</v>
      </c>
      <c r="B517" s="70" t="s">
        <v>16</v>
      </c>
      <c r="C517" s="70" t="s">
        <v>251</v>
      </c>
      <c r="D517" s="70" t="s">
        <v>119</v>
      </c>
      <c r="E517" s="81">
        <f>INDEX('Input Data'!$B$123:$R$141,MATCH(IF($A517="Primary",$A517,$B517),'Input Data'!$A$123:$A$141,0),MATCH($D517,'Input Data'!$B$122:$R$122,0))</f>
        <v>8.4094025461900923E-2</v>
      </c>
      <c r="F517" s="81" t="s">
        <v>244</v>
      </c>
      <c r="G517" s="81" t="s">
        <v>245</v>
      </c>
      <c r="H517" s="70">
        <v>2026</v>
      </c>
    </row>
    <row r="518" spans="1:8" x14ac:dyDescent="0.35">
      <c r="A518" s="70" t="s">
        <v>4</v>
      </c>
      <c r="B518" s="70" t="s">
        <v>16</v>
      </c>
      <c r="C518" s="70" t="s">
        <v>243</v>
      </c>
      <c r="D518" s="70" t="s">
        <v>120</v>
      </c>
      <c r="E518" s="81">
        <f>INDEX('Input Data'!$B$71:$R$89,MATCH(IF($A518="Primary",$A518,$B518),'Input Data'!$A$71:$A$89,0),MATCH($D518,'Input Data'!$B$70:$R$70,0))</f>
        <v>5.2314854671528736E-2</v>
      </c>
      <c r="F518" s="81" t="s">
        <v>244</v>
      </c>
      <c r="G518" s="81" t="s">
        <v>245</v>
      </c>
      <c r="H518" s="70">
        <v>2026</v>
      </c>
    </row>
    <row r="519" spans="1:8" x14ac:dyDescent="0.35">
      <c r="A519" s="70" t="s">
        <v>4</v>
      </c>
      <c r="B519" s="70" t="s">
        <v>16</v>
      </c>
      <c r="C519" s="70" t="s">
        <v>246</v>
      </c>
      <c r="D519" s="70" t="s">
        <v>120</v>
      </c>
      <c r="E519" s="81">
        <f>INDEX('Input Data'!$B$97:$R$115,MATCH(IF($A519="Primary",$A519,$B519),'Input Data'!$A$97:$A$115,0),MATCH($D519,'Input Data'!$B$96:$R$96,0))</f>
        <v>6.303669702068003E-2</v>
      </c>
      <c r="F519" s="81" t="s">
        <v>244</v>
      </c>
      <c r="G519" s="81" t="s">
        <v>245</v>
      </c>
      <c r="H519" s="70">
        <v>2026</v>
      </c>
    </row>
    <row r="520" spans="1:8" x14ac:dyDescent="0.35">
      <c r="A520" s="70" t="s">
        <v>4</v>
      </c>
      <c r="B520" s="70" t="s">
        <v>16</v>
      </c>
      <c r="C520" s="70" t="s">
        <v>247</v>
      </c>
      <c r="D520" s="70" t="s">
        <v>120</v>
      </c>
      <c r="E520" s="76">
        <f>INDEX('Input Data'!$B$154:$R$173,MATCH(IF($A520="Primary",$A520,$B520),'Input Data'!$A$154:$A$173,0),MATCH($D520,'Input Data'!$B$153:$R$153,0))</f>
        <v>6.6647733943737615</v>
      </c>
      <c r="F520" s="81" t="s">
        <v>248</v>
      </c>
      <c r="G520" s="81" t="s">
        <v>245</v>
      </c>
      <c r="H520" s="70">
        <v>2026</v>
      </c>
    </row>
    <row r="521" spans="1:8" x14ac:dyDescent="0.35">
      <c r="A521" s="70" t="s">
        <v>4</v>
      </c>
      <c r="B521" s="70" t="s">
        <v>16</v>
      </c>
      <c r="C521" s="70" t="s">
        <v>249</v>
      </c>
      <c r="D521" s="70" t="s">
        <v>120</v>
      </c>
      <c r="E521" s="76">
        <f>INDEX('Input Data'!$B$180:$R$199,MATCH(IF($A521="Primary",$A521,$B521),'Input Data'!$A$180:$A$199,0),MATCH($D521,'Input Data'!$B$179:$R$179,0))</f>
        <v>9.7431695889394518</v>
      </c>
      <c r="F521" s="81" t="s">
        <v>248</v>
      </c>
      <c r="G521" s="81" t="s">
        <v>245</v>
      </c>
      <c r="H521" s="70">
        <v>2026</v>
      </c>
    </row>
    <row r="522" spans="1:8" x14ac:dyDescent="0.35">
      <c r="A522" s="70" t="s">
        <v>4</v>
      </c>
      <c r="B522" s="70" t="s">
        <v>16</v>
      </c>
      <c r="C522" s="70" t="s">
        <v>250</v>
      </c>
      <c r="D522" s="70" t="s">
        <v>120</v>
      </c>
      <c r="E522" s="76">
        <f t="shared" ref="E522" ca="1" si="71">INDEX(INDIRECT("'"&amp;IF($A522="Primary",$A522,IF($B522="History","History ",$B522))&amp;"'!$E$41:$X$41"),1,MATCH($D522,INDIRECT("'"&amp;IF($A522="Primary",$A522,IF($B522="History","History ",$B522))&amp;"'!$E$35:$X$35"),0))</f>
        <v>14.188678521222112</v>
      </c>
      <c r="F522" s="81" t="s">
        <v>248</v>
      </c>
      <c r="G522" s="81" t="s">
        <v>245</v>
      </c>
      <c r="H522" s="70">
        <v>2026</v>
      </c>
    </row>
    <row r="523" spans="1:8" x14ac:dyDescent="0.35">
      <c r="A523" s="70" t="s">
        <v>4</v>
      </c>
      <c r="B523" s="70" t="s">
        <v>16</v>
      </c>
      <c r="C523" s="70" t="s">
        <v>251</v>
      </c>
      <c r="D523" s="70" t="s">
        <v>120</v>
      </c>
      <c r="E523" s="81">
        <f>INDEX('Input Data'!$B$123:$R$141,MATCH(IF($A523="Primary",$A523,$B523),'Input Data'!$A$123:$A$141,0),MATCH($D523,'Input Data'!$B$122:$R$122,0))</f>
        <v>0.11535155169220876</v>
      </c>
      <c r="F523" s="81" t="s">
        <v>244</v>
      </c>
      <c r="G523" s="81" t="s">
        <v>245</v>
      </c>
      <c r="H523" s="70">
        <v>2026</v>
      </c>
    </row>
    <row r="524" spans="1:8" x14ac:dyDescent="0.35">
      <c r="A524" s="70" t="s">
        <v>4</v>
      </c>
      <c r="B524" s="70" t="s">
        <v>16</v>
      </c>
      <c r="C524" s="70" t="s">
        <v>243</v>
      </c>
      <c r="D524" s="70" t="s">
        <v>121</v>
      </c>
      <c r="E524" s="81">
        <f>INDEX('Input Data'!$B$71:$R$89,MATCH(IF($A524="Primary",$A524,$B524),'Input Data'!$A$71:$A$89,0),MATCH($D524,'Input Data'!$B$70:$R$70,0))</f>
        <v>8.5230378867733769E-2</v>
      </c>
      <c r="F524" s="81" t="s">
        <v>244</v>
      </c>
      <c r="G524" s="81" t="s">
        <v>245</v>
      </c>
      <c r="H524" s="70">
        <v>2026</v>
      </c>
    </row>
    <row r="525" spans="1:8" x14ac:dyDescent="0.35">
      <c r="A525" s="70" t="s">
        <v>4</v>
      </c>
      <c r="B525" s="70" t="s">
        <v>16</v>
      </c>
      <c r="C525" s="70" t="s">
        <v>246</v>
      </c>
      <c r="D525" s="70" t="s">
        <v>121</v>
      </c>
      <c r="E525" s="81">
        <f>INDEX('Input Data'!$B$97:$R$115,MATCH(IF($A525="Primary",$A525,$B525),'Input Data'!$A$97:$A$115,0),MATCH($D525,'Input Data'!$B$96:$R$96,0))</f>
        <v>6.0338500135874301E-2</v>
      </c>
      <c r="F525" s="81" t="s">
        <v>244</v>
      </c>
      <c r="G525" s="81" t="s">
        <v>245</v>
      </c>
      <c r="H525" s="70">
        <v>2026</v>
      </c>
    </row>
    <row r="526" spans="1:8" x14ac:dyDescent="0.35">
      <c r="A526" s="70" t="s">
        <v>4</v>
      </c>
      <c r="B526" s="70" t="s">
        <v>16</v>
      </c>
      <c r="C526" s="70" t="s">
        <v>247</v>
      </c>
      <c r="D526" s="70" t="s">
        <v>121</v>
      </c>
      <c r="E526" s="76">
        <f>INDEX('Input Data'!$B$154:$R$173,MATCH(IF($A526="Primary",$A526,$B526),'Input Data'!$A$154:$A$173,0),MATCH($D526,'Input Data'!$B$153:$R$153,0))</f>
        <v>9.3385782123020533</v>
      </c>
      <c r="F526" s="81" t="s">
        <v>248</v>
      </c>
      <c r="G526" s="81" t="s">
        <v>245</v>
      </c>
      <c r="H526" s="70">
        <v>2026</v>
      </c>
    </row>
    <row r="527" spans="1:8" x14ac:dyDescent="0.35">
      <c r="A527" s="70" t="s">
        <v>4</v>
      </c>
      <c r="B527" s="70" t="s">
        <v>16</v>
      </c>
      <c r="C527" s="70" t="s">
        <v>249</v>
      </c>
      <c r="D527" s="70" t="s">
        <v>121</v>
      </c>
      <c r="E527" s="76">
        <f>INDEX('Input Data'!$B$180:$R$199,MATCH(IF($A527="Primary",$A527,$B527),'Input Data'!$A$180:$A$199,0),MATCH($D527,'Input Data'!$B$179:$R$179,0))</f>
        <v>14.113161967060728</v>
      </c>
      <c r="F527" s="81" t="s">
        <v>248</v>
      </c>
      <c r="G527" s="81" t="s">
        <v>245</v>
      </c>
      <c r="H527" s="70">
        <v>2026</v>
      </c>
    </row>
    <row r="528" spans="1:8" x14ac:dyDescent="0.35">
      <c r="A528" s="70" t="s">
        <v>4</v>
      </c>
      <c r="B528" s="70" t="s">
        <v>16</v>
      </c>
      <c r="C528" s="70" t="s">
        <v>250</v>
      </c>
      <c r="D528" s="70" t="s">
        <v>121</v>
      </c>
      <c r="E528" s="76">
        <f t="shared" ref="E528" ca="1" si="72">INDEX(INDIRECT("'"&amp;IF($A528="Primary",$A528,IF($B528="History","History ",$B528))&amp;"'!$E$41:$X$41"),1,MATCH($D528,INDIRECT("'"&amp;IF($A528="Primary",$A528,IF($B528="History","History ",$B528))&amp;"'!$E$35:$X$35"),0))</f>
        <v>12.951694257250024</v>
      </c>
      <c r="F528" s="81" t="s">
        <v>248</v>
      </c>
      <c r="G528" s="81" t="s">
        <v>245</v>
      </c>
      <c r="H528" s="70">
        <v>2026</v>
      </c>
    </row>
    <row r="529" spans="1:8" x14ac:dyDescent="0.35">
      <c r="A529" s="70" t="s">
        <v>4</v>
      </c>
      <c r="B529" s="70" t="s">
        <v>16</v>
      </c>
      <c r="C529" s="70" t="s">
        <v>251</v>
      </c>
      <c r="D529" s="70" t="s">
        <v>121</v>
      </c>
      <c r="E529" s="81">
        <f>INDEX('Input Data'!$B$123:$R$141,MATCH(IF($A529="Primary",$A529,$B529),'Input Data'!$A$123:$A$141,0),MATCH($D529,'Input Data'!$B$122:$R$122,0))</f>
        <v>0.14556887900360807</v>
      </c>
      <c r="F529" s="81" t="s">
        <v>244</v>
      </c>
      <c r="G529" s="81" t="s">
        <v>245</v>
      </c>
      <c r="H529" s="70">
        <v>2026</v>
      </c>
    </row>
    <row r="530" spans="1:8" x14ac:dyDescent="0.35">
      <c r="A530" s="70" t="s">
        <v>4</v>
      </c>
      <c r="B530" s="70" t="s">
        <v>16</v>
      </c>
      <c r="C530" s="70" t="s">
        <v>243</v>
      </c>
      <c r="D530" s="70" t="s">
        <v>122</v>
      </c>
      <c r="E530" s="81">
        <f>INDEX('Input Data'!$B$71:$R$89,MATCH(IF($A530="Primary",$A530,$B530),'Input Data'!$A$71:$A$89,0),MATCH($D530,'Input Data'!$B$70:$R$70,0))</f>
        <v>8.3771511459114642E-2</v>
      </c>
      <c r="F530" s="81" t="s">
        <v>244</v>
      </c>
      <c r="G530" s="81" t="s">
        <v>245</v>
      </c>
      <c r="H530" s="70">
        <v>2026</v>
      </c>
    </row>
    <row r="531" spans="1:8" x14ac:dyDescent="0.35">
      <c r="A531" s="70" t="s">
        <v>4</v>
      </c>
      <c r="B531" s="70" t="s">
        <v>16</v>
      </c>
      <c r="C531" s="70" t="s">
        <v>246</v>
      </c>
      <c r="D531" s="70" t="s">
        <v>122</v>
      </c>
      <c r="E531" s="81">
        <f>INDEX('Input Data'!$B$97:$R$115,MATCH(IF($A531="Primary",$A531,$B531),'Input Data'!$A$97:$A$115,0),MATCH($D531,'Input Data'!$B$96:$R$96,0))</f>
        <v>4.4127308146049316E-2</v>
      </c>
      <c r="F531" s="81" t="s">
        <v>244</v>
      </c>
      <c r="G531" s="81" t="s">
        <v>245</v>
      </c>
      <c r="H531" s="70">
        <v>2026</v>
      </c>
    </row>
    <row r="532" spans="1:8" x14ac:dyDescent="0.35">
      <c r="A532" s="70" t="s">
        <v>4</v>
      </c>
      <c r="B532" s="70" t="s">
        <v>16</v>
      </c>
      <c r="C532" s="70" t="s">
        <v>247</v>
      </c>
      <c r="D532" s="70" t="s">
        <v>122</v>
      </c>
      <c r="E532" s="76">
        <f>INDEX('Input Data'!$B$154:$R$173,MATCH(IF($A532="Primary",$A532,$B532),'Input Data'!$A$154:$A$173,0),MATCH($D532,'Input Data'!$B$153:$R$153,0))</f>
        <v>8.1194637338704521</v>
      </c>
      <c r="F532" s="81" t="s">
        <v>248</v>
      </c>
      <c r="G532" s="81" t="s">
        <v>245</v>
      </c>
      <c r="H532" s="70">
        <v>2026</v>
      </c>
    </row>
    <row r="533" spans="1:8" x14ac:dyDescent="0.35">
      <c r="A533" s="70" t="s">
        <v>4</v>
      </c>
      <c r="B533" s="70" t="s">
        <v>16</v>
      </c>
      <c r="C533" s="70" t="s">
        <v>249</v>
      </c>
      <c r="D533" s="70" t="s">
        <v>122</v>
      </c>
      <c r="E533" s="76">
        <f>INDEX('Input Data'!$B$180:$R$199,MATCH(IF($A533="Primary",$A533,$B533),'Input Data'!$A$180:$A$199,0),MATCH($D533,'Input Data'!$B$179:$R$179,0))</f>
        <v>6.7040349437653131</v>
      </c>
      <c r="F533" s="81" t="s">
        <v>248</v>
      </c>
      <c r="G533" s="81" t="s">
        <v>245</v>
      </c>
      <c r="H533" s="70">
        <v>2026</v>
      </c>
    </row>
    <row r="534" spans="1:8" x14ac:dyDescent="0.35">
      <c r="A534" s="70" t="s">
        <v>4</v>
      </c>
      <c r="B534" s="70" t="s">
        <v>16</v>
      </c>
      <c r="C534" s="70" t="s">
        <v>250</v>
      </c>
      <c r="D534" s="70" t="s">
        <v>122</v>
      </c>
      <c r="E534" s="76">
        <f t="shared" ref="E534" ca="1" si="73">INDEX(INDIRECT("'"&amp;IF($A534="Primary",$A534,IF($B534="History","History ",$B534))&amp;"'!$E$41:$X$41"),1,MATCH($D534,INDIRECT("'"&amp;IF($A534="Primary",$A534,IF($B534="History","History ",$B534))&amp;"'!$E$35:$X$35"),0))</f>
        <v>14.596853781721189</v>
      </c>
      <c r="F534" s="81" t="s">
        <v>248</v>
      </c>
      <c r="G534" s="81" t="s">
        <v>245</v>
      </c>
      <c r="H534" s="70">
        <v>2026</v>
      </c>
    </row>
    <row r="535" spans="1:8" x14ac:dyDescent="0.35">
      <c r="A535" s="70" t="s">
        <v>4</v>
      </c>
      <c r="B535" s="70" t="s">
        <v>16</v>
      </c>
      <c r="C535" s="70" t="s">
        <v>251</v>
      </c>
      <c r="D535" s="70" t="s">
        <v>122</v>
      </c>
      <c r="E535" s="81">
        <f>INDEX('Input Data'!$B$123:$R$141,MATCH(IF($A535="Primary",$A535,$B535),'Input Data'!$A$123:$A$141,0),MATCH($D535,'Input Data'!$B$122:$R$122,0))</f>
        <v>0.12789881960516397</v>
      </c>
      <c r="F535" s="81" t="s">
        <v>244</v>
      </c>
      <c r="G535" s="81" t="s">
        <v>245</v>
      </c>
      <c r="H535" s="70">
        <v>2026</v>
      </c>
    </row>
    <row r="536" spans="1:8" x14ac:dyDescent="0.35">
      <c r="A536" s="70" t="s">
        <v>4</v>
      </c>
      <c r="B536" s="70" t="s">
        <v>16</v>
      </c>
      <c r="C536" s="70" t="s">
        <v>243</v>
      </c>
      <c r="D536" s="70" t="s">
        <v>123</v>
      </c>
      <c r="E536" s="81">
        <f>INDEX('Input Data'!$B$71:$R$89,MATCH(IF($A536="Primary",$A536,$B536),'Input Data'!$A$71:$A$89,0),MATCH($D536,'Input Data'!$B$70:$R$70,0))</f>
        <v>6.530142256336538E-2</v>
      </c>
      <c r="F536" s="81" t="s">
        <v>244</v>
      </c>
      <c r="G536" s="81" t="s">
        <v>245</v>
      </c>
      <c r="H536" s="70">
        <v>2026</v>
      </c>
    </row>
    <row r="537" spans="1:8" x14ac:dyDescent="0.35">
      <c r="A537" s="70" t="s">
        <v>4</v>
      </c>
      <c r="B537" s="70" t="s">
        <v>16</v>
      </c>
      <c r="C537" s="70" t="s">
        <v>246</v>
      </c>
      <c r="D537" s="70" t="s">
        <v>123</v>
      </c>
      <c r="E537" s="81">
        <f>INDEX('Input Data'!$B$97:$R$115,MATCH(IF($A537="Primary",$A537,$B537),'Input Data'!$A$97:$A$115,0),MATCH($D537,'Input Data'!$B$96:$R$96,0))</f>
        <v>5.262709389106001E-2</v>
      </c>
      <c r="F537" s="81" t="s">
        <v>244</v>
      </c>
      <c r="G537" s="81" t="s">
        <v>245</v>
      </c>
      <c r="H537" s="70">
        <v>2026</v>
      </c>
    </row>
    <row r="538" spans="1:8" x14ac:dyDescent="0.35">
      <c r="A538" s="70" t="s">
        <v>4</v>
      </c>
      <c r="B538" s="70" t="s">
        <v>16</v>
      </c>
      <c r="C538" s="70" t="s">
        <v>247</v>
      </c>
      <c r="D538" s="70" t="s">
        <v>123</v>
      </c>
      <c r="E538" s="76">
        <f>INDEX('Input Data'!$B$154:$R$173,MATCH(IF($A538="Primary",$A538,$B538),'Input Data'!$A$154:$A$173,0),MATCH($D538,'Input Data'!$B$153:$R$153,0))</f>
        <v>6.3881606259278509</v>
      </c>
      <c r="F538" s="81" t="s">
        <v>248</v>
      </c>
      <c r="G538" s="81" t="s">
        <v>245</v>
      </c>
      <c r="H538" s="70">
        <v>2026</v>
      </c>
    </row>
    <row r="539" spans="1:8" x14ac:dyDescent="0.35">
      <c r="A539" s="70" t="s">
        <v>4</v>
      </c>
      <c r="B539" s="70" t="s">
        <v>16</v>
      </c>
      <c r="C539" s="70" t="s">
        <v>249</v>
      </c>
      <c r="D539" s="70" t="s">
        <v>123</v>
      </c>
      <c r="E539" s="76">
        <f>INDEX('Input Data'!$B$180:$R$199,MATCH(IF($A539="Primary",$A539,$B539),'Input Data'!$A$180:$A$199,0),MATCH($D539,'Input Data'!$B$179:$R$179,0))</f>
        <v>8.2609627782944806</v>
      </c>
      <c r="F539" s="81" t="s">
        <v>248</v>
      </c>
      <c r="G539" s="81" t="s">
        <v>245</v>
      </c>
      <c r="H539" s="70">
        <v>2026</v>
      </c>
    </row>
    <row r="540" spans="1:8" x14ac:dyDescent="0.35">
      <c r="A540" s="70" t="s">
        <v>4</v>
      </c>
      <c r="B540" s="70" t="s">
        <v>16</v>
      </c>
      <c r="C540" s="70" t="s">
        <v>250</v>
      </c>
      <c r="D540" s="70" t="s">
        <v>123</v>
      </c>
      <c r="E540" s="76">
        <f t="shared" ref="E540" ca="1" si="74">INDEX(INDIRECT("'"&amp;IF($A540="Primary",$A540,IF($B540="History","History ",$B540))&amp;"'!$E$41:$X$41"),1,MATCH($D540,INDIRECT("'"&amp;IF($A540="Primary",$A540,IF($B540="History","History ",$B540))&amp;"'!$E$35:$X$35"),0))</f>
        <v>23.769285439822813</v>
      </c>
      <c r="F540" s="81" t="s">
        <v>248</v>
      </c>
      <c r="G540" s="81" t="s">
        <v>245</v>
      </c>
      <c r="H540" s="70">
        <v>2026</v>
      </c>
    </row>
    <row r="541" spans="1:8" x14ac:dyDescent="0.35">
      <c r="A541" s="70" t="s">
        <v>4</v>
      </c>
      <c r="B541" s="70" t="s">
        <v>16</v>
      </c>
      <c r="C541" s="70" t="s">
        <v>251</v>
      </c>
      <c r="D541" s="70" t="s">
        <v>123</v>
      </c>
      <c r="E541" s="81">
        <f>INDEX('Input Data'!$B$123:$R$141,MATCH(IF($A541="Primary",$A541,$B541),'Input Data'!$A$123:$A$141,0),MATCH($D541,'Input Data'!$B$122:$R$122,0))</f>
        <v>0.1179285164544254</v>
      </c>
      <c r="F541" s="81" t="s">
        <v>244</v>
      </c>
      <c r="G541" s="81" t="s">
        <v>245</v>
      </c>
      <c r="H541" s="70">
        <v>2026</v>
      </c>
    </row>
    <row r="542" spans="1:8" x14ac:dyDescent="0.35">
      <c r="A542" s="70" t="s">
        <v>4</v>
      </c>
      <c r="B542" s="70" t="s">
        <v>16</v>
      </c>
      <c r="C542" s="70" t="s">
        <v>243</v>
      </c>
      <c r="D542" s="70" t="s">
        <v>124</v>
      </c>
      <c r="E542" s="81">
        <f>INDEX('Input Data'!$B$71:$R$89,MATCH(IF($A542="Primary",$A542,$B542),'Input Data'!$A$71:$A$89,0),MATCH($D542,'Input Data'!$B$70:$R$70,0))</f>
        <v>9.705656249516513E-2</v>
      </c>
      <c r="F542" s="81" t="s">
        <v>244</v>
      </c>
      <c r="G542" s="81" t="s">
        <v>245</v>
      </c>
      <c r="H542" s="70">
        <v>2026</v>
      </c>
    </row>
    <row r="543" spans="1:8" x14ac:dyDescent="0.35">
      <c r="A543" s="70" t="s">
        <v>4</v>
      </c>
      <c r="B543" s="70" t="s">
        <v>16</v>
      </c>
      <c r="C543" s="70" t="s">
        <v>246</v>
      </c>
      <c r="D543" s="70" t="s">
        <v>124</v>
      </c>
      <c r="E543" s="81">
        <f>INDEX('Input Data'!$B$97:$R$115,MATCH(IF($A543="Primary",$A543,$B543),'Input Data'!$A$97:$A$115,0),MATCH($D543,'Input Data'!$B$96:$R$96,0))</f>
        <v>2.5858541863677715E-2</v>
      </c>
      <c r="F543" s="81" t="s">
        <v>244</v>
      </c>
      <c r="G543" s="81" t="s">
        <v>245</v>
      </c>
      <c r="H543" s="70">
        <v>2026</v>
      </c>
    </row>
    <row r="544" spans="1:8" x14ac:dyDescent="0.35">
      <c r="A544" s="70" t="s">
        <v>4</v>
      </c>
      <c r="B544" s="70" t="s">
        <v>16</v>
      </c>
      <c r="C544" s="70" t="s">
        <v>247</v>
      </c>
      <c r="D544" s="70" t="s">
        <v>124</v>
      </c>
      <c r="E544" s="76">
        <f>INDEX('Input Data'!$B$154:$R$173,MATCH(IF($A544="Primary",$A544,$B544),'Input Data'!$A$154:$A$173,0),MATCH($D544,'Input Data'!$B$153:$R$153,0))</f>
        <v>2.6153740777974548</v>
      </c>
      <c r="F544" s="81" t="s">
        <v>248</v>
      </c>
      <c r="G544" s="81" t="s">
        <v>245</v>
      </c>
      <c r="H544" s="70">
        <v>2026</v>
      </c>
    </row>
    <row r="545" spans="1:8" x14ac:dyDescent="0.35">
      <c r="A545" s="70" t="s">
        <v>4</v>
      </c>
      <c r="B545" s="70" t="s">
        <v>16</v>
      </c>
      <c r="C545" s="70" t="s">
        <v>249</v>
      </c>
      <c r="D545" s="70" t="s">
        <v>124</v>
      </c>
      <c r="E545" s="76">
        <f>INDEX('Input Data'!$B$180:$R$199,MATCH(IF($A545="Primary",$A545,$B545),'Input Data'!$A$180:$A$199,0),MATCH($D545,'Input Data'!$B$179:$R$179,0))</f>
        <v>8.3475034497948055</v>
      </c>
      <c r="F545" s="81" t="s">
        <v>248</v>
      </c>
      <c r="G545" s="81" t="s">
        <v>245</v>
      </c>
      <c r="H545" s="70">
        <v>2026</v>
      </c>
    </row>
    <row r="546" spans="1:8" x14ac:dyDescent="0.35">
      <c r="A546" s="70" t="s">
        <v>4</v>
      </c>
      <c r="B546" s="70" t="s">
        <v>16</v>
      </c>
      <c r="C546" s="70" t="s">
        <v>250</v>
      </c>
      <c r="D546" s="70" t="s">
        <v>124</v>
      </c>
      <c r="E546" s="76">
        <f t="shared" ref="E546" ca="1" si="75">INDEX(INDIRECT("'"&amp;IF($A546="Primary",$A546,IF($B546="History","History ",$B546))&amp;"'!$E$41:$X$41"),1,MATCH($D546,INDIRECT("'"&amp;IF($A546="Primary",$A546,IF($B546="History","History ",$B546))&amp;"'!$E$35:$X$35"),0))</f>
        <v>16.83594147875818</v>
      </c>
      <c r="F546" s="81" t="s">
        <v>248</v>
      </c>
      <c r="G546" s="81" t="s">
        <v>245</v>
      </c>
      <c r="H546" s="70">
        <v>2026</v>
      </c>
    </row>
    <row r="547" spans="1:8" x14ac:dyDescent="0.35">
      <c r="A547" s="70" t="s">
        <v>4</v>
      </c>
      <c r="B547" s="70" t="s">
        <v>16</v>
      </c>
      <c r="C547" s="70" t="s">
        <v>251</v>
      </c>
      <c r="D547" s="70" t="s">
        <v>124</v>
      </c>
      <c r="E547" s="81">
        <f>INDEX('Input Data'!$B$123:$R$141,MATCH(IF($A547="Primary",$A547,$B547),'Input Data'!$A$123:$A$141,0),MATCH($D547,'Input Data'!$B$122:$R$122,0))</f>
        <v>0.12291510435884284</v>
      </c>
      <c r="F547" s="81" t="s">
        <v>244</v>
      </c>
      <c r="G547" s="81" t="s">
        <v>245</v>
      </c>
      <c r="H547" s="70">
        <v>2026</v>
      </c>
    </row>
    <row r="548" spans="1:8" x14ac:dyDescent="0.35">
      <c r="A548" s="70" t="s">
        <v>4</v>
      </c>
      <c r="B548" s="70" t="s">
        <v>16</v>
      </c>
      <c r="C548" s="70" t="s">
        <v>243</v>
      </c>
      <c r="D548" s="70" t="s">
        <v>125</v>
      </c>
      <c r="E548" s="81">
        <f>INDEX('Input Data'!$B$71:$R$89,MATCH(IF($A548="Primary",$A548,$B548),'Input Data'!$A$71:$A$89,0),MATCH($D548,'Input Data'!$B$70:$R$70,0))</f>
        <v>7.4049981065162682E-2</v>
      </c>
      <c r="F548" s="81" t="s">
        <v>244</v>
      </c>
      <c r="G548" s="81" t="s">
        <v>245</v>
      </c>
      <c r="H548" s="70">
        <v>2026</v>
      </c>
    </row>
    <row r="549" spans="1:8" x14ac:dyDescent="0.35">
      <c r="A549" s="70" t="s">
        <v>4</v>
      </c>
      <c r="B549" s="70" t="s">
        <v>16</v>
      </c>
      <c r="C549" s="70" t="s">
        <v>246</v>
      </c>
      <c r="D549" s="70" t="s">
        <v>125</v>
      </c>
      <c r="E549" s="81">
        <f>INDEX('Input Data'!$B$97:$R$115,MATCH(IF($A549="Primary",$A549,$B549),'Input Data'!$A$97:$A$115,0),MATCH($D549,'Input Data'!$B$96:$R$96,0))</f>
        <v>4.8840782560005215E-2</v>
      </c>
      <c r="F549" s="81" t="s">
        <v>244</v>
      </c>
      <c r="G549" s="81" t="s">
        <v>245</v>
      </c>
      <c r="H549" s="70">
        <v>2026</v>
      </c>
    </row>
    <row r="550" spans="1:8" x14ac:dyDescent="0.35">
      <c r="A550" s="70" t="s">
        <v>4</v>
      </c>
      <c r="B550" s="70" t="s">
        <v>16</v>
      </c>
      <c r="C550" s="70" t="s">
        <v>247</v>
      </c>
      <c r="D550" s="70" t="s">
        <v>125</v>
      </c>
      <c r="E550" s="76">
        <f>INDEX('Input Data'!$B$154:$R$173,MATCH(IF($A550="Primary",$A550,$B550),'Input Data'!$A$154:$A$173,0),MATCH($D550,'Input Data'!$B$153:$R$153,0))</f>
        <v>1.3828045256538755</v>
      </c>
      <c r="F550" s="81" t="s">
        <v>248</v>
      </c>
      <c r="G550" s="81" t="s">
        <v>245</v>
      </c>
      <c r="H550" s="70">
        <v>2026</v>
      </c>
    </row>
    <row r="551" spans="1:8" x14ac:dyDescent="0.35">
      <c r="A551" s="70" t="s">
        <v>4</v>
      </c>
      <c r="B551" s="70" t="s">
        <v>16</v>
      </c>
      <c r="C551" s="70" t="s">
        <v>249</v>
      </c>
      <c r="D551" s="70" t="s">
        <v>125</v>
      </c>
      <c r="E551" s="76">
        <f>INDEX('Input Data'!$B$180:$R$199,MATCH(IF($A551="Primary",$A551,$B551),'Input Data'!$A$180:$A$199,0),MATCH($D551,'Input Data'!$B$179:$R$179,0))</f>
        <v>14.7444342081043</v>
      </c>
      <c r="F551" s="81" t="s">
        <v>248</v>
      </c>
      <c r="G551" s="81" t="s">
        <v>245</v>
      </c>
      <c r="H551" s="70">
        <v>2026</v>
      </c>
    </row>
    <row r="552" spans="1:8" x14ac:dyDescent="0.35">
      <c r="A552" s="70" t="s">
        <v>4</v>
      </c>
      <c r="B552" s="70" t="s">
        <v>16</v>
      </c>
      <c r="C552" s="70" t="s">
        <v>250</v>
      </c>
      <c r="D552" s="70" t="s">
        <v>125</v>
      </c>
      <c r="E552" s="76">
        <f t="shared" ref="E552" ca="1" si="76">INDEX(INDIRECT("'"&amp;IF($A552="Primary",$A552,IF($B552="History","History ",$B552))&amp;"'!$E$41:$X$41"),1,MATCH($D552,INDIRECT("'"&amp;IF($A552="Primary",$A552,IF($B552="History","History ",$B552))&amp;"'!$E$35:$X$35"),0))</f>
        <v>12.213645727351414</v>
      </c>
      <c r="F552" s="81" t="s">
        <v>248</v>
      </c>
      <c r="G552" s="81" t="s">
        <v>245</v>
      </c>
      <c r="H552" s="70">
        <v>2026</v>
      </c>
    </row>
    <row r="553" spans="1:8" x14ac:dyDescent="0.35">
      <c r="A553" s="70" t="s">
        <v>4</v>
      </c>
      <c r="B553" s="70" t="s">
        <v>16</v>
      </c>
      <c r="C553" s="70" t="s">
        <v>251</v>
      </c>
      <c r="D553" s="70" t="s">
        <v>125</v>
      </c>
      <c r="E553" s="81">
        <f>INDEX('Input Data'!$B$123:$R$141,MATCH(IF($A553="Primary",$A553,$B553),'Input Data'!$A$123:$A$141,0),MATCH($D553,'Input Data'!$B$122:$R$122,0))</f>
        <v>0.1228907636251679</v>
      </c>
      <c r="F553" s="81" t="s">
        <v>244</v>
      </c>
      <c r="G553" s="81" t="s">
        <v>245</v>
      </c>
      <c r="H553" s="70">
        <v>2026</v>
      </c>
    </row>
    <row r="554" spans="1:8" x14ac:dyDescent="0.35">
      <c r="A554" s="70" t="s">
        <v>4</v>
      </c>
      <c r="B554" s="70" t="s">
        <v>16</v>
      </c>
      <c r="C554" s="70" t="s">
        <v>243</v>
      </c>
      <c r="D554" s="70" t="s">
        <v>126</v>
      </c>
      <c r="E554" s="81">
        <f>INDEX('Input Data'!$B$71:$R$89,MATCH(IF($A554="Primary",$A554,$B554),'Input Data'!$A$71:$A$89,0),MATCH($D554,'Input Data'!$B$70:$R$70,0))</f>
        <v>8.5913171074776903E-2</v>
      </c>
      <c r="F554" s="81" t="s">
        <v>244</v>
      </c>
      <c r="G554" s="81" t="s">
        <v>245</v>
      </c>
      <c r="H554" s="70">
        <v>2026</v>
      </c>
    </row>
    <row r="555" spans="1:8" x14ac:dyDescent="0.35">
      <c r="A555" s="70" t="s">
        <v>4</v>
      </c>
      <c r="B555" s="70" t="s">
        <v>16</v>
      </c>
      <c r="C555" s="70" t="s">
        <v>246</v>
      </c>
      <c r="D555" s="70" t="s">
        <v>126</v>
      </c>
      <c r="E555" s="81">
        <f>INDEX('Input Data'!$B$97:$R$115,MATCH(IF($A555="Primary",$A555,$B555),'Input Data'!$A$97:$A$115,0),MATCH($D555,'Input Data'!$B$96:$R$96,0))</f>
        <v>3.3344262807423801E-2</v>
      </c>
      <c r="F555" s="81" t="s">
        <v>244</v>
      </c>
      <c r="G555" s="81" t="s">
        <v>245</v>
      </c>
      <c r="H555" s="70">
        <v>2026</v>
      </c>
    </row>
    <row r="556" spans="1:8" x14ac:dyDescent="0.35">
      <c r="A556" s="70" t="s">
        <v>4</v>
      </c>
      <c r="B556" s="70" t="s">
        <v>16</v>
      </c>
      <c r="C556" s="70" t="s">
        <v>247</v>
      </c>
      <c r="D556" s="70" t="s">
        <v>126</v>
      </c>
      <c r="E556" s="76">
        <f>INDEX('Input Data'!$B$154:$R$173,MATCH(IF($A556="Primary",$A556,$B556),'Input Data'!$A$154:$A$173,0),MATCH($D556,'Input Data'!$B$153:$R$153,0))</f>
        <v>2.7851943777295354</v>
      </c>
      <c r="F556" s="81" t="s">
        <v>248</v>
      </c>
      <c r="G556" s="81" t="s">
        <v>245</v>
      </c>
      <c r="H556" s="70">
        <v>2026</v>
      </c>
    </row>
    <row r="557" spans="1:8" x14ac:dyDescent="0.35">
      <c r="A557" s="70" t="s">
        <v>4</v>
      </c>
      <c r="B557" s="70" t="s">
        <v>16</v>
      </c>
      <c r="C557" s="70" t="s">
        <v>249</v>
      </c>
      <c r="D557" s="70" t="s">
        <v>126</v>
      </c>
      <c r="E557" s="76">
        <f>INDEX('Input Data'!$B$180:$R$199,MATCH(IF($A557="Primary",$A557,$B557),'Input Data'!$A$180:$A$199,0),MATCH($D557,'Input Data'!$B$179:$R$179,0))</f>
        <v>8.9357535257653975</v>
      </c>
      <c r="F557" s="81" t="s">
        <v>248</v>
      </c>
      <c r="G557" s="81" t="s">
        <v>245</v>
      </c>
      <c r="H557" s="70">
        <v>2026</v>
      </c>
    </row>
    <row r="558" spans="1:8" x14ac:dyDescent="0.35">
      <c r="A558" s="70" t="s">
        <v>4</v>
      </c>
      <c r="B558" s="70" t="s">
        <v>16</v>
      </c>
      <c r="C558" s="70" t="s">
        <v>250</v>
      </c>
      <c r="D558" s="70" t="s">
        <v>126</v>
      </c>
      <c r="E558" s="76">
        <f t="shared" ref="E558" ca="1" si="77">INDEX(INDIRECT("'"&amp;IF($A558="Primary",$A558,IF($B558="History","History ",$B558))&amp;"'!$E$41:$X$41"),1,MATCH($D558,INDIRECT("'"&amp;IF($A558="Primary",$A558,IF($B558="History","History ",$B558))&amp;"'!$E$35:$X$35"),0))</f>
        <v>15.090720697236121</v>
      </c>
      <c r="F558" s="81" t="s">
        <v>248</v>
      </c>
      <c r="G558" s="81" t="s">
        <v>245</v>
      </c>
      <c r="H558" s="70">
        <v>2026</v>
      </c>
    </row>
    <row r="559" spans="1:8" x14ac:dyDescent="0.35">
      <c r="A559" s="70" t="s">
        <v>4</v>
      </c>
      <c r="B559" s="70" t="s">
        <v>16</v>
      </c>
      <c r="C559" s="70" t="s">
        <v>251</v>
      </c>
      <c r="D559" s="70" t="s">
        <v>126</v>
      </c>
      <c r="E559" s="81">
        <f>INDEX('Input Data'!$B$123:$R$141,MATCH(IF($A559="Primary",$A559,$B559),'Input Data'!$A$123:$A$141,0),MATCH($D559,'Input Data'!$B$122:$R$122,0))</f>
        <v>0.1192574338822007</v>
      </c>
      <c r="F559" s="81" t="s">
        <v>244</v>
      </c>
      <c r="G559" s="81" t="s">
        <v>245</v>
      </c>
      <c r="H559" s="70">
        <v>2026</v>
      </c>
    </row>
    <row r="560" spans="1:8" x14ac:dyDescent="0.35">
      <c r="A560" s="70" t="s">
        <v>4</v>
      </c>
      <c r="B560" s="70" t="s">
        <v>16</v>
      </c>
      <c r="C560" s="70" t="s">
        <v>243</v>
      </c>
      <c r="D560" s="70" t="s">
        <v>127</v>
      </c>
      <c r="E560" s="81">
        <f>INDEX('Input Data'!$B$71:$R$89,MATCH(IF($A560="Primary",$A560,$B560),'Input Data'!$A$71:$A$89,0),MATCH($D560,'Input Data'!$B$70:$R$70,0))</f>
        <v>8.5384035359494084E-2</v>
      </c>
      <c r="F560" s="81" t="s">
        <v>244</v>
      </c>
      <c r="G560" s="81" t="s">
        <v>245</v>
      </c>
      <c r="H560" s="70">
        <v>2026</v>
      </c>
    </row>
    <row r="561" spans="1:8" x14ac:dyDescent="0.35">
      <c r="A561" s="70" t="s">
        <v>4</v>
      </c>
      <c r="B561" s="70" t="s">
        <v>16</v>
      </c>
      <c r="C561" s="70" t="s">
        <v>246</v>
      </c>
      <c r="D561" s="70" t="s">
        <v>127</v>
      </c>
      <c r="E561" s="81">
        <f>INDEX('Input Data'!$B$97:$R$115,MATCH(IF($A561="Primary",$A561,$B561),'Input Data'!$A$97:$A$115,0),MATCH($D561,'Input Data'!$B$96:$R$96,0))</f>
        <v>2.3010614985865051E-2</v>
      </c>
      <c r="F561" s="81" t="s">
        <v>244</v>
      </c>
      <c r="G561" s="81" t="s">
        <v>245</v>
      </c>
      <c r="H561" s="70">
        <v>2026</v>
      </c>
    </row>
    <row r="562" spans="1:8" x14ac:dyDescent="0.35">
      <c r="A562" s="70" t="s">
        <v>4</v>
      </c>
      <c r="B562" s="70" t="s">
        <v>16</v>
      </c>
      <c r="C562" s="70" t="s">
        <v>247</v>
      </c>
      <c r="D562" s="70" t="s">
        <v>127</v>
      </c>
      <c r="E562" s="76">
        <f>INDEX('Input Data'!$B$154:$R$173,MATCH(IF($A562="Primary",$A562,$B562),'Input Data'!$A$154:$A$173,0),MATCH($D562,'Input Data'!$B$153:$R$153,0))</f>
        <v>6.051029642471029</v>
      </c>
      <c r="F562" s="81" t="s">
        <v>248</v>
      </c>
      <c r="G562" s="81" t="s">
        <v>245</v>
      </c>
      <c r="H562" s="70">
        <v>2026</v>
      </c>
    </row>
    <row r="563" spans="1:8" x14ac:dyDescent="0.35">
      <c r="A563" s="70" t="s">
        <v>4</v>
      </c>
      <c r="B563" s="70" t="s">
        <v>16</v>
      </c>
      <c r="C563" s="70" t="s">
        <v>249</v>
      </c>
      <c r="D563" s="70" t="s">
        <v>127</v>
      </c>
      <c r="E563" s="76">
        <f>INDEX('Input Data'!$B$180:$R$199,MATCH(IF($A563="Primary",$A563,$B563),'Input Data'!$A$180:$A$199,0),MATCH($D563,'Input Data'!$B$179:$R$179,0))</f>
        <v>5.4154712896972148</v>
      </c>
      <c r="F563" s="81" t="s">
        <v>248</v>
      </c>
      <c r="G563" s="81" t="s">
        <v>245</v>
      </c>
      <c r="H563" s="70">
        <v>2026</v>
      </c>
    </row>
    <row r="564" spans="1:8" x14ac:dyDescent="0.35">
      <c r="A564" s="70" t="s">
        <v>4</v>
      </c>
      <c r="B564" s="70" t="s">
        <v>16</v>
      </c>
      <c r="C564" s="70" t="s">
        <v>250</v>
      </c>
      <c r="D564" s="70" t="s">
        <v>127</v>
      </c>
      <c r="E564" s="76">
        <f t="shared" ref="E564" ca="1" si="78">INDEX(INDIRECT("'"&amp;IF($A564="Primary",$A564,IF($B564="History","History ",$B564))&amp;"'!$E$41:$X$41"),1,MATCH($D564,INDIRECT("'"&amp;IF($A564="Primary",$A564,IF($B564="History","History ",$B564))&amp;"'!$E$35:$X$35"),0))</f>
        <v>14.858503039541858</v>
      </c>
      <c r="F564" s="81" t="s">
        <v>248</v>
      </c>
      <c r="G564" s="81" t="s">
        <v>245</v>
      </c>
      <c r="H564" s="70">
        <v>2026</v>
      </c>
    </row>
    <row r="565" spans="1:8" x14ac:dyDescent="0.35">
      <c r="A565" s="70" t="s">
        <v>4</v>
      </c>
      <c r="B565" s="70" t="s">
        <v>16</v>
      </c>
      <c r="C565" s="70" t="s">
        <v>251</v>
      </c>
      <c r="D565" s="70" t="s">
        <v>127</v>
      </c>
      <c r="E565" s="81">
        <f>INDEX('Input Data'!$B$123:$R$141,MATCH(IF($A565="Primary",$A565,$B565),'Input Data'!$A$123:$A$141,0),MATCH($D565,'Input Data'!$B$122:$R$122,0))</f>
        <v>0.10839465034535914</v>
      </c>
      <c r="F565" s="81" t="s">
        <v>244</v>
      </c>
      <c r="G565" s="81" t="s">
        <v>245</v>
      </c>
      <c r="H565" s="70">
        <v>2026</v>
      </c>
    </row>
    <row r="566" spans="1:8" x14ac:dyDescent="0.35">
      <c r="A566" s="70" t="s">
        <v>4</v>
      </c>
      <c r="B566" s="70" t="s">
        <v>16</v>
      </c>
      <c r="C566" s="70" t="s">
        <v>243</v>
      </c>
      <c r="D566" s="70" t="s">
        <v>128</v>
      </c>
      <c r="E566" s="81">
        <f>INDEX('Input Data'!$B$71:$R$89,MATCH(IF($A566="Primary",$A566,$B566),'Input Data'!$A$71:$A$89,0),MATCH($D566,'Input Data'!$B$70:$R$70,0))</f>
        <v>5.3334825859107288E-2</v>
      </c>
      <c r="F566" s="81" t="s">
        <v>244</v>
      </c>
      <c r="G566" s="81" t="s">
        <v>245</v>
      </c>
      <c r="H566" s="70">
        <v>2026</v>
      </c>
    </row>
    <row r="567" spans="1:8" x14ac:dyDescent="0.35">
      <c r="A567" s="70" t="s">
        <v>4</v>
      </c>
      <c r="B567" s="70" t="s">
        <v>16</v>
      </c>
      <c r="C567" s="70" t="s">
        <v>246</v>
      </c>
      <c r="D567" s="70" t="s">
        <v>128</v>
      </c>
      <c r="E567" s="81">
        <f>INDEX('Input Data'!$B$97:$R$115,MATCH(IF($A567="Primary",$A567,$B567),'Input Data'!$A$97:$A$115,0),MATCH($D567,'Input Data'!$B$96:$R$96,0))</f>
        <v>5.9403544011068267E-3</v>
      </c>
      <c r="F567" s="81" t="s">
        <v>244</v>
      </c>
      <c r="G567" s="81" t="s">
        <v>245</v>
      </c>
      <c r="H567" s="70">
        <v>2026</v>
      </c>
    </row>
    <row r="568" spans="1:8" x14ac:dyDescent="0.35">
      <c r="A568" s="70" t="s">
        <v>4</v>
      </c>
      <c r="B568" s="70" t="s">
        <v>16</v>
      </c>
      <c r="C568" s="70" t="s">
        <v>247</v>
      </c>
      <c r="D568" s="70" t="s">
        <v>128</v>
      </c>
      <c r="E568" s="76">
        <f>INDEX('Input Data'!$B$154:$R$173,MATCH(IF($A568="Primary",$A568,$B568),'Input Data'!$A$154:$A$173,0),MATCH($D568,'Input Data'!$B$153:$R$153,0))</f>
        <v>3.3172079011398869</v>
      </c>
      <c r="F568" s="81" t="s">
        <v>248</v>
      </c>
      <c r="G568" s="81" t="s">
        <v>245</v>
      </c>
      <c r="H568" s="70">
        <v>2026</v>
      </c>
    </row>
    <row r="569" spans="1:8" x14ac:dyDescent="0.35">
      <c r="A569" s="70" t="s">
        <v>4</v>
      </c>
      <c r="B569" s="70" t="s">
        <v>16</v>
      </c>
      <c r="C569" s="70" t="s">
        <v>249</v>
      </c>
      <c r="D569" s="70" t="s">
        <v>128</v>
      </c>
      <c r="E569" s="76">
        <f>INDEX('Input Data'!$B$180:$R$199,MATCH(IF($A569="Primary",$A569,$B569),'Input Data'!$A$180:$A$199,0),MATCH($D569,'Input Data'!$B$179:$R$179,0))</f>
        <v>14.319120932622152</v>
      </c>
      <c r="F569" s="81" t="s">
        <v>248</v>
      </c>
      <c r="G569" s="81" t="s">
        <v>245</v>
      </c>
      <c r="H569" s="70">
        <v>2026</v>
      </c>
    </row>
    <row r="570" spans="1:8" x14ac:dyDescent="0.35">
      <c r="A570" s="70" t="s">
        <v>4</v>
      </c>
      <c r="B570" s="70" t="s">
        <v>16</v>
      </c>
      <c r="C570" s="70" t="s">
        <v>250</v>
      </c>
      <c r="D570" s="70" t="s">
        <v>128</v>
      </c>
      <c r="E570" s="76">
        <f t="shared" ref="E570" ca="1" si="79">INDEX(INDIRECT("'"&amp;IF($A570="Primary",$A570,IF($B570="History","History ",$B570))&amp;"'!$E$41:$X$41"),1,MATCH($D570,INDIRECT("'"&amp;IF($A570="Primary",$A570,IF($B570="History","History ",$B570))&amp;"'!$E$35:$X$35"),0))</f>
        <v>11.280538413383109</v>
      </c>
      <c r="F570" s="81" t="s">
        <v>248</v>
      </c>
      <c r="G570" s="81" t="s">
        <v>245</v>
      </c>
      <c r="H570" s="70">
        <v>2026</v>
      </c>
    </row>
    <row r="571" spans="1:8" x14ac:dyDescent="0.35">
      <c r="A571" s="70" t="s">
        <v>4</v>
      </c>
      <c r="B571" s="70" t="s">
        <v>16</v>
      </c>
      <c r="C571" s="70" t="s">
        <v>251</v>
      </c>
      <c r="D571" s="70" t="s">
        <v>128</v>
      </c>
      <c r="E571" s="81">
        <f>INDEX('Input Data'!$B$123:$R$141,MATCH(IF($A571="Primary",$A571,$B571),'Input Data'!$A$123:$A$141,0),MATCH($D571,'Input Data'!$B$122:$R$122,0))</f>
        <v>5.9275180260214111E-2</v>
      </c>
      <c r="F571" s="81" t="s">
        <v>244</v>
      </c>
      <c r="G571" s="81" t="s">
        <v>245</v>
      </c>
      <c r="H571" s="70">
        <v>2026</v>
      </c>
    </row>
    <row r="572" spans="1:8" x14ac:dyDescent="0.35">
      <c r="A572" s="70" t="s">
        <v>4</v>
      </c>
      <c r="B572" s="70" t="s">
        <v>16</v>
      </c>
      <c r="C572" s="70" t="s">
        <v>243</v>
      </c>
      <c r="D572" s="70" t="s">
        <v>129</v>
      </c>
      <c r="E572" s="81">
        <f>INDEX('Input Data'!$B$71:$R$89,MATCH(IF($A572="Primary",$A572,$B572),'Input Data'!$A$71:$A$89,0),MATCH($D572,'Input Data'!$B$70:$R$70,0))</f>
        <v>7.3999408763358851E-2</v>
      </c>
      <c r="F572" s="81" t="s">
        <v>244</v>
      </c>
      <c r="G572" s="81" t="s">
        <v>245</v>
      </c>
      <c r="H572" s="70">
        <v>2026</v>
      </c>
    </row>
    <row r="573" spans="1:8" x14ac:dyDescent="0.35">
      <c r="A573" s="70" t="s">
        <v>4</v>
      </c>
      <c r="B573" s="70" t="s">
        <v>16</v>
      </c>
      <c r="C573" s="70" t="s">
        <v>246</v>
      </c>
      <c r="D573" s="70" t="s">
        <v>129</v>
      </c>
      <c r="E573" s="81">
        <f>INDEX('Input Data'!$B$97:$R$115,MATCH(IF($A573="Primary",$A573,$B573),'Input Data'!$A$97:$A$115,0),MATCH($D573,'Input Data'!$B$96:$R$96,0))</f>
        <v>2.4969269045224035E-2</v>
      </c>
      <c r="F573" s="81" t="s">
        <v>244</v>
      </c>
      <c r="G573" s="81" t="s">
        <v>245</v>
      </c>
      <c r="H573" s="70">
        <v>2026</v>
      </c>
    </row>
    <row r="574" spans="1:8" x14ac:dyDescent="0.35">
      <c r="A574" s="70" t="s">
        <v>4</v>
      </c>
      <c r="B574" s="70" t="s">
        <v>16</v>
      </c>
      <c r="C574" s="70" t="s">
        <v>247</v>
      </c>
      <c r="D574" s="70" t="s">
        <v>129</v>
      </c>
      <c r="E574" s="76">
        <f>INDEX('Input Data'!$B$154:$R$173,MATCH(IF($A574="Primary",$A574,$B574),'Input Data'!$A$154:$A$173,0),MATCH($D574,'Input Data'!$B$153:$R$153,0))</f>
        <v>3.7075021120780631</v>
      </c>
      <c r="F574" s="81" t="s">
        <v>248</v>
      </c>
      <c r="G574" s="81" t="s">
        <v>245</v>
      </c>
      <c r="H574" s="70">
        <v>2026</v>
      </c>
    </row>
    <row r="575" spans="1:8" x14ac:dyDescent="0.35">
      <c r="A575" s="70" t="s">
        <v>4</v>
      </c>
      <c r="B575" s="70" t="s">
        <v>16</v>
      </c>
      <c r="C575" s="70" t="s">
        <v>249</v>
      </c>
      <c r="D575" s="70" t="s">
        <v>129</v>
      </c>
      <c r="E575" s="76">
        <f>INDEX('Input Data'!$B$180:$R$199,MATCH(IF($A575="Primary",$A575,$B575),'Input Data'!$A$180:$A$199,0),MATCH($D575,'Input Data'!$B$179:$R$179,0))</f>
        <v>12.10084946464535</v>
      </c>
      <c r="F575" s="81" t="s">
        <v>248</v>
      </c>
      <c r="G575" s="81" t="s">
        <v>245</v>
      </c>
      <c r="H575" s="70">
        <v>2026</v>
      </c>
    </row>
    <row r="576" spans="1:8" x14ac:dyDescent="0.35">
      <c r="A576" s="70" t="s">
        <v>4</v>
      </c>
      <c r="B576" s="70" t="s">
        <v>16</v>
      </c>
      <c r="C576" s="70" t="s">
        <v>250</v>
      </c>
      <c r="D576" s="70" t="s">
        <v>129</v>
      </c>
      <c r="E576" s="76">
        <f t="shared" ref="E576" ca="1" si="80">INDEX(INDIRECT("'"&amp;IF($A576="Primary",$A576,IF($B576="History","History ",$B576))&amp;"'!$E$41:$X$41"),1,MATCH($D576,INDIRECT("'"&amp;IF($A576="Primary",$A576,IF($B576="History","History ",$B576))&amp;"'!$E$35:$X$35"),0))</f>
        <v>15.387603319134627</v>
      </c>
      <c r="F576" s="81" t="s">
        <v>248</v>
      </c>
      <c r="G576" s="81" t="s">
        <v>245</v>
      </c>
      <c r="H576" s="70">
        <v>2026</v>
      </c>
    </row>
    <row r="577" spans="1:8" x14ac:dyDescent="0.35">
      <c r="A577" s="70" t="s">
        <v>4</v>
      </c>
      <c r="B577" s="70" t="s">
        <v>16</v>
      </c>
      <c r="C577" s="70" t="s">
        <v>251</v>
      </c>
      <c r="D577" s="70" t="s">
        <v>129</v>
      </c>
      <c r="E577" s="81">
        <f>INDEX('Input Data'!$B$123:$R$141,MATCH(IF($A577="Primary",$A577,$B577),'Input Data'!$A$123:$A$141,0),MATCH($D577,'Input Data'!$B$122:$R$122,0))</f>
        <v>9.8968677808582886E-2</v>
      </c>
      <c r="F577" s="81" t="s">
        <v>244</v>
      </c>
      <c r="G577" s="81" t="s">
        <v>245</v>
      </c>
      <c r="H577" s="70">
        <v>2026</v>
      </c>
    </row>
    <row r="578" spans="1:8" x14ac:dyDescent="0.35">
      <c r="A578" s="70" t="s">
        <v>4</v>
      </c>
      <c r="B578" s="70" t="s">
        <v>16</v>
      </c>
      <c r="C578" s="70" t="s">
        <v>243</v>
      </c>
      <c r="D578" s="70" t="s">
        <v>130</v>
      </c>
      <c r="E578" s="81">
        <f>INDEX('Input Data'!$B$71:$R$89,MATCH(IF($A578="Primary",$A578,$B578),'Input Data'!$A$71:$A$89,0),MATCH($D578,'Input Data'!$B$70:$R$70,0))</f>
        <v>6.6110302861218231E-2</v>
      </c>
      <c r="F578" s="81" t="s">
        <v>244</v>
      </c>
      <c r="G578" s="81" t="s">
        <v>245</v>
      </c>
      <c r="H578" s="70">
        <v>2026</v>
      </c>
    </row>
    <row r="579" spans="1:8" x14ac:dyDescent="0.35">
      <c r="A579" s="70" t="s">
        <v>4</v>
      </c>
      <c r="B579" s="70" t="s">
        <v>16</v>
      </c>
      <c r="C579" s="70" t="s">
        <v>246</v>
      </c>
      <c r="D579" s="70" t="s">
        <v>130</v>
      </c>
      <c r="E579" s="81">
        <f>INDEX('Input Data'!$B$97:$R$115,MATCH(IF($A579="Primary",$A579,$B579),'Input Data'!$A$97:$A$115,0),MATCH($D579,'Input Data'!$B$96:$R$96,0))</f>
        <v>2.0587219726709256E-2</v>
      </c>
      <c r="F579" s="81" t="s">
        <v>244</v>
      </c>
      <c r="G579" s="81" t="s">
        <v>245</v>
      </c>
      <c r="H579" s="70">
        <v>2026</v>
      </c>
    </row>
    <row r="580" spans="1:8" x14ac:dyDescent="0.35">
      <c r="A580" s="70" t="s">
        <v>4</v>
      </c>
      <c r="B580" s="70" t="s">
        <v>16</v>
      </c>
      <c r="C580" s="70" t="s">
        <v>247</v>
      </c>
      <c r="D580" s="70" t="s">
        <v>130</v>
      </c>
      <c r="E580" s="76">
        <f>INDEX('Input Data'!$B$154:$R$173,MATCH(IF($A580="Primary",$A580,$B580),'Input Data'!$A$154:$A$173,0),MATCH($D580,'Input Data'!$B$153:$R$153,0))</f>
        <v>4.72624186788829</v>
      </c>
      <c r="F580" s="81" t="s">
        <v>248</v>
      </c>
      <c r="G580" s="81" t="s">
        <v>245</v>
      </c>
      <c r="H580" s="70">
        <v>2026</v>
      </c>
    </row>
    <row r="581" spans="1:8" x14ac:dyDescent="0.35">
      <c r="A581" s="70" t="s">
        <v>4</v>
      </c>
      <c r="B581" s="70" t="s">
        <v>16</v>
      </c>
      <c r="C581" s="70" t="s">
        <v>249</v>
      </c>
      <c r="D581" s="70" t="s">
        <v>130</v>
      </c>
      <c r="E581" s="76">
        <f>INDEX('Input Data'!$B$180:$R$199,MATCH(IF($A581="Primary",$A581,$B581),'Input Data'!$A$180:$A$199,0),MATCH($D581,'Input Data'!$B$179:$R$179,0))</f>
        <v>5.2717278609377107</v>
      </c>
      <c r="F581" s="81" t="s">
        <v>248</v>
      </c>
      <c r="G581" s="81" t="s">
        <v>245</v>
      </c>
      <c r="H581" s="70">
        <v>2026</v>
      </c>
    </row>
    <row r="582" spans="1:8" x14ac:dyDescent="0.35">
      <c r="A582" s="70" t="s">
        <v>4</v>
      </c>
      <c r="B582" s="70" t="s">
        <v>16</v>
      </c>
      <c r="C582" s="70" t="s">
        <v>250</v>
      </c>
      <c r="D582" s="70" t="s">
        <v>130</v>
      </c>
      <c r="E582" s="76">
        <f t="shared" ref="E582" ca="1" si="81">INDEX(INDIRECT("'"&amp;IF($A582="Primary",$A582,IF($B582="History","History ",$B582))&amp;"'!$E$41:$X$41"),1,MATCH($D582,INDIRECT("'"&amp;IF($A582="Primary",$A582,IF($B582="History","History ",$B582))&amp;"'!$E$35:$X$35"),0))</f>
        <v>12.564306051320115</v>
      </c>
      <c r="F582" s="81" t="s">
        <v>248</v>
      </c>
      <c r="G582" s="81" t="s">
        <v>245</v>
      </c>
      <c r="H582" s="70">
        <v>2026</v>
      </c>
    </row>
    <row r="583" spans="1:8" x14ac:dyDescent="0.35">
      <c r="A583" s="70" t="s">
        <v>4</v>
      </c>
      <c r="B583" s="70" t="s">
        <v>16</v>
      </c>
      <c r="C583" s="70" t="s">
        <v>251</v>
      </c>
      <c r="D583" s="70" t="s">
        <v>130</v>
      </c>
      <c r="E583" s="81">
        <f>INDEX('Input Data'!$B$123:$R$141,MATCH(IF($A583="Primary",$A583,$B583),'Input Data'!$A$123:$A$141,0),MATCH($D583,'Input Data'!$B$122:$R$122,0))</f>
        <v>8.6697522587927484E-2</v>
      </c>
      <c r="F583" s="81" t="s">
        <v>244</v>
      </c>
      <c r="G583" s="81" t="s">
        <v>245</v>
      </c>
      <c r="H583" s="70">
        <v>2026</v>
      </c>
    </row>
    <row r="584" spans="1:8" x14ac:dyDescent="0.35">
      <c r="A584" s="70" t="s">
        <v>4</v>
      </c>
      <c r="B584" s="70" t="s">
        <v>16</v>
      </c>
      <c r="C584" s="70" t="s">
        <v>243</v>
      </c>
      <c r="D584" s="70" t="s">
        <v>131</v>
      </c>
      <c r="E584" s="81">
        <f>INDEX('Input Data'!$B$71:$R$89,MATCH(IF($A584="Primary",$A584,$B584),'Input Data'!$A$71:$A$89,0),MATCH($D584,'Input Data'!$B$70:$R$70,0))</f>
        <v>7.2957982910287295E-2</v>
      </c>
      <c r="F584" s="81" t="s">
        <v>244</v>
      </c>
      <c r="G584" s="81" t="s">
        <v>245</v>
      </c>
      <c r="H584" s="70">
        <v>2026</v>
      </c>
    </row>
    <row r="585" spans="1:8" x14ac:dyDescent="0.35">
      <c r="A585" s="70" t="s">
        <v>4</v>
      </c>
      <c r="B585" s="70" t="s">
        <v>16</v>
      </c>
      <c r="C585" s="70" t="s">
        <v>246</v>
      </c>
      <c r="D585" s="70" t="s">
        <v>131</v>
      </c>
      <c r="E585" s="81">
        <f>INDEX('Input Data'!$B$97:$R$115,MATCH(IF($A585="Primary",$A585,$B585),'Input Data'!$A$97:$A$115,0),MATCH($D585,'Input Data'!$B$96:$R$96,0))</f>
        <v>1.9301960738892423E-2</v>
      </c>
      <c r="F585" s="81" t="s">
        <v>244</v>
      </c>
      <c r="G585" s="81" t="s">
        <v>245</v>
      </c>
      <c r="H585" s="70">
        <v>2026</v>
      </c>
    </row>
    <row r="586" spans="1:8" x14ac:dyDescent="0.35">
      <c r="A586" s="70" t="s">
        <v>4</v>
      </c>
      <c r="B586" s="70" t="s">
        <v>16</v>
      </c>
      <c r="C586" s="70" t="s">
        <v>247</v>
      </c>
      <c r="D586" s="70" t="s">
        <v>131</v>
      </c>
      <c r="E586" s="76">
        <f>INDEX('Input Data'!$B$154:$R$173,MATCH(IF($A586="Primary",$A586,$B586),'Input Data'!$A$154:$A$173,0),MATCH($D586,'Input Data'!$B$153:$R$153,0))</f>
        <v>6.961387722247232</v>
      </c>
      <c r="F586" s="81" t="s">
        <v>248</v>
      </c>
      <c r="G586" s="81" t="s">
        <v>245</v>
      </c>
      <c r="H586" s="70">
        <v>2026</v>
      </c>
    </row>
    <row r="587" spans="1:8" x14ac:dyDescent="0.35">
      <c r="A587" s="70" t="s">
        <v>4</v>
      </c>
      <c r="B587" s="70" t="s">
        <v>16</v>
      </c>
      <c r="C587" s="70" t="s">
        <v>249</v>
      </c>
      <c r="D587" s="70" t="s">
        <v>131</v>
      </c>
      <c r="E587" s="76">
        <f>INDEX('Input Data'!$B$180:$R$199,MATCH(IF($A587="Primary",$A587,$B587),'Input Data'!$A$180:$A$199,0),MATCH($D587,'Input Data'!$B$179:$R$179,0))</f>
        <v>10.76063634986518</v>
      </c>
      <c r="F587" s="81" t="s">
        <v>248</v>
      </c>
      <c r="G587" s="81" t="s">
        <v>245</v>
      </c>
      <c r="H587" s="70">
        <v>2026</v>
      </c>
    </row>
    <row r="588" spans="1:8" x14ac:dyDescent="0.35">
      <c r="A588" s="70" t="s">
        <v>4</v>
      </c>
      <c r="B588" s="70" t="s">
        <v>16</v>
      </c>
      <c r="C588" s="70" t="s">
        <v>250</v>
      </c>
      <c r="D588" s="70" t="s">
        <v>131</v>
      </c>
      <c r="E588" s="76">
        <f t="shared" ref="E588" ca="1" si="82">INDEX(INDIRECT("'"&amp;IF($A588="Primary",$A588,IF($B588="History","History ",$B588))&amp;"'!$E$41:$X$41"),1,MATCH($D588,INDIRECT("'"&amp;IF($A588="Primary",$A588,IF($B588="History","History ",$B588))&amp;"'!$E$35:$X$35"),0))</f>
        <v>16.399508207377444</v>
      </c>
      <c r="F588" s="81" t="s">
        <v>248</v>
      </c>
      <c r="G588" s="81" t="s">
        <v>245</v>
      </c>
      <c r="H588" s="70">
        <v>2026</v>
      </c>
    </row>
    <row r="589" spans="1:8" x14ac:dyDescent="0.35">
      <c r="A589" s="70" t="s">
        <v>4</v>
      </c>
      <c r="B589" s="70" t="s">
        <v>16</v>
      </c>
      <c r="C589" s="70" t="s">
        <v>251</v>
      </c>
      <c r="D589" s="70" t="s">
        <v>131</v>
      </c>
      <c r="E589" s="81">
        <f>INDEX('Input Data'!$B$123:$R$141,MATCH(IF($A589="Primary",$A589,$B589),'Input Data'!$A$123:$A$141,0),MATCH($D589,'Input Data'!$B$122:$R$122,0))</f>
        <v>9.2259943649179721E-2</v>
      </c>
      <c r="F589" s="81" t="s">
        <v>244</v>
      </c>
      <c r="G589" s="81" t="s">
        <v>245</v>
      </c>
      <c r="H589" s="70">
        <v>2026</v>
      </c>
    </row>
    <row r="590" spans="1:8" x14ac:dyDescent="0.35">
      <c r="A590" s="70" t="s">
        <v>4</v>
      </c>
      <c r="B590" s="70" t="s">
        <v>16</v>
      </c>
      <c r="C590" s="70" t="s">
        <v>243</v>
      </c>
      <c r="D590" s="70" t="s">
        <v>132</v>
      </c>
      <c r="E590" s="81">
        <f>INDEX('Input Data'!$B$71:$R$89,MATCH(IF($A590="Primary",$A590,$B590),'Input Data'!$A$71:$A$89,0),MATCH($D590,'Input Data'!$B$70:$R$70,0))</f>
        <v>0.13283784200007251</v>
      </c>
      <c r="F590" s="81" t="s">
        <v>244</v>
      </c>
      <c r="G590" s="81" t="s">
        <v>245</v>
      </c>
      <c r="H590" s="70">
        <v>2026</v>
      </c>
    </row>
    <row r="591" spans="1:8" x14ac:dyDescent="0.35">
      <c r="A591" s="70" t="s">
        <v>4</v>
      </c>
      <c r="B591" s="70" t="s">
        <v>16</v>
      </c>
      <c r="C591" s="70" t="s">
        <v>246</v>
      </c>
      <c r="D591" s="70" t="s">
        <v>132</v>
      </c>
      <c r="E591" s="81">
        <f>INDEX('Input Data'!$B$97:$R$115,MATCH(IF($A591="Primary",$A591,$B591),'Input Data'!$A$97:$A$115,0),MATCH($D591,'Input Data'!$B$96:$R$96,0))</f>
        <v>9.7864201709402486E-3</v>
      </c>
      <c r="F591" s="81" t="s">
        <v>244</v>
      </c>
      <c r="G591" s="81" t="s">
        <v>245</v>
      </c>
      <c r="H591" s="70">
        <v>2026</v>
      </c>
    </row>
    <row r="592" spans="1:8" x14ac:dyDescent="0.35">
      <c r="A592" s="70" t="s">
        <v>4</v>
      </c>
      <c r="B592" s="70" t="s">
        <v>16</v>
      </c>
      <c r="C592" s="70" t="s">
        <v>247</v>
      </c>
      <c r="D592" s="70" t="s">
        <v>132</v>
      </c>
      <c r="E592" s="76">
        <f>INDEX('Input Data'!$B$154:$R$173,MATCH(IF($A592="Primary",$A592,$B592),'Input Data'!$A$154:$A$173,0),MATCH($D592,'Input Data'!$B$153:$R$153,0))</f>
        <v>7.5040407955448964</v>
      </c>
      <c r="F592" s="81" t="s">
        <v>248</v>
      </c>
      <c r="G592" s="81" t="s">
        <v>245</v>
      </c>
      <c r="H592" s="70">
        <v>2026</v>
      </c>
    </row>
    <row r="593" spans="1:8" x14ac:dyDescent="0.35">
      <c r="A593" s="70" t="s">
        <v>4</v>
      </c>
      <c r="B593" s="70" t="s">
        <v>16</v>
      </c>
      <c r="C593" s="70" t="s">
        <v>249</v>
      </c>
      <c r="D593" s="70" t="s">
        <v>132</v>
      </c>
      <c r="E593" s="76">
        <f>INDEX('Input Data'!$B$180:$R$199,MATCH(IF($A593="Primary",$A593,$B593),'Input Data'!$A$180:$A$199,0),MATCH($D593,'Input Data'!$B$179:$R$179,0))</f>
        <v>6.0120569194239355</v>
      </c>
      <c r="F593" s="81" t="s">
        <v>248</v>
      </c>
      <c r="G593" s="81" t="s">
        <v>245</v>
      </c>
      <c r="H593" s="70">
        <v>2026</v>
      </c>
    </row>
    <row r="594" spans="1:8" x14ac:dyDescent="0.35">
      <c r="A594" s="70" t="s">
        <v>4</v>
      </c>
      <c r="B594" s="70" t="s">
        <v>16</v>
      </c>
      <c r="C594" s="70" t="s">
        <v>250</v>
      </c>
      <c r="D594" s="70" t="s">
        <v>132</v>
      </c>
      <c r="E594" s="76">
        <f t="shared" ref="E594" ca="1" si="83">INDEX(INDIRECT("'"&amp;IF($A594="Primary",$A594,IF($B594="History","History ",$B594))&amp;"'!$E$41:$X$41"),1,MATCH($D594,INDIRECT("'"&amp;IF($A594="Primary",$A594,IF($B594="History","History ",$B594))&amp;"'!$E$35:$X$35"),0))</f>
        <v>19.241710746784797</v>
      </c>
      <c r="F594" s="81" t="s">
        <v>248</v>
      </c>
      <c r="G594" s="81" t="s">
        <v>245</v>
      </c>
      <c r="H594" s="70">
        <v>2026</v>
      </c>
    </row>
    <row r="595" spans="1:8" x14ac:dyDescent="0.35">
      <c r="A595" s="70" t="s">
        <v>4</v>
      </c>
      <c r="B595" s="70" t="s">
        <v>16</v>
      </c>
      <c r="C595" s="70" t="s">
        <v>251</v>
      </c>
      <c r="D595" s="70" t="s">
        <v>132</v>
      </c>
      <c r="E595" s="81">
        <f>INDEX('Input Data'!$B$123:$R$141,MATCH(IF($A595="Primary",$A595,$B595),'Input Data'!$A$123:$A$141,0),MATCH($D595,'Input Data'!$B$122:$R$122,0))</f>
        <v>0.14262426217101276</v>
      </c>
      <c r="F595" s="81" t="s">
        <v>244</v>
      </c>
      <c r="G595" s="81" t="s">
        <v>245</v>
      </c>
      <c r="H595" s="70">
        <v>2026</v>
      </c>
    </row>
    <row r="596" spans="1:8" x14ac:dyDescent="0.35">
      <c r="A596" s="70" t="s">
        <v>4</v>
      </c>
      <c r="B596" s="70" t="s">
        <v>16</v>
      </c>
      <c r="C596" s="70" t="s">
        <v>243</v>
      </c>
      <c r="D596" s="70" t="s">
        <v>133</v>
      </c>
      <c r="E596" s="81">
        <f>INDEX('Input Data'!$B$71:$R$89,MATCH(IF($A596="Primary",$A596,$B596),'Input Data'!$A$71:$A$89,0),MATCH($D596,'Input Data'!$B$70:$R$70,0))</f>
        <v>8.1505366975473614E-2</v>
      </c>
      <c r="F596" s="81" t="s">
        <v>244</v>
      </c>
      <c r="G596" s="81" t="s">
        <v>252</v>
      </c>
      <c r="H596" s="70">
        <v>2026</v>
      </c>
    </row>
    <row r="597" spans="1:8" x14ac:dyDescent="0.35">
      <c r="A597" s="70" t="s">
        <v>4</v>
      </c>
      <c r="B597" s="70" t="s">
        <v>16</v>
      </c>
      <c r="C597" s="70" t="s">
        <v>246</v>
      </c>
      <c r="D597" s="70" t="s">
        <v>133</v>
      </c>
      <c r="E597" s="81">
        <f>INDEX('Input Data'!$B$97:$R$115,MATCH(IF($A597="Primary",$A597,$B597),'Input Data'!$A$97:$A$115,0),MATCH($D597,'Input Data'!$B$96:$R$96,0))</f>
        <v>1.4312330575141785E-2</v>
      </c>
      <c r="F597" s="81" t="s">
        <v>244</v>
      </c>
      <c r="G597" s="81" t="s">
        <v>252</v>
      </c>
      <c r="H597" s="70">
        <v>2026</v>
      </c>
    </row>
    <row r="598" spans="1:8" x14ac:dyDescent="0.35">
      <c r="A598" s="70" t="s">
        <v>4</v>
      </c>
      <c r="B598" s="70" t="s">
        <v>16</v>
      </c>
      <c r="C598" s="70" t="s">
        <v>247</v>
      </c>
      <c r="D598" s="70" t="s">
        <v>133</v>
      </c>
      <c r="E598" s="76">
        <f>INDEX('Input Data'!$B$154:$R$173,MATCH(IF($A598="Primary",$A598,$B598),'Input Data'!$A$154:$A$173,0),MATCH($D598,'Input Data'!$B$153:$R$153,0))</f>
        <v>5.9723882979758072</v>
      </c>
      <c r="F598" s="81" t="s">
        <v>248</v>
      </c>
      <c r="G598" s="81" t="s">
        <v>252</v>
      </c>
      <c r="H598" s="70">
        <v>2026</v>
      </c>
    </row>
    <row r="599" spans="1:8" x14ac:dyDescent="0.35">
      <c r="A599" s="70" t="s">
        <v>4</v>
      </c>
      <c r="B599" s="70" t="s">
        <v>16</v>
      </c>
      <c r="C599" s="70" t="s">
        <v>249</v>
      </c>
      <c r="D599" s="70" t="s">
        <v>133</v>
      </c>
      <c r="E599" s="76">
        <f>INDEX('Input Data'!$B$180:$R$199,MATCH(IF($A599="Primary",$A599,$B599),'Input Data'!$A$180:$A$199,0),MATCH($D599,'Input Data'!$B$179:$R$179,0))</f>
        <v>6.2114047650385036</v>
      </c>
      <c r="F599" s="81" t="s">
        <v>248</v>
      </c>
      <c r="G599" s="81" t="s">
        <v>252</v>
      </c>
      <c r="H599" s="70">
        <v>2026</v>
      </c>
    </row>
    <row r="600" spans="1:8" x14ac:dyDescent="0.35">
      <c r="A600" s="70" t="s">
        <v>4</v>
      </c>
      <c r="B600" s="70" t="s">
        <v>16</v>
      </c>
      <c r="C600" s="70" t="s">
        <v>250</v>
      </c>
      <c r="D600" s="70" t="s">
        <v>133</v>
      </c>
      <c r="E600" s="76">
        <f>INDEX('Input Data'!$B$430:$Q$449,MATCH(IF($A600="Primary",$A600,$B600),'Input Data'!$A$430:$A$449,0),MATCH($D600,'Input Data'!B$429:Q$429,0))</f>
        <v>19.493575527783094</v>
      </c>
      <c r="F600" s="81" t="s">
        <v>248</v>
      </c>
      <c r="G600" s="81" t="s">
        <v>252</v>
      </c>
      <c r="H600" s="70">
        <v>2026</v>
      </c>
    </row>
    <row r="601" spans="1:8" x14ac:dyDescent="0.35">
      <c r="A601" s="70" t="s">
        <v>4</v>
      </c>
      <c r="B601" s="70" t="s">
        <v>16</v>
      </c>
      <c r="C601" s="70" t="s">
        <v>251</v>
      </c>
      <c r="D601" s="70" t="s">
        <v>133</v>
      </c>
      <c r="E601" s="81">
        <f>INDEX('Input Data'!$B$123:$R$141,MATCH(IF($A601="Primary",$A601,$B601),'Input Data'!$A$123:$A$141,0),MATCH($D601,'Input Data'!$B$122:$R$122,0))</f>
        <v>9.5817697550615394E-2</v>
      </c>
      <c r="F601" s="81" t="s">
        <v>244</v>
      </c>
      <c r="G601" s="81" t="s">
        <v>252</v>
      </c>
      <c r="H601" s="70">
        <v>2026</v>
      </c>
    </row>
    <row r="602" spans="1:8" x14ac:dyDescent="0.35">
      <c r="A602" s="70" t="s">
        <v>4</v>
      </c>
      <c r="B602" s="70" t="s">
        <v>16</v>
      </c>
      <c r="C602" s="70" t="s">
        <v>243</v>
      </c>
      <c r="D602" s="70" t="s">
        <v>134</v>
      </c>
      <c r="E602" s="81">
        <f>INDEX('Input Data'!$B$71:$R$89,MATCH(IF($A602="Primary",$A602,$B602),'Input Data'!$A$71:$A$89,0),MATCH($D602,'Input Data'!$B$70:$R$70,0))</f>
        <v>8.15053669754736E-2</v>
      </c>
      <c r="F602" s="81" t="s">
        <v>244</v>
      </c>
      <c r="G602" s="81" t="s">
        <v>252</v>
      </c>
      <c r="H602" s="70">
        <v>2026</v>
      </c>
    </row>
    <row r="603" spans="1:8" x14ac:dyDescent="0.35">
      <c r="A603" s="70" t="s">
        <v>4</v>
      </c>
      <c r="B603" s="70" t="s">
        <v>16</v>
      </c>
      <c r="C603" s="70" t="s">
        <v>246</v>
      </c>
      <c r="D603" s="70" t="s">
        <v>134</v>
      </c>
      <c r="E603" s="81">
        <f>INDEX('Input Data'!$B$97:$R$115,MATCH(IF($A603="Primary",$A603,$B603),'Input Data'!$A$97:$A$115,0),MATCH($D603,'Input Data'!$B$96:$R$96,0))</f>
        <v>1.4261606656815459E-2</v>
      </c>
      <c r="F603" s="81" t="s">
        <v>244</v>
      </c>
      <c r="G603" s="81" t="s">
        <v>252</v>
      </c>
      <c r="H603" s="70">
        <v>2026</v>
      </c>
    </row>
    <row r="604" spans="1:8" x14ac:dyDescent="0.35">
      <c r="A604" s="70" t="s">
        <v>4</v>
      </c>
      <c r="B604" s="70" t="s">
        <v>16</v>
      </c>
      <c r="C604" s="70" t="s">
        <v>247</v>
      </c>
      <c r="D604" s="70" t="s">
        <v>134</v>
      </c>
      <c r="E604" s="76">
        <f>INDEX('Input Data'!$B$154:$R$173,MATCH(IF($A604="Primary",$A604,$B604),'Input Data'!$A$154:$A$173,0),MATCH($D604,'Input Data'!$B$153:$R$153,0))</f>
        <v>5.5849602823426903</v>
      </c>
      <c r="F604" s="81" t="s">
        <v>248</v>
      </c>
      <c r="G604" s="81" t="s">
        <v>252</v>
      </c>
      <c r="H604" s="70">
        <v>2026</v>
      </c>
    </row>
    <row r="605" spans="1:8" x14ac:dyDescent="0.35">
      <c r="A605" s="70" t="s">
        <v>4</v>
      </c>
      <c r="B605" s="70" t="s">
        <v>16</v>
      </c>
      <c r="C605" s="70" t="s">
        <v>249</v>
      </c>
      <c r="D605" s="70" t="s">
        <v>134</v>
      </c>
      <c r="E605" s="76">
        <f>INDEX('Input Data'!$B$180:$R$199,MATCH(IF($A605="Primary",$A605,$B605),'Input Data'!$A$180:$A$199,0),MATCH($D605,'Input Data'!$B$179:$R$179,0))</f>
        <v>5.8933495613326405</v>
      </c>
      <c r="F605" s="81" t="s">
        <v>248</v>
      </c>
      <c r="G605" s="81" t="s">
        <v>252</v>
      </c>
      <c r="H605" s="70">
        <v>2026</v>
      </c>
    </row>
    <row r="606" spans="1:8" x14ac:dyDescent="0.35">
      <c r="A606" s="70" t="s">
        <v>4</v>
      </c>
      <c r="B606" s="70" t="s">
        <v>16</v>
      </c>
      <c r="C606" s="70" t="s">
        <v>250</v>
      </c>
      <c r="D606" s="70" t="s">
        <v>134</v>
      </c>
      <c r="E606" s="76">
        <f>INDEX('Input Data'!$B$430:$Q$449,MATCH(IF($A606="Primary",$A606,$B606),'Input Data'!$A$430:$A$449,0),MATCH($D606,'Input Data'!B$429:Q$429,0))</f>
        <v>16.13923571233985</v>
      </c>
      <c r="F606" s="81" t="s">
        <v>248</v>
      </c>
      <c r="G606" s="81" t="s">
        <v>252</v>
      </c>
      <c r="H606" s="70">
        <v>2026</v>
      </c>
    </row>
    <row r="607" spans="1:8" x14ac:dyDescent="0.35">
      <c r="A607" s="70" t="s">
        <v>4</v>
      </c>
      <c r="B607" s="70" t="s">
        <v>16</v>
      </c>
      <c r="C607" s="70" t="s">
        <v>251</v>
      </c>
      <c r="D607" s="70" t="s">
        <v>134</v>
      </c>
      <c r="E607" s="81">
        <f>INDEX('Input Data'!$B$123:$R$141,MATCH(IF($A607="Primary",$A607,$B607),'Input Data'!$A$123:$A$141,0),MATCH($D607,'Input Data'!$B$122:$R$122,0))</f>
        <v>9.576697363228906E-2</v>
      </c>
      <c r="F607" s="81" t="s">
        <v>244</v>
      </c>
      <c r="G607" s="81" t="s">
        <v>252</v>
      </c>
      <c r="H607" s="70">
        <v>2026</v>
      </c>
    </row>
    <row r="608" spans="1:8" x14ac:dyDescent="0.35">
      <c r="A608" s="70" t="s">
        <v>4</v>
      </c>
      <c r="B608" s="70" t="s">
        <v>16</v>
      </c>
      <c r="C608" s="70" t="s">
        <v>243</v>
      </c>
      <c r="D608" s="70" t="s">
        <v>135</v>
      </c>
      <c r="E608" s="81">
        <f>INDEX('Input Data'!$B$71:$R$89,MATCH(IF($A608="Primary",$A608,$B608),'Input Data'!$A$71:$A$89,0),MATCH($D608,'Input Data'!$B$70:$R$70,0))</f>
        <v>8.15053669754736E-2</v>
      </c>
      <c r="F608" s="81" t="s">
        <v>244</v>
      </c>
      <c r="G608" s="70" t="s">
        <v>252</v>
      </c>
      <c r="H608" s="70">
        <v>2026</v>
      </c>
    </row>
    <row r="609" spans="1:8" x14ac:dyDescent="0.35">
      <c r="A609" s="70" t="s">
        <v>4</v>
      </c>
      <c r="B609" s="70" t="s">
        <v>16</v>
      </c>
      <c r="C609" s="70" t="s">
        <v>246</v>
      </c>
      <c r="D609" s="70" t="s">
        <v>135</v>
      </c>
      <c r="E609" s="81">
        <f>INDEX('Input Data'!$B$97:$R$115,MATCH(IF($A609="Primary",$A609,$B609),'Input Data'!$A$97:$A$115,0),MATCH($D609,'Input Data'!$B$96:$R$96,0))</f>
        <v>1.4261606656815458E-2</v>
      </c>
      <c r="F609" s="81" t="s">
        <v>244</v>
      </c>
      <c r="G609" s="70" t="s">
        <v>252</v>
      </c>
      <c r="H609" s="70">
        <v>2026</v>
      </c>
    </row>
    <row r="610" spans="1:8" x14ac:dyDescent="0.35">
      <c r="A610" s="70" t="s">
        <v>4</v>
      </c>
      <c r="B610" s="70" t="s">
        <v>16</v>
      </c>
      <c r="C610" s="70" t="s">
        <v>247</v>
      </c>
      <c r="D610" s="70" t="s">
        <v>135</v>
      </c>
      <c r="E610" s="76">
        <f>INDEX('Input Data'!$B$154:$R$173,MATCH(IF($A610="Primary",$A610,$B610),'Input Data'!$A$154:$A$173,0),MATCH($D610,'Input Data'!$B$153:$R$153,0))</f>
        <v>5.8291096965745268</v>
      </c>
      <c r="F610" s="81" t="s">
        <v>248</v>
      </c>
      <c r="G610" s="70" t="s">
        <v>252</v>
      </c>
      <c r="H610" s="70">
        <v>2026</v>
      </c>
    </row>
    <row r="611" spans="1:8" x14ac:dyDescent="0.35">
      <c r="A611" s="70" t="s">
        <v>4</v>
      </c>
      <c r="B611" s="70" t="s">
        <v>16</v>
      </c>
      <c r="C611" s="70" t="s">
        <v>249</v>
      </c>
      <c r="D611" s="70" t="s">
        <v>135</v>
      </c>
      <c r="E611" s="76">
        <f>INDEX('Input Data'!$B$180:$R$199,MATCH(IF($A611="Primary",$A611,$B611),'Input Data'!$A$180:$A$199,0),MATCH($D611,'Input Data'!$B$179:$R$179,0))</f>
        <v>6.4590569912320159</v>
      </c>
      <c r="F611" s="81" t="s">
        <v>248</v>
      </c>
      <c r="G611" s="70" t="s">
        <v>252</v>
      </c>
      <c r="H611" s="70">
        <v>2026</v>
      </c>
    </row>
    <row r="612" spans="1:8" x14ac:dyDescent="0.35">
      <c r="A612" s="70" t="s">
        <v>4</v>
      </c>
      <c r="B612" s="70" t="s">
        <v>16</v>
      </c>
      <c r="C612" s="70" t="s">
        <v>250</v>
      </c>
      <c r="D612" s="70" t="s">
        <v>135</v>
      </c>
      <c r="E612" s="76"/>
      <c r="F612" s="76"/>
      <c r="G612" s="70" t="s">
        <v>252</v>
      </c>
      <c r="H612" s="70">
        <v>2026</v>
      </c>
    </row>
    <row r="613" spans="1:8" x14ac:dyDescent="0.35">
      <c r="A613" s="70" t="s">
        <v>4</v>
      </c>
      <c r="B613" s="70" t="s">
        <v>16</v>
      </c>
      <c r="C613" s="70" t="s">
        <v>251</v>
      </c>
      <c r="D613" s="70" t="s">
        <v>135</v>
      </c>
      <c r="E613" s="81">
        <f>INDEX('Input Data'!$B$123:$R$141,MATCH(IF($A613="Primary",$A613,$B613),'Input Data'!$A$123:$A$141,0),MATCH($D613,'Input Data'!$B$122:$R$122,0))</f>
        <v>9.576697363228906E-2</v>
      </c>
      <c r="F613" s="81" t="s">
        <v>244</v>
      </c>
      <c r="G613" s="70" t="s">
        <v>252</v>
      </c>
      <c r="H613" s="70">
        <v>2026</v>
      </c>
    </row>
    <row r="614" spans="1:8" x14ac:dyDescent="0.35">
      <c r="A614" s="70" t="s">
        <v>4</v>
      </c>
      <c r="B614" s="70" t="s">
        <v>14</v>
      </c>
      <c r="C614" s="70" t="s">
        <v>243</v>
      </c>
      <c r="D614" s="70" t="s">
        <v>119</v>
      </c>
      <c r="E614" s="81">
        <f>INDEX('Input Data'!$B$71:$R$89,MATCH(IF($A614="Primary",$A614,$B614),'Input Data'!$A$71:$A$89,0),MATCH($D614,'Input Data'!$B$70:$R$70,0))</f>
        <v>8.0493232590039487E-2</v>
      </c>
      <c r="F614" s="81" t="s">
        <v>244</v>
      </c>
      <c r="G614" s="81" t="s">
        <v>245</v>
      </c>
      <c r="H614" s="70">
        <v>2026</v>
      </c>
    </row>
    <row r="615" spans="1:8" x14ac:dyDescent="0.35">
      <c r="A615" s="70" t="s">
        <v>4</v>
      </c>
      <c r="B615" s="70" t="s">
        <v>14</v>
      </c>
      <c r="C615" s="70" t="s">
        <v>246</v>
      </c>
      <c r="D615" s="70" t="s">
        <v>119</v>
      </c>
      <c r="E615" s="81">
        <f>INDEX('Input Data'!$B$97:$R$115,MATCH(IF($A615="Primary",$A615,$B615),'Input Data'!$A$97:$A$115,0),MATCH($D615,'Input Data'!$B$96:$R$96,0))</f>
        <v>2.5813584708546802E-2</v>
      </c>
      <c r="F615" s="81" t="s">
        <v>244</v>
      </c>
      <c r="G615" s="81" t="s">
        <v>245</v>
      </c>
      <c r="H615" s="70">
        <v>2026</v>
      </c>
    </row>
    <row r="616" spans="1:8" x14ac:dyDescent="0.35">
      <c r="A616" s="70" t="s">
        <v>4</v>
      </c>
      <c r="B616" s="70" t="s">
        <v>14</v>
      </c>
      <c r="C616" s="70" t="s">
        <v>247</v>
      </c>
      <c r="D616" s="70" t="s">
        <v>119</v>
      </c>
      <c r="E616" s="76">
        <f>INDEX('Input Data'!$B$154:$R$173,MATCH(IF($A616="Primary",$A616,$B616),'Input Data'!$A$154:$A$173,0),MATCH($D616,'Input Data'!$B$153:$R$153,0))</f>
        <v>186.65390217811878</v>
      </c>
      <c r="F616" s="81" t="s">
        <v>248</v>
      </c>
      <c r="G616" s="81" t="s">
        <v>245</v>
      </c>
      <c r="H616" s="70">
        <v>2026</v>
      </c>
    </row>
    <row r="617" spans="1:8" x14ac:dyDescent="0.35">
      <c r="A617" s="70" t="s">
        <v>4</v>
      </c>
      <c r="B617" s="70" t="s">
        <v>14</v>
      </c>
      <c r="C617" s="70" t="s">
        <v>249</v>
      </c>
      <c r="D617" s="70" t="s">
        <v>119</v>
      </c>
      <c r="E617" s="76">
        <f>INDEX('Input Data'!$B$180:$R$199,MATCH(IF($A617="Primary",$A617,$B617),'Input Data'!$A$180:$A$199,0),MATCH($D617,'Input Data'!$B$179:$R$179,0))</f>
        <v>131.83807638833466</v>
      </c>
      <c r="F617" s="81" t="s">
        <v>248</v>
      </c>
      <c r="G617" s="81" t="s">
        <v>245</v>
      </c>
      <c r="H617" s="70">
        <v>2026</v>
      </c>
    </row>
    <row r="618" spans="1:8" x14ac:dyDescent="0.35">
      <c r="A618" s="70" t="s">
        <v>4</v>
      </c>
      <c r="B618" s="70" t="s">
        <v>14</v>
      </c>
      <c r="C618" s="70" t="s">
        <v>250</v>
      </c>
      <c r="D618" s="70" t="s">
        <v>119</v>
      </c>
      <c r="E618" s="76">
        <f t="shared" ref="E618" ca="1" si="84">INDEX(INDIRECT("'"&amp;IF($A618="Primary",$A618,IF($B618="History","History ",$B618))&amp;"'!$E$41:$X$41"),1,MATCH($D618,INDIRECT("'"&amp;IF($A618="Primary",$A618,IF($B618="History","History ",$B618))&amp;"'!$E$35:$X$35"),0))</f>
        <v>463.39623563833209</v>
      </c>
      <c r="F618" s="81" t="s">
        <v>248</v>
      </c>
      <c r="G618" s="81" t="s">
        <v>245</v>
      </c>
      <c r="H618" s="70">
        <v>2026</v>
      </c>
    </row>
    <row r="619" spans="1:8" x14ac:dyDescent="0.35">
      <c r="A619" s="70" t="s">
        <v>4</v>
      </c>
      <c r="B619" s="70" t="s">
        <v>14</v>
      </c>
      <c r="C619" s="70" t="s">
        <v>251</v>
      </c>
      <c r="D619" s="70" t="s">
        <v>119</v>
      </c>
      <c r="E619" s="81">
        <f>INDEX('Input Data'!$B$123:$R$141,MATCH(IF($A619="Primary",$A619,$B619),'Input Data'!$A$123:$A$141,0),MATCH($D619,'Input Data'!$B$122:$R$122,0))</f>
        <v>0.10630681729858629</v>
      </c>
      <c r="F619" s="81" t="s">
        <v>244</v>
      </c>
      <c r="G619" s="81" t="s">
        <v>245</v>
      </c>
      <c r="H619" s="70">
        <v>2026</v>
      </c>
    </row>
    <row r="620" spans="1:8" x14ac:dyDescent="0.35">
      <c r="A620" s="70" t="s">
        <v>4</v>
      </c>
      <c r="B620" s="70" t="s">
        <v>14</v>
      </c>
      <c r="C620" s="70" t="s">
        <v>243</v>
      </c>
      <c r="D620" s="70" t="s">
        <v>120</v>
      </c>
      <c r="E620" s="81">
        <f>INDEX('Input Data'!$B$71:$R$89,MATCH(IF($A620="Primary",$A620,$B620),'Input Data'!$A$71:$A$89,0),MATCH($D620,'Input Data'!$B$70:$R$70,0))</f>
        <v>7.6914476762834097E-2</v>
      </c>
      <c r="F620" s="81" t="s">
        <v>244</v>
      </c>
      <c r="G620" s="81" t="s">
        <v>245</v>
      </c>
      <c r="H620" s="70">
        <v>2026</v>
      </c>
    </row>
    <row r="621" spans="1:8" x14ac:dyDescent="0.35">
      <c r="A621" s="70" t="s">
        <v>4</v>
      </c>
      <c r="B621" s="70" t="s">
        <v>14</v>
      </c>
      <c r="C621" s="70" t="s">
        <v>246</v>
      </c>
      <c r="D621" s="70" t="s">
        <v>120</v>
      </c>
      <c r="E621" s="81">
        <f>INDEX('Input Data'!$B$97:$R$115,MATCH(IF($A621="Primary",$A621,$B621),'Input Data'!$A$97:$A$115,0),MATCH($D621,'Input Data'!$B$96:$R$96,0))</f>
        <v>2.2942737728055058E-2</v>
      </c>
      <c r="F621" s="81" t="s">
        <v>244</v>
      </c>
      <c r="G621" s="81" t="s">
        <v>245</v>
      </c>
      <c r="H621" s="70">
        <v>2026</v>
      </c>
    </row>
    <row r="622" spans="1:8" x14ac:dyDescent="0.35">
      <c r="A622" s="70" t="s">
        <v>4</v>
      </c>
      <c r="B622" s="70" t="s">
        <v>14</v>
      </c>
      <c r="C622" s="70" t="s">
        <v>247</v>
      </c>
      <c r="D622" s="70" t="s">
        <v>120</v>
      </c>
      <c r="E622" s="76">
        <f>INDEX('Input Data'!$B$154:$R$173,MATCH(IF($A622="Primary",$A622,$B622),'Input Data'!$A$154:$A$173,0),MATCH($D622,'Input Data'!$B$153:$R$153,0))</f>
        <v>250.05606225395093</v>
      </c>
      <c r="F622" s="81" t="s">
        <v>248</v>
      </c>
      <c r="G622" s="81" t="s">
        <v>245</v>
      </c>
      <c r="H622" s="70">
        <v>2026</v>
      </c>
    </row>
    <row r="623" spans="1:8" x14ac:dyDescent="0.35">
      <c r="A623" s="70" t="s">
        <v>4</v>
      </c>
      <c r="B623" s="70" t="s">
        <v>14</v>
      </c>
      <c r="C623" s="70" t="s">
        <v>249</v>
      </c>
      <c r="D623" s="70" t="s">
        <v>120</v>
      </c>
      <c r="E623" s="76">
        <f>INDEX('Input Data'!$B$180:$R$199,MATCH(IF($A623="Primary",$A623,$B623),'Input Data'!$A$180:$A$199,0),MATCH($D623,'Input Data'!$B$179:$R$179,0))</f>
        <v>196.70774381228492</v>
      </c>
      <c r="F623" s="81" t="s">
        <v>248</v>
      </c>
      <c r="G623" s="81" t="s">
        <v>245</v>
      </c>
      <c r="H623" s="70">
        <v>2026</v>
      </c>
    </row>
    <row r="624" spans="1:8" x14ac:dyDescent="0.35">
      <c r="A624" s="70" t="s">
        <v>4</v>
      </c>
      <c r="B624" s="70" t="s">
        <v>14</v>
      </c>
      <c r="C624" s="70" t="s">
        <v>250</v>
      </c>
      <c r="D624" s="70" t="s">
        <v>120</v>
      </c>
      <c r="E624" s="76">
        <f t="shared" ref="E624" ca="1" si="85">INDEX(INDIRECT("'"&amp;IF($A624="Primary",$A624,IF($B624="History","History ",$B624))&amp;"'!$E$41:$X$41"),1,MATCH($D624,INDIRECT("'"&amp;IF($A624="Primary",$A624,IF($B624="History","History ",$B624))&amp;"'!$E$35:$X$35"),0))</f>
        <v>425.38832130338699</v>
      </c>
      <c r="F624" s="81" t="s">
        <v>248</v>
      </c>
      <c r="G624" s="81" t="s">
        <v>245</v>
      </c>
      <c r="H624" s="70">
        <v>2026</v>
      </c>
    </row>
    <row r="625" spans="1:8" x14ac:dyDescent="0.35">
      <c r="A625" s="70" t="s">
        <v>4</v>
      </c>
      <c r="B625" s="70" t="s">
        <v>14</v>
      </c>
      <c r="C625" s="70" t="s">
        <v>251</v>
      </c>
      <c r="D625" s="70" t="s">
        <v>120</v>
      </c>
      <c r="E625" s="81">
        <f>INDEX('Input Data'!$B$123:$R$141,MATCH(IF($A625="Primary",$A625,$B625),'Input Data'!$A$123:$A$141,0),MATCH($D625,'Input Data'!$B$122:$R$122,0))</f>
        <v>9.9857214490889162E-2</v>
      </c>
      <c r="F625" s="81" t="s">
        <v>244</v>
      </c>
      <c r="G625" s="81" t="s">
        <v>245</v>
      </c>
      <c r="H625" s="70">
        <v>2026</v>
      </c>
    </row>
    <row r="626" spans="1:8" x14ac:dyDescent="0.35">
      <c r="A626" s="70" t="s">
        <v>4</v>
      </c>
      <c r="B626" s="70" t="s">
        <v>14</v>
      </c>
      <c r="C626" s="70" t="s">
        <v>243</v>
      </c>
      <c r="D626" s="70" t="s">
        <v>121</v>
      </c>
      <c r="E626" s="81">
        <f>INDEX('Input Data'!$B$71:$R$89,MATCH(IF($A626="Primary",$A626,$B626),'Input Data'!$A$71:$A$89,0),MATCH($D626,'Input Data'!$B$70:$R$70,0))</f>
        <v>8.6719189765087953E-2</v>
      </c>
      <c r="F626" s="81" t="s">
        <v>244</v>
      </c>
      <c r="G626" s="81" t="s">
        <v>245</v>
      </c>
      <c r="H626" s="70">
        <v>2026</v>
      </c>
    </row>
    <row r="627" spans="1:8" x14ac:dyDescent="0.35">
      <c r="A627" s="70" t="s">
        <v>4</v>
      </c>
      <c r="B627" s="70" t="s">
        <v>14</v>
      </c>
      <c r="C627" s="70" t="s">
        <v>246</v>
      </c>
      <c r="D627" s="70" t="s">
        <v>121</v>
      </c>
      <c r="E627" s="81">
        <f>INDEX('Input Data'!$B$97:$R$115,MATCH(IF($A627="Primary",$A627,$B627),'Input Data'!$A$97:$A$115,0),MATCH($D627,'Input Data'!$B$96:$R$96,0))</f>
        <v>2.1774954900939624E-2</v>
      </c>
      <c r="F627" s="81" t="s">
        <v>244</v>
      </c>
      <c r="G627" s="81" t="s">
        <v>245</v>
      </c>
      <c r="H627" s="70">
        <v>2026</v>
      </c>
    </row>
    <row r="628" spans="1:8" x14ac:dyDescent="0.35">
      <c r="A628" s="70" t="s">
        <v>4</v>
      </c>
      <c r="B628" s="70" t="s">
        <v>14</v>
      </c>
      <c r="C628" s="70" t="s">
        <v>247</v>
      </c>
      <c r="D628" s="70" t="s">
        <v>121</v>
      </c>
      <c r="E628" s="76">
        <f>INDEX('Input Data'!$B$154:$R$173,MATCH(IF($A628="Primary",$A628,$B628),'Input Data'!$A$154:$A$173,0),MATCH($D628,'Input Data'!$B$153:$R$153,0))</f>
        <v>288.52197571823865</v>
      </c>
      <c r="F628" s="81" t="s">
        <v>248</v>
      </c>
      <c r="G628" s="81" t="s">
        <v>245</v>
      </c>
      <c r="H628" s="70">
        <v>2026</v>
      </c>
    </row>
    <row r="629" spans="1:8" x14ac:dyDescent="0.35">
      <c r="A629" s="70" t="s">
        <v>4</v>
      </c>
      <c r="B629" s="70" t="s">
        <v>14</v>
      </c>
      <c r="C629" s="70" t="s">
        <v>249</v>
      </c>
      <c r="D629" s="70" t="s">
        <v>121</v>
      </c>
      <c r="E629" s="76">
        <f>INDEX('Input Data'!$B$180:$R$199,MATCH(IF($A629="Primary",$A629,$B629),'Input Data'!$A$180:$A$199,0),MATCH($D629,'Input Data'!$B$179:$R$179,0))</f>
        <v>168.38156166972078</v>
      </c>
      <c r="F629" s="81" t="s">
        <v>248</v>
      </c>
      <c r="G629" s="81" t="s">
        <v>245</v>
      </c>
      <c r="H629" s="70">
        <v>2026</v>
      </c>
    </row>
    <row r="630" spans="1:8" x14ac:dyDescent="0.35">
      <c r="A630" s="70" t="s">
        <v>4</v>
      </c>
      <c r="B630" s="70" t="s">
        <v>14</v>
      </c>
      <c r="C630" s="70" t="s">
        <v>250</v>
      </c>
      <c r="D630" s="70" t="s">
        <v>121</v>
      </c>
      <c r="E630" s="76">
        <f t="shared" ref="E630" ca="1" si="86">INDEX(INDIRECT("'"&amp;IF($A630="Primary",$A630,IF($B630="History","History ",$B630))&amp;"'!$E$41:$X$41"),1,MATCH($D630,INDIRECT("'"&amp;IF($A630="Primary",$A630,IF($B630="History","History ",$B630))&amp;"'!$E$35:$X$35"),0))</f>
        <v>280.72354483109552</v>
      </c>
      <c r="F630" s="81" t="s">
        <v>248</v>
      </c>
      <c r="G630" s="81" t="s">
        <v>245</v>
      </c>
      <c r="H630" s="70">
        <v>2026</v>
      </c>
    </row>
    <row r="631" spans="1:8" x14ac:dyDescent="0.35">
      <c r="A631" s="70" t="s">
        <v>4</v>
      </c>
      <c r="B631" s="70" t="s">
        <v>14</v>
      </c>
      <c r="C631" s="70" t="s">
        <v>251</v>
      </c>
      <c r="D631" s="70" t="s">
        <v>121</v>
      </c>
      <c r="E631" s="81">
        <f>INDEX('Input Data'!$B$123:$R$141,MATCH(IF($A631="Primary",$A631,$B631),'Input Data'!$A$123:$A$141,0),MATCH($D631,'Input Data'!$B$122:$R$122,0))</f>
        <v>0.10849414466602758</v>
      </c>
      <c r="F631" s="81" t="s">
        <v>244</v>
      </c>
      <c r="G631" s="81" t="s">
        <v>245</v>
      </c>
      <c r="H631" s="70">
        <v>2026</v>
      </c>
    </row>
    <row r="632" spans="1:8" x14ac:dyDescent="0.35">
      <c r="A632" s="70" t="s">
        <v>4</v>
      </c>
      <c r="B632" s="70" t="s">
        <v>14</v>
      </c>
      <c r="C632" s="70" t="s">
        <v>243</v>
      </c>
      <c r="D632" s="70" t="s">
        <v>122</v>
      </c>
      <c r="E632" s="81">
        <f>INDEX('Input Data'!$B$71:$R$89,MATCH(IF($A632="Primary",$A632,$B632),'Input Data'!$A$71:$A$89,0),MATCH($D632,'Input Data'!$B$70:$R$70,0))</f>
        <v>9.7432486225959181E-2</v>
      </c>
      <c r="F632" s="81" t="s">
        <v>244</v>
      </c>
      <c r="G632" s="81" t="s">
        <v>245</v>
      </c>
      <c r="H632" s="70">
        <v>2026</v>
      </c>
    </row>
    <row r="633" spans="1:8" x14ac:dyDescent="0.35">
      <c r="A633" s="70" t="s">
        <v>4</v>
      </c>
      <c r="B633" s="70" t="s">
        <v>14</v>
      </c>
      <c r="C633" s="70" t="s">
        <v>246</v>
      </c>
      <c r="D633" s="70" t="s">
        <v>122</v>
      </c>
      <c r="E633" s="81">
        <f>INDEX('Input Data'!$B$97:$R$115,MATCH(IF($A633="Primary",$A633,$B633),'Input Data'!$A$97:$A$115,0),MATCH($D633,'Input Data'!$B$96:$R$96,0))</f>
        <v>2.3760624932611114E-2</v>
      </c>
      <c r="F633" s="81" t="s">
        <v>244</v>
      </c>
      <c r="G633" s="81" t="s">
        <v>245</v>
      </c>
      <c r="H633" s="70">
        <v>2026</v>
      </c>
    </row>
    <row r="634" spans="1:8" x14ac:dyDescent="0.35">
      <c r="A634" s="70" t="s">
        <v>4</v>
      </c>
      <c r="B634" s="70" t="s">
        <v>14</v>
      </c>
      <c r="C634" s="70" t="s">
        <v>247</v>
      </c>
      <c r="D634" s="70" t="s">
        <v>122</v>
      </c>
      <c r="E634" s="76">
        <f>INDEX('Input Data'!$B$154:$R$173,MATCH(IF($A634="Primary",$A634,$B634),'Input Data'!$A$154:$A$173,0),MATCH($D634,'Input Data'!$B$153:$R$153,0))</f>
        <v>369.13429532928296</v>
      </c>
      <c r="F634" s="81" t="s">
        <v>248</v>
      </c>
      <c r="G634" s="81" t="s">
        <v>245</v>
      </c>
      <c r="H634" s="70">
        <v>2026</v>
      </c>
    </row>
    <row r="635" spans="1:8" x14ac:dyDescent="0.35">
      <c r="A635" s="70" t="s">
        <v>4</v>
      </c>
      <c r="B635" s="70" t="s">
        <v>14</v>
      </c>
      <c r="C635" s="70" t="s">
        <v>249</v>
      </c>
      <c r="D635" s="70" t="s">
        <v>122</v>
      </c>
      <c r="E635" s="76">
        <f>INDEX('Input Data'!$B$180:$R$199,MATCH(IF($A635="Primary",$A635,$B635),'Input Data'!$A$180:$A$199,0),MATCH($D635,'Input Data'!$B$179:$R$179,0))</f>
        <v>173.24203741187245</v>
      </c>
      <c r="F635" s="81" t="s">
        <v>248</v>
      </c>
      <c r="G635" s="81" t="s">
        <v>245</v>
      </c>
      <c r="H635" s="70">
        <v>2026</v>
      </c>
    </row>
    <row r="636" spans="1:8" x14ac:dyDescent="0.35">
      <c r="A636" s="70" t="s">
        <v>4</v>
      </c>
      <c r="B636" s="70" t="s">
        <v>14</v>
      </c>
      <c r="C636" s="70" t="s">
        <v>250</v>
      </c>
      <c r="D636" s="70" t="s">
        <v>122</v>
      </c>
      <c r="E636" s="76">
        <f t="shared" ref="E636" ca="1" si="87">INDEX(INDIRECT("'"&amp;IF($A636="Primary",$A636,IF($B636="History","History ",$B636))&amp;"'!$E$41:$X$41"),1,MATCH($D636,INDIRECT("'"&amp;IF($A636="Primary",$A636,IF($B636="History","History ",$B636))&amp;"'!$E$35:$X$35"),0))</f>
        <v>274.66585692006112</v>
      </c>
      <c r="F636" s="81" t="s">
        <v>248</v>
      </c>
      <c r="G636" s="81" t="s">
        <v>245</v>
      </c>
      <c r="H636" s="70">
        <v>2026</v>
      </c>
    </row>
    <row r="637" spans="1:8" x14ac:dyDescent="0.35">
      <c r="A637" s="70" t="s">
        <v>4</v>
      </c>
      <c r="B637" s="70" t="s">
        <v>14</v>
      </c>
      <c r="C637" s="70" t="s">
        <v>251</v>
      </c>
      <c r="D637" s="70" t="s">
        <v>122</v>
      </c>
      <c r="E637" s="81">
        <f>INDEX('Input Data'!$B$123:$R$141,MATCH(IF($A637="Primary",$A637,$B637),'Input Data'!$A$123:$A$141,0),MATCH($D637,'Input Data'!$B$122:$R$122,0))</f>
        <v>0.12119311115857029</v>
      </c>
      <c r="F637" s="81" t="s">
        <v>244</v>
      </c>
      <c r="G637" s="81" t="s">
        <v>245</v>
      </c>
      <c r="H637" s="70">
        <v>2026</v>
      </c>
    </row>
    <row r="638" spans="1:8" x14ac:dyDescent="0.35">
      <c r="A638" s="70" t="s">
        <v>4</v>
      </c>
      <c r="B638" s="70" t="s">
        <v>14</v>
      </c>
      <c r="C638" s="70" t="s">
        <v>243</v>
      </c>
      <c r="D638" s="70" t="s">
        <v>123</v>
      </c>
      <c r="E638" s="81">
        <f>INDEX('Input Data'!$B$71:$R$89,MATCH(IF($A638="Primary",$A638,$B638),'Input Data'!$A$71:$A$89,0),MATCH($D638,'Input Data'!$B$70:$R$70,0))</f>
        <v>0.10099654539489249</v>
      </c>
      <c r="F638" s="81" t="s">
        <v>244</v>
      </c>
      <c r="G638" s="81" t="s">
        <v>245</v>
      </c>
      <c r="H638" s="70">
        <v>2026</v>
      </c>
    </row>
    <row r="639" spans="1:8" x14ac:dyDescent="0.35">
      <c r="A639" s="70" t="s">
        <v>4</v>
      </c>
      <c r="B639" s="70" t="s">
        <v>14</v>
      </c>
      <c r="C639" s="70" t="s">
        <v>246</v>
      </c>
      <c r="D639" s="70" t="s">
        <v>123</v>
      </c>
      <c r="E639" s="81">
        <f>INDEX('Input Data'!$B$97:$R$115,MATCH(IF($A639="Primary",$A639,$B639),'Input Data'!$A$97:$A$115,0),MATCH($D639,'Input Data'!$B$96:$R$96,0))</f>
        <v>2.4241880712021203E-2</v>
      </c>
      <c r="F639" s="81" t="s">
        <v>244</v>
      </c>
      <c r="G639" s="81" t="s">
        <v>245</v>
      </c>
      <c r="H639" s="70">
        <v>2026</v>
      </c>
    </row>
    <row r="640" spans="1:8" x14ac:dyDescent="0.35">
      <c r="A640" s="70" t="s">
        <v>4</v>
      </c>
      <c r="B640" s="70" t="s">
        <v>14</v>
      </c>
      <c r="C640" s="70" t="s">
        <v>247</v>
      </c>
      <c r="D640" s="70" t="s">
        <v>123</v>
      </c>
      <c r="E640" s="76">
        <f>INDEX('Input Data'!$B$154:$R$173,MATCH(IF($A640="Primary",$A640,$B640),'Input Data'!$A$154:$A$173,0),MATCH($D640,'Input Data'!$B$153:$R$153,0))</f>
        <v>290.74863108314787</v>
      </c>
      <c r="F640" s="81" t="s">
        <v>248</v>
      </c>
      <c r="G640" s="81" t="s">
        <v>245</v>
      </c>
      <c r="H640" s="70">
        <v>2026</v>
      </c>
    </row>
    <row r="641" spans="1:8" x14ac:dyDescent="0.35">
      <c r="A641" s="70" t="s">
        <v>4</v>
      </c>
      <c r="B641" s="70" t="s">
        <v>14</v>
      </c>
      <c r="C641" s="70" t="s">
        <v>249</v>
      </c>
      <c r="D641" s="70" t="s">
        <v>123</v>
      </c>
      <c r="E641" s="76">
        <f>INDEX('Input Data'!$B$180:$R$199,MATCH(IF($A641="Primary",$A641,$B641),'Input Data'!$A$180:$A$199,0),MATCH($D641,'Input Data'!$B$179:$R$179,0))</f>
        <v>113.85908393231472</v>
      </c>
      <c r="F641" s="81" t="s">
        <v>248</v>
      </c>
      <c r="G641" s="81" t="s">
        <v>245</v>
      </c>
      <c r="H641" s="70">
        <v>2026</v>
      </c>
    </row>
    <row r="642" spans="1:8" x14ac:dyDescent="0.35">
      <c r="A642" s="70" t="s">
        <v>4</v>
      </c>
      <c r="B642" s="70" t="s">
        <v>14</v>
      </c>
      <c r="C642" s="70" t="s">
        <v>250</v>
      </c>
      <c r="D642" s="70" t="s">
        <v>123</v>
      </c>
      <c r="E642" s="76">
        <f t="shared" ref="E642" ca="1" si="88">INDEX(INDIRECT("'"&amp;IF($A642="Primary",$A642,IF($B642="History","History ",$B642))&amp;"'!$E$41:$X$41"),1,MATCH($D642,INDIRECT("'"&amp;IF($A642="Primary",$A642,IF($B642="History","History ",$B642))&amp;"'!$E$35:$X$35"),0))</f>
        <v>369.66982610535666</v>
      </c>
      <c r="F642" s="81" t="s">
        <v>248</v>
      </c>
      <c r="G642" s="81" t="s">
        <v>245</v>
      </c>
      <c r="H642" s="70">
        <v>2026</v>
      </c>
    </row>
    <row r="643" spans="1:8" x14ac:dyDescent="0.35">
      <c r="A643" s="70" t="s">
        <v>4</v>
      </c>
      <c r="B643" s="70" t="s">
        <v>14</v>
      </c>
      <c r="C643" s="70" t="s">
        <v>251</v>
      </c>
      <c r="D643" s="70" t="s">
        <v>123</v>
      </c>
      <c r="E643" s="81">
        <f>INDEX('Input Data'!$B$123:$R$141,MATCH(IF($A643="Primary",$A643,$B643),'Input Data'!$A$123:$A$141,0),MATCH($D643,'Input Data'!$B$122:$R$122,0))</f>
        <v>0.12523842610691369</v>
      </c>
      <c r="F643" s="81" t="s">
        <v>244</v>
      </c>
      <c r="G643" s="81" t="s">
        <v>245</v>
      </c>
      <c r="H643" s="70">
        <v>2026</v>
      </c>
    </row>
    <row r="644" spans="1:8" x14ac:dyDescent="0.35">
      <c r="A644" s="70" t="s">
        <v>4</v>
      </c>
      <c r="B644" s="70" t="s">
        <v>14</v>
      </c>
      <c r="C644" s="70" t="s">
        <v>243</v>
      </c>
      <c r="D644" s="70" t="s">
        <v>124</v>
      </c>
      <c r="E644" s="81">
        <f>INDEX('Input Data'!$B$71:$R$89,MATCH(IF($A644="Primary",$A644,$B644),'Input Data'!$A$71:$A$89,0),MATCH($D644,'Input Data'!$B$70:$R$70,0))</f>
        <v>9.910074320094292E-2</v>
      </c>
      <c r="F644" s="81" t="s">
        <v>244</v>
      </c>
      <c r="G644" s="81" t="s">
        <v>245</v>
      </c>
      <c r="H644" s="70">
        <v>2026</v>
      </c>
    </row>
    <row r="645" spans="1:8" x14ac:dyDescent="0.35">
      <c r="A645" s="70" t="s">
        <v>4</v>
      </c>
      <c r="B645" s="70" t="s">
        <v>14</v>
      </c>
      <c r="C645" s="70" t="s">
        <v>246</v>
      </c>
      <c r="D645" s="70" t="s">
        <v>124</v>
      </c>
      <c r="E645" s="81">
        <f>INDEX('Input Data'!$B$97:$R$115,MATCH(IF($A645="Primary",$A645,$B645),'Input Data'!$A$97:$A$115,0),MATCH($D645,'Input Data'!$B$96:$R$96,0))</f>
        <v>2.130737082515995E-2</v>
      </c>
      <c r="F645" s="81" t="s">
        <v>244</v>
      </c>
      <c r="G645" s="81" t="s">
        <v>245</v>
      </c>
      <c r="H645" s="70">
        <v>2026</v>
      </c>
    </row>
    <row r="646" spans="1:8" x14ac:dyDescent="0.35">
      <c r="A646" s="70" t="s">
        <v>4</v>
      </c>
      <c r="B646" s="70" t="s">
        <v>14</v>
      </c>
      <c r="C646" s="70" t="s">
        <v>247</v>
      </c>
      <c r="D646" s="70" t="s">
        <v>124</v>
      </c>
      <c r="E646" s="76">
        <f>INDEX('Input Data'!$B$154:$R$173,MATCH(IF($A646="Primary",$A646,$B646),'Input Data'!$A$154:$A$173,0),MATCH($D646,'Input Data'!$B$153:$R$153,0))</f>
        <v>308.16876003098986</v>
      </c>
      <c r="F646" s="81" t="s">
        <v>248</v>
      </c>
      <c r="G646" s="81" t="s">
        <v>245</v>
      </c>
      <c r="H646" s="70">
        <v>2026</v>
      </c>
    </row>
    <row r="647" spans="1:8" x14ac:dyDescent="0.35">
      <c r="A647" s="70" t="s">
        <v>4</v>
      </c>
      <c r="B647" s="70" t="s">
        <v>14</v>
      </c>
      <c r="C647" s="70" t="s">
        <v>249</v>
      </c>
      <c r="D647" s="70" t="s">
        <v>124</v>
      </c>
      <c r="E647" s="76">
        <f>INDEX('Input Data'!$B$180:$R$199,MATCH(IF($A647="Primary",$A647,$B647),'Input Data'!$A$180:$A$199,0),MATCH($D647,'Input Data'!$B$179:$R$179,0))</f>
        <v>115.27234537583456</v>
      </c>
      <c r="F647" s="81" t="s">
        <v>248</v>
      </c>
      <c r="G647" s="81" t="s">
        <v>245</v>
      </c>
      <c r="H647" s="70">
        <v>2026</v>
      </c>
    </row>
    <row r="648" spans="1:8" x14ac:dyDescent="0.35">
      <c r="A648" s="70" t="s">
        <v>4</v>
      </c>
      <c r="B648" s="70" t="s">
        <v>14</v>
      </c>
      <c r="C648" s="70" t="s">
        <v>250</v>
      </c>
      <c r="D648" s="70" t="s">
        <v>124</v>
      </c>
      <c r="E648" s="76">
        <f t="shared" ref="E648" ca="1" si="89">INDEX(INDIRECT("'"&amp;IF($A648="Primary",$A648,IF($B648="History","History ",$B648))&amp;"'!$E$41:$X$41"),1,MATCH($D648,INDIRECT("'"&amp;IF($A648="Primary",$A648,IF($B648="History","History ",$B648))&amp;"'!$E$35:$X$35"),0))</f>
        <v>280.38605692929872</v>
      </c>
      <c r="F648" s="81" t="s">
        <v>248</v>
      </c>
      <c r="G648" s="81" t="s">
        <v>245</v>
      </c>
      <c r="H648" s="70">
        <v>2026</v>
      </c>
    </row>
    <row r="649" spans="1:8" x14ac:dyDescent="0.35">
      <c r="A649" s="70" t="s">
        <v>4</v>
      </c>
      <c r="B649" s="70" t="s">
        <v>14</v>
      </c>
      <c r="C649" s="70" t="s">
        <v>251</v>
      </c>
      <c r="D649" s="70" t="s">
        <v>124</v>
      </c>
      <c r="E649" s="81">
        <f>INDEX('Input Data'!$B$123:$R$141,MATCH(IF($A649="Primary",$A649,$B649),'Input Data'!$A$123:$A$141,0),MATCH($D649,'Input Data'!$B$122:$R$122,0))</f>
        <v>0.12040811402610287</v>
      </c>
      <c r="F649" s="81" t="s">
        <v>244</v>
      </c>
      <c r="G649" s="81" t="s">
        <v>245</v>
      </c>
      <c r="H649" s="70">
        <v>2026</v>
      </c>
    </row>
    <row r="650" spans="1:8" x14ac:dyDescent="0.35">
      <c r="A650" s="70" t="s">
        <v>4</v>
      </c>
      <c r="B650" s="70" t="s">
        <v>14</v>
      </c>
      <c r="C650" s="70" t="s">
        <v>243</v>
      </c>
      <c r="D650" s="70" t="s">
        <v>125</v>
      </c>
      <c r="E650" s="81">
        <f>INDEX('Input Data'!$B$71:$R$89,MATCH(IF($A650="Primary",$A650,$B650),'Input Data'!$A$71:$A$89,0),MATCH($D650,'Input Data'!$B$70:$R$70,0))</f>
        <v>0.10643090953859342</v>
      </c>
      <c r="F650" s="81" t="s">
        <v>244</v>
      </c>
      <c r="G650" s="81" t="s">
        <v>245</v>
      </c>
      <c r="H650" s="70">
        <v>2026</v>
      </c>
    </row>
    <row r="651" spans="1:8" x14ac:dyDescent="0.35">
      <c r="A651" s="70" t="s">
        <v>4</v>
      </c>
      <c r="B651" s="70" t="s">
        <v>14</v>
      </c>
      <c r="C651" s="70" t="s">
        <v>246</v>
      </c>
      <c r="D651" s="70" t="s">
        <v>125</v>
      </c>
      <c r="E651" s="81">
        <f>INDEX('Input Data'!$B$97:$R$115,MATCH(IF($A651="Primary",$A651,$B651),'Input Data'!$A$97:$A$115,0),MATCH($D651,'Input Data'!$B$96:$R$96,0))</f>
        <v>2.2428166633899696E-2</v>
      </c>
      <c r="F651" s="81" t="s">
        <v>244</v>
      </c>
      <c r="G651" s="81" t="s">
        <v>245</v>
      </c>
      <c r="H651" s="70">
        <v>2026</v>
      </c>
    </row>
    <row r="652" spans="1:8" x14ac:dyDescent="0.35">
      <c r="A652" s="70" t="s">
        <v>4</v>
      </c>
      <c r="B652" s="70" t="s">
        <v>14</v>
      </c>
      <c r="C652" s="70" t="s">
        <v>247</v>
      </c>
      <c r="D652" s="70" t="s">
        <v>125</v>
      </c>
      <c r="E652" s="76">
        <f>INDEX('Input Data'!$B$154:$R$173,MATCH(IF($A652="Primary",$A652,$B652),'Input Data'!$A$154:$A$173,0),MATCH($D652,'Input Data'!$B$153:$R$153,0))</f>
        <v>253.65398383379852</v>
      </c>
      <c r="F652" s="81" t="s">
        <v>248</v>
      </c>
      <c r="G652" s="81" t="s">
        <v>245</v>
      </c>
      <c r="H652" s="70">
        <v>2026</v>
      </c>
    </row>
    <row r="653" spans="1:8" x14ac:dyDescent="0.35">
      <c r="A653" s="70" t="s">
        <v>4</v>
      </c>
      <c r="B653" s="70" t="s">
        <v>14</v>
      </c>
      <c r="C653" s="70" t="s">
        <v>249</v>
      </c>
      <c r="D653" s="70" t="s">
        <v>125</v>
      </c>
      <c r="E653" s="76">
        <f>INDEX('Input Data'!$B$180:$R$199,MATCH(IF($A653="Primary",$A653,$B653),'Input Data'!$A$180:$A$199,0),MATCH($D653,'Input Data'!$B$179:$R$179,0))</f>
        <v>74.007361116267759</v>
      </c>
      <c r="F653" s="81" t="s">
        <v>248</v>
      </c>
      <c r="G653" s="81" t="s">
        <v>245</v>
      </c>
      <c r="H653" s="70">
        <v>2026</v>
      </c>
    </row>
    <row r="654" spans="1:8" x14ac:dyDescent="0.35">
      <c r="A654" s="70" t="s">
        <v>4</v>
      </c>
      <c r="B654" s="70" t="s">
        <v>14</v>
      </c>
      <c r="C654" s="70" t="s">
        <v>250</v>
      </c>
      <c r="D654" s="70" t="s">
        <v>125</v>
      </c>
      <c r="E654" s="76">
        <f t="shared" ref="E654" ca="1" si="90">INDEX(INDIRECT("'"&amp;IF($A654="Primary",$A654,IF($B654="History","History ",$B654))&amp;"'!$E$41:$X$41"),1,MATCH($D654,INDIRECT("'"&amp;IF($A654="Primary",$A654,IF($B654="History","History ",$B654))&amp;"'!$E$35:$X$35"),0))</f>
        <v>289.978911909538</v>
      </c>
      <c r="F654" s="81" t="s">
        <v>248</v>
      </c>
      <c r="G654" s="81" t="s">
        <v>245</v>
      </c>
      <c r="H654" s="70">
        <v>2026</v>
      </c>
    </row>
    <row r="655" spans="1:8" x14ac:dyDescent="0.35">
      <c r="A655" s="70" t="s">
        <v>4</v>
      </c>
      <c r="B655" s="70" t="s">
        <v>14</v>
      </c>
      <c r="C655" s="70" t="s">
        <v>251</v>
      </c>
      <c r="D655" s="70" t="s">
        <v>125</v>
      </c>
      <c r="E655" s="81">
        <f>INDEX('Input Data'!$B$123:$R$141,MATCH(IF($A655="Primary",$A655,$B655),'Input Data'!$A$123:$A$141,0),MATCH($D655,'Input Data'!$B$122:$R$122,0))</f>
        <v>0.12885907617249312</v>
      </c>
      <c r="F655" s="81" t="s">
        <v>244</v>
      </c>
      <c r="G655" s="81" t="s">
        <v>245</v>
      </c>
      <c r="H655" s="70">
        <v>2026</v>
      </c>
    </row>
    <row r="656" spans="1:8" x14ac:dyDescent="0.35">
      <c r="A656" s="70" t="s">
        <v>4</v>
      </c>
      <c r="B656" s="70" t="s">
        <v>14</v>
      </c>
      <c r="C656" s="70" t="s">
        <v>243</v>
      </c>
      <c r="D656" s="70" t="s">
        <v>126</v>
      </c>
      <c r="E656" s="81">
        <f>INDEX('Input Data'!$B$71:$R$89,MATCH(IF($A656="Primary",$A656,$B656),'Input Data'!$A$71:$A$89,0),MATCH($D656,'Input Data'!$B$70:$R$70,0))</f>
        <v>9.299961492348241E-2</v>
      </c>
      <c r="F656" s="81" t="s">
        <v>244</v>
      </c>
      <c r="G656" s="81" t="s">
        <v>245</v>
      </c>
      <c r="H656" s="70">
        <v>2026</v>
      </c>
    </row>
    <row r="657" spans="1:8" x14ac:dyDescent="0.35">
      <c r="A657" s="70" t="s">
        <v>4</v>
      </c>
      <c r="B657" s="70" t="s">
        <v>14</v>
      </c>
      <c r="C657" s="70" t="s">
        <v>246</v>
      </c>
      <c r="D657" s="70" t="s">
        <v>126</v>
      </c>
      <c r="E657" s="81">
        <f>INDEX('Input Data'!$B$97:$R$115,MATCH(IF($A657="Primary",$A657,$B657),'Input Data'!$A$97:$A$115,0),MATCH($D657,'Input Data'!$B$96:$R$96,0))</f>
        <v>1.5408473967839472E-2</v>
      </c>
      <c r="F657" s="81" t="s">
        <v>244</v>
      </c>
      <c r="G657" s="81" t="s">
        <v>245</v>
      </c>
      <c r="H657" s="70">
        <v>2026</v>
      </c>
    </row>
    <row r="658" spans="1:8" x14ac:dyDescent="0.35">
      <c r="A658" s="70" t="s">
        <v>4</v>
      </c>
      <c r="B658" s="70" t="s">
        <v>14</v>
      </c>
      <c r="C658" s="70" t="s">
        <v>247</v>
      </c>
      <c r="D658" s="70" t="s">
        <v>126</v>
      </c>
      <c r="E658" s="76">
        <f>INDEX('Input Data'!$B$154:$R$173,MATCH(IF($A658="Primary",$A658,$B658),'Input Data'!$A$154:$A$173,0),MATCH($D658,'Input Data'!$B$153:$R$153,0))</f>
        <v>265.91421290821648</v>
      </c>
      <c r="F658" s="81" t="s">
        <v>248</v>
      </c>
      <c r="G658" s="81" t="s">
        <v>245</v>
      </c>
      <c r="H658" s="70">
        <v>2026</v>
      </c>
    </row>
    <row r="659" spans="1:8" x14ac:dyDescent="0.35">
      <c r="A659" s="70" t="s">
        <v>4</v>
      </c>
      <c r="B659" s="70" t="s">
        <v>14</v>
      </c>
      <c r="C659" s="70" t="s">
        <v>249</v>
      </c>
      <c r="D659" s="70" t="s">
        <v>126</v>
      </c>
      <c r="E659" s="76">
        <f>INDEX('Input Data'!$B$180:$R$199,MATCH(IF($A659="Primary",$A659,$B659),'Input Data'!$A$180:$A$199,0),MATCH($D659,'Input Data'!$B$179:$R$179,0))</f>
        <v>94.219445761795882</v>
      </c>
      <c r="F659" s="81" t="s">
        <v>248</v>
      </c>
      <c r="G659" s="81" t="s">
        <v>245</v>
      </c>
      <c r="H659" s="70">
        <v>2026</v>
      </c>
    </row>
    <row r="660" spans="1:8" x14ac:dyDescent="0.35">
      <c r="A660" s="70" t="s">
        <v>4</v>
      </c>
      <c r="B660" s="70" t="s">
        <v>14</v>
      </c>
      <c r="C660" s="70" t="s">
        <v>250</v>
      </c>
      <c r="D660" s="70" t="s">
        <v>126</v>
      </c>
      <c r="E660" s="76">
        <f t="shared" ref="E660" ca="1" si="91">INDEX(INDIRECT("'"&amp;IF($A660="Primary",$A660,IF($B660="History","History ",$B660))&amp;"'!$E$41:$X$41"),1,MATCH($D660,INDIRECT("'"&amp;IF($A660="Primary",$A660,IF($B660="History","History ",$B660))&amp;"'!$E$35:$X$35"),0))</f>
        <v>262.58785622423949</v>
      </c>
      <c r="F660" s="81" t="s">
        <v>248</v>
      </c>
      <c r="G660" s="81" t="s">
        <v>245</v>
      </c>
      <c r="H660" s="70">
        <v>2026</v>
      </c>
    </row>
    <row r="661" spans="1:8" x14ac:dyDescent="0.35">
      <c r="A661" s="70" t="s">
        <v>4</v>
      </c>
      <c r="B661" s="70" t="s">
        <v>14</v>
      </c>
      <c r="C661" s="70" t="s">
        <v>251</v>
      </c>
      <c r="D661" s="70" t="s">
        <v>126</v>
      </c>
      <c r="E661" s="81">
        <f>INDEX('Input Data'!$B$123:$R$141,MATCH(IF($A661="Primary",$A661,$B661),'Input Data'!$A$123:$A$141,0),MATCH($D661,'Input Data'!$B$122:$R$122,0))</f>
        <v>0.10840808889132188</v>
      </c>
      <c r="F661" s="81" t="s">
        <v>244</v>
      </c>
      <c r="G661" s="81" t="s">
        <v>245</v>
      </c>
      <c r="H661" s="70">
        <v>2026</v>
      </c>
    </row>
    <row r="662" spans="1:8" x14ac:dyDescent="0.35">
      <c r="A662" s="70" t="s">
        <v>4</v>
      </c>
      <c r="B662" s="70" t="s">
        <v>14</v>
      </c>
      <c r="C662" s="70" t="s">
        <v>243</v>
      </c>
      <c r="D662" s="70" t="s">
        <v>127</v>
      </c>
      <c r="E662" s="81">
        <f>INDEX('Input Data'!$B$71:$R$89,MATCH(IF($A662="Primary",$A662,$B662),'Input Data'!$A$71:$A$89,0),MATCH($D662,'Input Data'!$B$70:$R$70,0))</f>
        <v>9.1342675705947327E-2</v>
      </c>
      <c r="F662" s="81" t="s">
        <v>244</v>
      </c>
      <c r="G662" s="81" t="s">
        <v>245</v>
      </c>
      <c r="H662" s="70">
        <v>2026</v>
      </c>
    </row>
    <row r="663" spans="1:8" x14ac:dyDescent="0.35">
      <c r="A663" s="70" t="s">
        <v>4</v>
      </c>
      <c r="B663" s="70" t="s">
        <v>14</v>
      </c>
      <c r="C663" s="70" t="s">
        <v>246</v>
      </c>
      <c r="D663" s="70" t="s">
        <v>127</v>
      </c>
      <c r="E663" s="81">
        <f>INDEX('Input Data'!$B$97:$R$115,MATCH(IF($A663="Primary",$A663,$B663),'Input Data'!$A$97:$A$115,0),MATCH($D663,'Input Data'!$B$96:$R$96,0))</f>
        <v>1.6628444845237022E-2</v>
      </c>
      <c r="F663" s="81" t="s">
        <v>244</v>
      </c>
      <c r="G663" s="81" t="s">
        <v>245</v>
      </c>
      <c r="H663" s="70">
        <v>2026</v>
      </c>
    </row>
    <row r="664" spans="1:8" x14ac:dyDescent="0.35">
      <c r="A664" s="70" t="s">
        <v>4</v>
      </c>
      <c r="B664" s="70" t="s">
        <v>14</v>
      </c>
      <c r="C664" s="70" t="s">
        <v>247</v>
      </c>
      <c r="D664" s="70" t="s">
        <v>127</v>
      </c>
      <c r="E664" s="76">
        <f>INDEX('Input Data'!$B$154:$R$173,MATCH(IF($A664="Primary",$A664,$B664),'Input Data'!$A$154:$A$173,0),MATCH($D664,'Input Data'!$B$153:$R$153,0))</f>
        <v>234.24743702580898</v>
      </c>
      <c r="F664" s="81" t="s">
        <v>248</v>
      </c>
      <c r="G664" s="81" t="s">
        <v>245</v>
      </c>
      <c r="H664" s="70">
        <v>2026</v>
      </c>
    </row>
    <row r="665" spans="1:8" x14ac:dyDescent="0.35">
      <c r="A665" s="70" t="s">
        <v>4</v>
      </c>
      <c r="B665" s="70" t="s">
        <v>14</v>
      </c>
      <c r="C665" s="70" t="s">
        <v>249</v>
      </c>
      <c r="D665" s="70" t="s">
        <v>127</v>
      </c>
      <c r="E665" s="76">
        <f>INDEX('Input Data'!$B$180:$R$199,MATCH(IF($A665="Primary",$A665,$B665),'Input Data'!$A$180:$A$199,0),MATCH($D665,'Input Data'!$B$179:$R$179,0))</f>
        <v>107.54919074442421</v>
      </c>
      <c r="F665" s="81" t="s">
        <v>248</v>
      </c>
      <c r="G665" s="81" t="s">
        <v>245</v>
      </c>
      <c r="H665" s="70">
        <v>2026</v>
      </c>
    </row>
    <row r="666" spans="1:8" x14ac:dyDescent="0.35">
      <c r="A666" s="70" t="s">
        <v>4</v>
      </c>
      <c r="B666" s="70" t="s">
        <v>14</v>
      </c>
      <c r="C666" s="70" t="s">
        <v>250</v>
      </c>
      <c r="D666" s="70" t="s">
        <v>127</v>
      </c>
      <c r="E666" s="76">
        <f t="shared" ref="E666" ca="1" si="92">INDEX(INDIRECT("'"&amp;IF($A666="Primary",$A666,IF($B666="History","History ",$B666))&amp;"'!$E$41:$X$41"),1,MATCH($D666,INDIRECT("'"&amp;IF($A666="Primary",$A666,IF($B666="History","History ",$B666))&amp;"'!$E$35:$X$35"),0))</f>
        <v>247.34112117877487</v>
      </c>
      <c r="F666" s="81" t="s">
        <v>248</v>
      </c>
      <c r="G666" s="81" t="s">
        <v>245</v>
      </c>
      <c r="H666" s="70">
        <v>2026</v>
      </c>
    </row>
    <row r="667" spans="1:8" x14ac:dyDescent="0.35">
      <c r="A667" s="70" t="s">
        <v>4</v>
      </c>
      <c r="B667" s="70" t="s">
        <v>14</v>
      </c>
      <c r="C667" s="70" t="s">
        <v>251</v>
      </c>
      <c r="D667" s="70" t="s">
        <v>127</v>
      </c>
      <c r="E667" s="81">
        <f>INDEX('Input Data'!$B$123:$R$141,MATCH(IF($A667="Primary",$A667,$B667),'Input Data'!$A$123:$A$141,0),MATCH($D667,'Input Data'!$B$122:$R$122,0))</f>
        <v>0.10797112055118435</v>
      </c>
      <c r="F667" s="81" t="s">
        <v>244</v>
      </c>
      <c r="G667" s="81" t="s">
        <v>245</v>
      </c>
      <c r="H667" s="70">
        <v>2026</v>
      </c>
    </row>
    <row r="668" spans="1:8" x14ac:dyDescent="0.35">
      <c r="A668" s="70" t="s">
        <v>4</v>
      </c>
      <c r="B668" s="70" t="s">
        <v>14</v>
      </c>
      <c r="C668" s="70" t="s">
        <v>243</v>
      </c>
      <c r="D668" s="70" t="s">
        <v>128</v>
      </c>
      <c r="E668" s="81">
        <f>INDEX('Input Data'!$B$71:$R$89,MATCH(IF($A668="Primary",$A668,$B668),'Input Data'!$A$71:$A$89,0),MATCH($D668,'Input Data'!$B$70:$R$70,0))</f>
        <v>6.7718279685679117E-2</v>
      </c>
      <c r="F668" s="81" t="s">
        <v>244</v>
      </c>
      <c r="G668" s="81" t="s">
        <v>245</v>
      </c>
      <c r="H668" s="70">
        <v>2026</v>
      </c>
    </row>
    <row r="669" spans="1:8" x14ac:dyDescent="0.35">
      <c r="A669" s="70" t="s">
        <v>4</v>
      </c>
      <c r="B669" s="70" t="s">
        <v>14</v>
      </c>
      <c r="C669" s="70" t="s">
        <v>246</v>
      </c>
      <c r="D669" s="70" t="s">
        <v>128</v>
      </c>
      <c r="E669" s="81">
        <f>INDEX('Input Data'!$B$97:$R$115,MATCH(IF($A669="Primary",$A669,$B669),'Input Data'!$A$97:$A$115,0),MATCH($D669,'Input Data'!$B$96:$R$96,0))</f>
        <v>1.5623874082173004E-2</v>
      </c>
      <c r="F669" s="81" t="s">
        <v>244</v>
      </c>
      <c r="G669" s="81" t="s">
        <v>245</v>
      </c>
      <c r="H669" s="70">
        <v>2026</v>
      </c>
    </row>
    <row r="670" spans="1:8" x14ac:dyDescent="0.35">
      <c r="A670" s="70" t="s">
        <v>4</v>
      </c>
      <c r="B670" s="70" t="s">
        <v>14</v>
      </c>
      <c r="C670" s="70" t="s">
        <v>247</v>
      </c>
      <c r="D670" s="70" t="s">
        <v>128</v>
      </c>
      <c r="E670" s="76">
        <f>INDEX('Input Data'!$B$154:$R$173,MATCH(IF($A670="Primary",$A670,$B670),'Input Data'!$A$154:$A$173,0),MATCH($D670,'Input Data'!$B$153:$R$153,0))</f>
        <v>248.37646260645494</v>
      </c>
      <c r="F670" s="81" t="s">
        <v>248</v>
      </c>
      <c r="G670" s="81" t="s">
        <v>245</v>
      </c>
      <c r="H670" s="70">
        <v>2026</v>
      </c>
    </row>
    <row r="671" spans="1:8" x14ac:dyDescent="0.35">
      <c r="A671" s="70" t="s">
        <v>4</v>
      </c>
      <c r="B671" s="70" t="s">
        <v>14</v>
      </c>
      <c r="C671" s="70" t="s">
        <v>249</v>
      </c>
      <c r="D671" s="70" t="s">
        <v>128</v>
      </c>
      <c r="E671" s="76">
        <f>INDEX('Input Data'!$B$180:$R$199,MATCH(IF($A671="Primary",$A671,$B671),'Input Data'!$A$180:$A$199,0),MATCH($D671,'Input Data'!$B$179:$R$179,0))</f>
        <v>80.791825899913249</v>
      </c>
      <c r="F671" s="81" t="s">
        <v>248</v>
      </c>
      <c r="G671" s="81" t="s">
        <v>245</v>
      </c>
      <c r="H671" s="70">
        <v>2026</v>
      </c>
    </row>
    <row r="672" spans="1:8" x14ac:dyDescent="0.35">
      <c r="A672" s="70" t="s">
        <v>4</v>
      </c>
      <c r="B672" s="70" t="s">
        <v>14</v>
      </c>
      <c r="C672" s="70" t="s">
        <v>250</v>
      </c>
      <c r="D672" s="70" t="s">
        <v>128</v>
      </c>
      <c r="E672" s="76">
        <f t="shared" ref="E672" ca="1" si="93">INDEX(INDIRECT("'"&amp;IF($A672="Primary",$A672,IF($B672="History","History ",$B672))&amp;"'!$E$41:$X$41"),1,MATCH($D672,INDIRECT("'"&amp;IF($A672="Primary",$A672,IF($B672="History","History ",$B672))&amp;"'!$E$35:$X$35"),0))</f>
        <v>238.25477361605579</v>
      </c>
      <c r="F672" s="81" t="s">
        <v>248</v>
      </c>
      <c r="G672" s="81" t="s">
        <v>245</v>
      </c>
      <c r="H672" s="70">
        <v>2026</v>
      </c>
    </row>
    <row r="673" spans="1:8" x14ac:dyDescent="0.35">
      <c r="A673" s="70" t="s">
        <v>4</v>
      </c>
      <c r="B673" s="70" t="s">
        <v>14</v>
      </c>
      <c r="C673" s="70" t="s">
        <v>251</v>
      </c>
      <c r="D673" s="70" t="s">
        <v>128</v>
      </c>
      <c r="E673" s="81">
        <f>INDEX('Input Data'!$B$123:$R$141,MATCH(IF($A673="Primary",$A673,$B673),'Input Data'!$A$123:$A$141,0),MATCH($D673,'Input Data'!$B$122:$R$122,0))</f>
        <v>8.3342153767852117E-2</v>
      </c>
      <c r="F673" s="81" t="s">
        <v>244</v>
      </c>
      <c r="G673" s="81" t="s">
        <v>245</v>
      </c>
      <c r="H673" s="70">
        <v>2026</v>
      </c>
    </row>
    <row r="674" spans="1:8" x14ac:dyDescent="0.35">
      <c r="A674" s="70" t="s">
        <v>4</v>
      </c>
      <c r="B674" s="70" t="s">
        <v>14</v>
      </c>
      <c r="C674" s="70" t="s">
        <v>243</v>
      </c>
      <c r="D674" s="70" t="s">
        <v>129</v>
      </c>
      <c r="E674" s="81">
        <f>INDEX('Input Data'!$B$71:$R$89,MATCH(IF($A674="Primary",$A674,$B674),'Input Data'!$A$71:$A$89,0),MATCH($D674,'Input Data'!$B$70:$R$70,0))</f>
        <v>6.2531424697942525E-2</v>
      </c>
      <c r="F674" s="81" t="s">
        <v>244</v>
      </c>
      <c r="G674" s="81" t="s">
        <v>245</v>
      </c>
      <c r="H674" s="70">
        <v>2026</v>
      </c>
    </row>
    <row r="675" spans="1:8" x14ac:dyDescent="0.35">
      <c r="A675" s="70" t="s">
        <v>4</v>
      </c>
      <c r="B675" s="70" t="s">
        <v>14</v>
      </c>
      <c r="C675" s="70" t="s">
        <v>246</v>
      </c>
      <c r="D675" s="70" t="s">
        <v>129</v>
      </c>
      <c r="E675" s="81">
        <f>INDEX('Input Data'!$B$97:$R$115,MATCH(IF($A675="Primary",$A675,$B675),'Input Data'!$A$97:$A$115,0),MATCH($D675,'Input Data'!$B$96:$R$96,0))</f>
        <v>1.954279829686521E-2</v>
      </c>
      <c r="F675" s="81" t="s">
        <v>244</v>
      </c>
      <c r="G675" s="81" t="s">
        <v>245</v>
      </c>
      <c r="H675" s="70">
        <v>2026</v>
      </c>
    </row>
    <row r="676" spans="1:8" x14ac:dyDescent="0.35">
      <c r="A676" s="70" t="s">
        <v>4</v>
      </c>
      <c r="B676" s="70" t="s">
        <v>14</v>
      </c>
      <c r="C676" s="70" t="s">
        <v>247</v>
      </c>
      <c r="D676" s="70" t="s">
        <v>129</v>
      </c>
      <c r="E676" s="76">
        <f>INDEX('Input Data'!$B$154:$R$173,MATCH(IF($A676="Primary",$A676,$B676),'Input Data'!$A$154:$A$173,0),MATCH($D676,'Input Data'!$B$153:$R$153,0))</f>
        <v>207.04982231333406</v>
      </c>
      <c r="F676" s="81" t="s">
        <v>248</v>
      </c>
      <c r="G676" s="81" t="s">
        <v>245</v>
      </c>
      <c r="H676" s="70">
        <v>2026</v>
      </c>
    </row>
    <row r="677" spans="1:8" x14ac:dyDescent="0.35">
      <c r="A677" s="70" t="s">
        <v>4</v>
      </c>
      <c r="B677" s="70" t="s">
        <v>14</v>
      </c>
      <c r="C677" s="70" t="s">
        <v>249</v>
      </c>
      <c r="D677" s="70" t="s">
        <v>129</v>
      </c>
      <c r="E677" s="76">
        <f>INDEX('Input Data'!$B$180:$R$199,MATCH(IF($A677="Primary",$A677,$B677),'Input Data'!$A$180:$A$199,0),MATCH($D677,'Input Data'!$B$179:$R$179,0))</f>
        <v>90.250323318095539</v>
      </c>
      <c r="F677" s="81" t="s">
        <v>248</v>
      </c>
      <c r="G677" s="81" t="s">
        <v>245</v>
      </c>
      <c r="H677" s="70">
        <v>2026</v>
      </c>
    </row>
    <row r="678" spans="1:8" x14ac:dyDescent="0.35">
      <c r="A678" s="70" t="s">
        <v>4</v>
      </c>
      <c r="B678" s="70" t="s">
        <v>14</v>
      </c>
      <c r="C678" s="70" t="s">
        <v>250</v>
      </c>
      <c r="D678" s="70" t="s">
        <v>129</v>
      </c>
      <c r="E678" s="76">
        <f t="shared" ref="E678" ca="1" si="94">INDEX(INDIRECT("'"&amp;IF($A678="Primary",$A678,IF($B678="History","History ",$B678))&amp;"'!$E$41:$X$41"),1,MATCH($D678,INDIRECT("'"&amp;IF($A678="Primary",$A678,IF($B678="History","History ",$B678))&amp;"'!$E$35:$X$35"),0))</f>
        <v>301.50673800767822</v>
      </c>
      <c r="F678" s="81" t="s">
        <v>248</v>
      </c>
      <c r="G678" s="81" t="s">
        <v>245</v>
      </c>
      <c r="H678" s="70">
        <v>2026</v>
      </c>
    </row>
    <row r="679" spans="1:8" x14ac:dyDescent="0.35">
      <c r="A679" s="70" t="s">
        <v>4</v>
      </c>
      <c r="B679" s="70" t="s">
        <v>14</v>
      </c>
      <c r="C679" s="70" t="s">
        <v>251</v>
      </c>
      <c r="D679" s="70" t="s">
        <v>129</v>
      </c>
      <c r="E679" s="81">
        <f>INDEX('Input Data'!$B$123:$R$141,MATCH(IF($A679="Primary",$A679,$B679),'Input Data'!$A$123:$A$141,0),MATCH($D679,'Input Data'!$B$122:$R$122,0))</f>
        <v>8.2074222994807738E-2</v>
      </c>
      <c r="F679" s="81" t="s">
        <v>244</v>
      </c>
      <c r="G679" s="81" t="s">
        <v>245</v>
      </c>
      <c r="H679" s="70">
        <v>2026</v>
      </c>
    </row>
    <row r="680" spans="1:8" x14ac:dyDescent="0.35">
      <c r="A680" s="70" t="s">
        <v>4</v>
      </c>
      <c r="B680" s="70" t="s">
        <v>14</v>
      </c>
      <c r="C680" s="70" t="s">
        <v>243</v>
      </c>
      <c r="D680" s="70" t="s">
        <v>130</v>
      </c>
      <c r="E680" s="81">
        <f>INDEX('Input Data'!$B$71:$R$89,MATCH(IF($A680="Primary",$A680,$B680),'Input Data'!$A$71:$A$89,0),MATCH($D680,'Input Data'!$B$70:$R$70,0))</f>
        <v>9.4428606576177632E-2</v>
      </c>
      <c r="F680" s="81" t="s">
        <v>244</v>
      </c>
      <c r="G680" s="81" t="s">
        <v>245</v>
      </c>
      <c r="H680" s="70">
        <v>2026</v>
      </c>
    </row>
    <row r="681" spans="1:8" x14ac:dyDescent="0.35">
      <c r="A681" s="70" t="s">
        <v>4</v>
      </c>
      <c r="B681" s="70" t="s">
        <v>14</v>
      </c>
      <c r="C681" s="70" t="s">
        <v>246</v>
      </c>
      <c r="D681" s="70" t="s">
        <v>130</v>
      </c>
      <c r="E681" s="81">
        <f>INDEX('Input Data'!$B$97:$R$115,MATCH(IF($A681="Primary",$A681,$B681),'Input Data'!$A$97:$A$115,0),MATCH($D681,'Input Data'!$B$96:$R$96,0))</f>
        <v>2.0160864144485032E-2</v>
      </c>
      <c r="F681" s="81" t="s">
        <v>244</v>
      </c>
      <c r="G681" s="81" t="s">
        <v>245</v>
      </c>
      <c r="H681" s="70">
        <v>2026</v>
      </c>
    </row>
    <row r="682" spans="1:8" x14ac:dyDescent="0.35">
      <c r="A682" s="70" t="s">
        <v>4</v>
      </c>
      <c r="B682" s="70" t="s">
        <v>14</v>
      </c>
      <c r="C682" s="70" t="s">
        <v>247</v>
      </c>
      <c r="D682" s="70" t="s">
        <v>130</v>
      </c>
      <c r="E682" s="76">
        <f>INDEX('Input Data'!$B$154:$R$173,MATCH(IF($A682="Primary",$A682,$B682),'Input Data'!$A$154:$A$173,0),MATCH($D682,'Input Data'!$B$153:$R$153,0))</f>
        <v>255.1733044368894</v>
      </c>
      <c r="F682" s="81" t="s">
        <v>248</v>
      </c>
      <c r="G682" s="81" t="s">
        <v>245</v>
      </c>
      <c r="H682" s="70">
        <v>2026</v>
      </c>
    </row>
    <row r="683" spans="1:8" x14ac:dyDescent="0.35">
      <c r="A683" s="70" t="s">
        <v>4</v>
      </c>
      <c r="B683" s="70" t="s">
        <v>14</v>
      </c>
      <c r="C683" s="70" t="s">
        <v>249</v>
      </c>
      <c r="D683" s="70" t="s">
        <v>130</v>
      </c>
      <c r="E683" s="76">
        <f>INDEX('Input Data'!$B$180:$R$199,MATCH(IF($A683="Primary",$A683,$B683),'Input Data'!$A$180:$A$199,0),MATCH($D683,'Input Data'!$B$179:$R$179,0))</f>
        <v>140.78084844494214</v>
      </c>
      <c r="F683" s="81" t="s">
        <v>248</v>
      </c>
      <c r="G683" s="81" t="s">
        <v>245</v>
      </c>
      <c r="H683" s="70">
        <v>2026</v>
      </c>
    </row>
    <row r="684" spans="1:8" x14ac:dyDescent="0.35">
      <c r="A684" s="70" t="s">
        <v>4</v>
      </c>
      <c r="B684" s="70" t="s">
        <v>14</v>
      </c>
      <c r="C684" s="70" t="s">
        <v>250</v>
      </c>
      <c r="D684" s="70" t="s">
        <v>130</v>
      </c>
      <c r="E684" s="76">
        <f t="shared" ref="E684" ca="1" si="95">INDEX(INDIRECT("'"&amp;IF($A684="Primary",$A684,IF($B684="History","History ",$B684))&amp;"'!$E$41:$X$41"),1,MATCH($D684,INDIRECT("'"&amp;IF($A684="Primary",$A684,IF($B684="History","History ",$B684))&amp;"'!$E$35:$X$35"),0))</f>
        <v>294.02520834102666</v>
      </c>
      <c r="F684" s="81" t="s">
        <v>248</v>
      </c>
      <c r="G684" s="81" t="s">
        <v>245</v>
      </c>
      <c r="H684" s="70">
        <v>2026</v>
      </c>
    </row>
    <row r="685" spans="1:8" x14ac:dyDescent="0.35">
      <c r="A685" s="70" t="s">
        <v>4</v>
      </c>
      <c r="B685" s="70" t="s">
        <v>14</v>
      </c>
      <c r="C685" s="70" t="s">
        <v>251</v>
      </c>
      <c r="D685" s="70" t="s">
        <v>130</v>
      </c>
      <c r="E685" s="81">
        <f>INDEX('Input Data'!$B$123:$R$141,MATCH(IF($A685="Primary",$A685,$B685),'Input Data'!$A$123:$A$141,0),MATCH($D685,'Input Data'!$B$122:$R$122,0))</f>
        <v>0.11458947072066267</v>
      </c>
      <c r="F685" s="81" t="s">
        <v>244</v>
      </c>
      <c r="G685" s="81" t="s">
        <v>245</v>
      </c>
      <c r="H685" s="70">
        <v>2026</v>
      </c>
    </row>
    <row r="686" spans="1:8" x14ac:dyDescent="0.35">
      <c r="A686" s="70" t="s">
        <v>4</v>
      </c>
      <c r="B686" s="70" t="s">
        <v>14</v>
      </c>
      <c r="C686" s="70" t="s">
        <v>243</v>
      </c>
      <c r="D686" s="70" t="s">
        <v>131</v>
      </c>
      <c r="E686" s="81">
        <f>INDEX('Input Data'!$B$71:$R$89,MATCH(IF($A686="Primary",$A686,$B686),'Input Data'!$A$71:$A$89,0),MATCH($D686,'Input Data'!$B$70:$R$70,0))</f>
        <v>8.9368519051647277E-2</v>
      </c>
      <c r="F686" s="81" t="s">
        <v>244</v>
      </c>
      <c r="G686" s="81" t="s">
        <v>245</v>
      </c>
      <c r="H686" s="70">
        <v>2026</v>
      </c>
    </row>
    <row r="687" spans="1:8" x14ac:dyDescent="0.35">
      <c r="A687" s="70" t="s">
        <v>4</v>
      </c>
      <c r="B687" s="70" t="s">
        <v>14</v>
      </c>
      <c r="C687" s="70" t="s">
        <v>246</v>
      </c>
      <c r="D687" s="70" t="s">
        <v>131</v>
      </c>
      <c r="E687" s="81">
        <f>INDEX('Input Data'!$B$97:$R$115,MATCH(IF($A687="Primary",$A687,$B687),'Input Data'!$A$97:$A$115,0),MATCH($D687,'Input Data'!$B$96:$R$96,0))</f>
        <v>2.0438792075167231E-2</v>
      </c>
      <c r="F687" s="81" t="s">
        <v>244</v>
      </c>
      <c r="G687" s="81" t="s">
        <v>245</v>
      </c>
      <c r="H687" s="70">
        <v>2026</v>
      </c>
    </row>
    <row r="688" spans="1:8" x14ac:dyDescent="0.35">
      <c r="A688" s="70" t="s">
        <v>4</v>
      </c>
      <c r="B688" s="70" t="s">
        <v>14</v>
      </c>
      <c r="C688" s="70" t="s">
        <v>247</v>
      </c>
      <c r="D688" s="70" t="s">
        <v>131</v>
      </c>
      <c r="E688" s="76">
        <f>INDEX('Input Data'!$B$154:$R$173,MATCH(IF($A688="Primary",$A688,$B688),'Input Data'!$A$154:$A$173,0),MATCH($D688,'Input Data'!$B$153:$R$153,0))</f>
        <v>270.07618760347452</v>
      </c>
      <c r="F688" s="81" t="s">
        <v>248</v>
      </c>
      <c r="G688" s="81" t="s">
        <v>245</v>
      </c>
      <c r="H688" s="70">
        <v>2026</v>
      </c>
    </row>
    <row r="689" spans="1:8" x14ac:dyDescent="0.35">
      <c r="A689" s="70" t="s">
        <v>4</v>
      </c>
      <c r="B689" s="70" t="s">
        <v>14</v>
      </c>
      <c r="C689" s="70" t="s">
        <v>249</v>
      </c>
      <c r="D689" s="70" t="s">
        <v>131</v>
      </c>
      <c r="E689" s="76">
        <f>INDEX('Input Data'!$B$180:$R$199,MATCH(IF($A689="Primary",$A689,$B689),'Input Data'!$A$180:$A$199,0),MATCH($D689,'Input Data'!$B$179:$R$179,0))</f>
        <v>138.28910883652867</v>
      </c>
      <c r="F689" s="81" t="s">
        <v>248</v>
      </c>
      <c r="G689" s="81" t="s">
        <v>245</v>
      </c>
      <c r="H689" s="70">
        <v>2026</v>
      </c>
    </row>
    <row r="690" spans="1:8" x14ac:dyDescent="0.35">
      <c r="A690" s="70" t="s">
        <v>4</v>
      </c>
      <c r="B690" s="70" t="s">
        <v>14</v>
      </c>
      <c r="C690" s="70" t="s">
        <v>250</v>
      </c>
      <c r="D690" s="70" t="s">
        <v>131</v>
      </c>
      <c r="E690" s="76">
        <f t="shared" ref="E690" ca="1" si="96">INDEX(INDIRECT("'"&amp;IF($A690="Primary",$A690,IF($B690="History","History ",$B690))&amp;"'!$E$41:$X$41"),1,MATCH($D690,INDIRECT("'"&amp;IF($A690="Primary",$A690,IF($B690="History","History ",$B690))&amp;"'!$E$35:$X$35"),0))</f>
        <v>228.5291765123448</v>
      </c>
      <c r="F690" s="81" t="s">
        <v>248</v>
      </c>
      <c r="G690" s="81" t="s">
        <v>245</v>
      </c>
      <c r="H690" s="70">
        <v>2026</v>
      </c>
    </row>
    <row r="691" spans="1:8" x14ac:dyDescent="0.35">
      <c r="A691" s="70" t="s">
        <v>4</v>
      </c>
      <c r="B691" s="70" t="s">
        <v>14</v>
      </c>
      <c r="C691" s="70" t="s">
        <v>251</v>
      </c>
      <c r="D691" s="70" t="s">
        <v>131</v>
      </c>
      <c r="E691" s="81">
        <f>INDEX('Input Data'!$B$123:$R$141,MATCH(IF($A691="Primary",$A691,$B691),'Input Data'!$A$123:$A$141,0),MATCH($D691,'Input Data'!$B$122:$R$122,0))</f>
        <v>0.10980731112681451</v>
      </c>
      <c r="F691" s="81" t="s">
        <v>244</v>
      </c>
      <c r="G691" s="81" t="s">
        <v>245</v>
      </c>
      <c r="H691" s="70">
        <v>2026</v>
      </c>
    </row>
    <row r="692" spans="1:8" x14ac:dyDescent="0.35">
      <c r="A692" s="70" t="s">
        <v>4</v>
      </c>
      <c r="B692" s="70" t="s">
        <v>14</v>
      </c>
      <c r="C692" s="70" t="s">
        <v>243</v>
      </c>
      <c r="D692" s="70" t="s">
        <v>132</v>
      </c>
      <c r="E692" s="81">
        <f>INDEX('Input Data'!$B$71:$R$89,MATCH(IF($A692="Primary",$A692,$B692),'Input Data'!$A$71:$A$89,0),MATCH($D692,'Input Data'!$B$70:$R$70,0))</f>
        <v>8.7468069923993613E-2</v>
      </c>
      <c r="F692" s="81" t="s">
        <v>244</v>
      </c>
      <c r="G692" s="81" t="s">
        <v>245</v>
      </c>
      <c r="H692" s="70">
        <v>2026</v>
      </c>
    </row>
    <row r="693" spans="1:8" x14ac:dyDescent="0.35">
      <c r="A693" s="70" t="s">
        <v>4</v>
      </c>
      <c r="B693" s="70" t="s">
        <v>14</v>
      </c>
      <c r="C693" s="70" t="s">
        <v>246</v>
      </c>
      <c r="D693" s="70" t="s">
        <v>132</v>
      </c>
      <c r="E693" s="81">
        <f>INDEX('Input Data'!$B$97:$R$115,MATCH(IF($A693="Primary",$A693,$B693),'Input Data'!$A$97:$A$115,0),MATCH($D693,'Input Data'!$B$96:$R$96,0))</f>
        <v>2.2744755599733615E-2</v>
      </c>
      <c r="F693" s="81" t="s">
        <v>244</v>
      </c>
      <c r="G693" s="81" t="s">
        <v>245</v>
      </c>
      <c r="H693" s="70">
        <v>2026</v>
      </c>
    </row>
    <row r="694" spans="1:8" x14ac:dyDescent="0.35">
      <c r="A694" s="70" t="s">
        <v>4</v>
      </c>
      <c r="B694" s="70" t="s">
        <v>14</v>
      </c>
      <c r="C694" s="70" t="s">
        <v>247</v>
      </c>
      <c r="D694" s="70" t="s">
        <v>132</v>
      </c>
      <c r="E694" s="76">
        <f>INDEX('Input Data'!$B$154:$R$173,MATCH(IF($A694="Primary",$A694,$B694),'Input Data'!$A$154:$A$173,0),MATCH($D694,'Input Data'!$B$153:$R$153,0))</f>
        <v>272.10600267223339</v>
      </c>
      <c r="F694" s="81" t="s">
        <v>248</v>
      </c>
      <c r="G694" s="81" t="s">
        <v>245</v>
      </c>
      <c r="H694" s="70">
        <v>2026</v>
      </c>
    </row>
    <row r="695" spans="1:8" x14ac:dyDescent="0.35">
      <c r="A695" s="70" t="s">
        <v>4</v>
      </c>
      <c r="B695" s="70" t="s">
        <v>14</v>
      </c>
      <c r="C695" s="70" t="s">
        <v>249</v>
      </c>
      <c r="D695" s="70" t="s">
        <v>132</v>
      </c>
      <c r="E695" s="76">
        <f>INDEX('Input Data'!$B$180:$R$199,MATCH(IF($A695="Primary",$A695,$B695),'Input Data'!$A$180:$A$199,0),MATCH($D695,'Input Data'!$B$179:$R$179,0))</f>
        <v>119.25985551040242</v>
      </c>
      <c r="F695" s="81" t="s">
        <v>248</v>
      </c>
      <c r="G695" s="81" t="s">
        <v>245</v>
      </c>
      <c r="H695" s="70">
        <v>2026</v>
      </c>
    </row>
    <row r="696" spans="1:8" x14ac:dyDescent="0.35">
      <c r="A696" s="70" t="s">
        <v>4</v>
      </c>
      <c r="B696" s="70" t="s">
        <v>14</v>
      </c>
      <c r="C696" s="70" t="s">
        <v>250</v>
      </c>
      <c r="D696" s="70" t="s">
        <v>132</v>
      </c>
      <c r="E696" s="76">
        <f t="shared" ref="E696" ca="1" si="97">INDEX(INDIRECT("'"&amp;IF($A696="Primary",$A696,IF($B696="History","History ",$B696))&amp;"'!$E$41:$X$41"),1,MATCH($D696,INDIRECT("'"&amp;IF($A696="Primary",$A696,IF($B696="History","History ",$B696))&amp;"'!$E$35:$X$35"),0))</f>
        <v>249.07706944114597</v>
      </c>
      <c r="F696" s="81" t="s">
        <v>248</v>
      </c>
      <c r="G696" s="81" t="s">
        <v>245</v>
      </c>
      <c r="H696" s="70">
        <v>2026</v>
      </c>
    </row>
    <row r="697" spans="1:8" x14ac:dyDescent="0.35">
      <c r="A697" s="70" t="s">
        <v>4</v>
      </c>
      <c r="B697" s="70" t="s">
        <v>14</v>
      </c>
      <c r="C697" s="70" t="s">
        <v>251</v>
      </c>
      <c r="D697" s="70" t="s">
        <v>132</v>
      </c>
      <c r="E697" s="81">
        <f>INDEX('Input Data'!$B$123:$R$141,MATCH(IF($A697="Primary",$A697,$B697),'Input Data'!$A$123:$A$141,0),MATCH($D697,'Input Data'!$B$122:$R$122,0))</f>
        <v>0.11021282552372723</v>
      </c>
      <c r="F697" s="81" t="s">
        <v>244</v>
      </c>
      <c r="G697" s="81" t="s">
        <v>245</v>
      </c>
      <c r="H697" s="70">
        <v>2026</v>
      </c>
    </row>
    <row r="698" spans="1:8" x14ac:dyDescent="0.35">
      <c r="A698" s="70" t="s">
        <v>4</v>
      </c>
      <c r="B698" s="70" t="s">
        <v>14</v>
      </c>
      <c r="C698" s="70" t="s">
        <v>243</v>
      </c>
      <c r="D698" s="70" t="s">
        <v>133</v>
      </c>
      <c r="E698" s="81">
        <f>INDEX('Input Data'!$B$71:$R$89,MATCH(IF($A698="Primary",$A698,$B698),'Input Data'!$A$71:$A$89,0),MATCH($D698,'Input Data'!$B$70:$R$70,0))</f>
        <v>8.7548136144438349E-2</v>
      </c>
      <c r="F698" s="81" t="s">
        <v>244</v>
      </c>
      <c r="G698" s="81" t="s">
        <v>252</v>
      </c>
      <c r="H698" s="70">
        <v>2026</v>
      </c>
    </row>
    <row r="699" spans="1:8" x14ac:dyDescent="0.35">
      <c r="A699" s="70" t="s">
        <v>4</v>
      </c>
      <c r="B699" s="70" t="s">
        <v>14</v>
      </c>
      <c r="C699" s="70" t="s">
        <v>246</v>
      </c>
      <c r="D699" s="70" t="s">
        <v>133</v>
      </c>
      <c r="E699" s="81">
        <f>INDEX('Input Data'!$B$97:$R$115,MATCH(IF($A699="Primary",$A699,$B699),'Input Data'!$A$97:$A$115,0),MATCH($D699,'Input Data'!$B$96:$R$96,0))</f>
        <v>2.3295082215935257E-2</v>
      </c>
      <c r="F699" s="81" t="s">
        <v>244</v>
      </c>
      <c r="G699" s="81" t="s">
        <v>252</v>
      </c>
      <c r="H699" s="70">
        <v>2026</v>
      </c>
    </row>
    <row r="700" spans="1:8" x14ac:dyDescent="0.35">
      <c r="A700" s="70" t="s">
        <v>4</v>
      </c>
      <c r="B700" s="70" t="s">
        <v>14</v>
      </c>
      <c r="C700" s="70" t="s">
        <v>247</v>
      </c>
      <c r="D700" s="70" t="s">
        <v>133</v>
      </c>
      <c r="E700" s="76">
        <f>INDEX('Input Data'!$B$154:$R$173,MATCH(IF($A700="Primary",$A700,$B700),'Input Data'!$A$154:$A$173,0),MATCH($D700,'Input Data'!$B$153:$R$153,0))</f>
        <v>248.13455682843559</v>
      </c>
      <c r="F700" s="81" t="s">
        <v>248</v>
      </c>
      <c r="G700" s="81" t="s">
        <v>252</v>
      </c>
      <c r="H700" s="70">
        <v>2026</v>
      </c>
    </row>
    <row r="701" spans="1:8" x14ac:dyDescent="0.35">
      <c r="A701" s="70" t="s">
        <v>4</v>
      </c>
      <c r="B701" s="70" t="s">
        <v>14</v>
      </c>
      <c r="C701" s="70" t="s">
        <v>249</v>
      </c>
      <c r="D701" s="70" t="s">
        <v>133</v>
      </c>
      <c r="E701" s="76">
        <f>INDEX('Input Data'!$B$180:$R$199,MATCH(IF($A701="Primary",$A701,$B701),'Input Data'!$A$180:$A$199,0),MATCH($D701,'Input Data'!$B$179:$R$179,0))</f>
        <v>111.41785991168706</v>
      </c>
      <c r="F701" s="81" t="s">
        <v>248</v>
      </c>
      <c r="G701" s="81" t="s">
        <v>252</v>
      </c>
      <c r="H701" s="70">
        <v>2026</v>
      </c>
    </row>
    <row r="702" spans="1:8" x14ac:dyDescent="0.35">
      <c r="A702" s="70" t="s">
        <v>4</v>
      </c>
      <c r="B702" s="70" t="s">
        <v>14</v>
      </c>
      <c r="C702" s="70" t="s">
        <v>250</v>
      </c>
      <c r="D702" s="70" t="s">
        <v>133</v>
      </c>
      <c r="E702" s="76">
        <f>INDEX('Input Data'!$B$430:$Q$449,MATCH(IF($A702="Primary",$A702,$B702),'Input Data'!$A$430:$A$449,0),MATCH($D702,'Input Data'!B$429:Q$429,0))</f>
        <v>303.64251628630132</v>
      </c>
      <c r="F702" s="81" t="s">
        <v>248</v>
      </c>
      <c r="G702" s="81" t="s">
        <v>252</v>
      </c>
      <c r="H702" s="70">
        <v>2026</v>
      </c>
    </row>
    <row r="703" spans="1:8" x14ac:dyDescent="0.35">
      <c r="A703" s="70" t="s">
        <v>4</v>
      </c>
      <c r="B703" s="70" t="s">
        <v>14</v>
      </c>
      <c r="C703" s="70" t="s">
        <v>251</v>
      </c>
      <c r="D703" s="70" t="s">
        <v>133</v>
      </c>
      <c r="E703" s="81">
        <f>INDEX('Input Data'!$B$123:$R$141,MATCH(IF($A703="Primary",$A703,$B703),'Input Data'!$A$123:$A$141,0),MATCH($D703,'Input Data'!$B$122:$R$122,0))</f>
        <v>0.11084321836037361</v>
      </c>
      <c r="F703" s="81" t="s">
        <v>244</v>
      </c>
      <c r="G703" s="81" t="s">
        <v>252</v>
      </c>
      <c r="H703" s="70">
        <v>2026</v>
      </c>
    </row>
    <row r="704" spans="1:8" x14ac:dyDescent="0.35">
      <c r="A704" s="70" t="s">
        <v>4</v>
      </c>
      <c r="B704" s="70" t="s">
        <v>14</v>
      </c>
      <c r="C704" s="70" t="s">
        <v>243</v>
      </c>
      <c r="D704" s="70" t="s">
        <v>134</v>
      </c>
      <c r="E704" s="81">
        <f>INDEX('Input Data'!$B$71:$R$89,MATCH(IF($A704="Primary",$A704,$B704),'Input Data'!$A$71:$A$89,0),MATCH($D704,'Input Data'!$B$70:$R$70,0))</f>
        <v>8.723785931816623E-2</v>
      </c>
      <c r="F704" s="81" t="s">
        <v>244</v>
      </c>
      <c r="G704" s="81" t="s">
        <v>252</v>
      </c>
      <c r="H704" s="70">
        <v>2026</v>
      </c>
    </row>
    <row r="705" spans="1:8" x14ac:dyDescent="0.35">
      <c r="A705" s="70" t="s">
        <v>4</v>
      </c>
      <c r="B705" s="70" t="s">
        <v>14</v>
      </c>
      <c r="C705" s="70" t="s">
        <v>246</v>
      </c>
      <c r="D705" s="70" t="s">
        <v>134</v>
      </c>
      <c r="E705" s="81">
        <f>INDEX('Input Data'!$B$97:$R$115,MATCH(IF($A705="Primary",$A705,$B705),'Input Data'!$A$97:$A$115,0),MATCH($D705,'Input Data'!$B$96:$R$96,0))</f>
        <v>2.3212522786391451E-2</v>
      </c>
      <c r="F705" s="81" t="s">
        <v>244</v>
      </c>
      <c r="G705" s="81" t="s">
        <v>252</v>
      </c>
      <c r="H705" s="70">
        <v>2026</v>
      </c>
    </row>
    <row r="706" spans="1:8" x14ac:dyDescent="0.35">
      <c r="A706" s="70" t="s">
        <v>4</v>
      </c>
      <c r="B706" s="70" t="s">
        <v>14</v>
      </c>
      <c r="C706" s="70" t="s">
        <v>247</v>
      </c>
      <c r="D706" s="70" t="s">
        <v>134</v>
      </c>
      <c r="E706" s="76">
        <f>INDEX('Input Data'!$B$154:$R$173,MATCH(IF($A706="Primary",$A706,$B706),'Input Data'!$A$154:$A$173,0),MATCH($D706,'Input Data'!$B$153:$R$153,0))</f>
        <v>232.03810191531051</v>
      </c>
      <c r="F706" s="81" t="s">
        <v>248</v>
      </c>
      <c r="G706" s="81" t="s">
        <v>252</v>
      </c>
      <c r="H706" s="70">
        <v>2026</v>
      </c>
    </row>
    <row r="707" spans="1:8" x14ac:dyDescent="0.35">
      <c r="A707" s="70" t="s">
        <v>4</v>
      </c>
      <c r="B707" s="70" t="s">
        <v>14</v>
      </c>
      <c r="C707" s="70" t="s">
        <v>249</v>
      </c>
      <c r="D707" s="70" t="s">
        <v>134</v>
      </c>
      <c r="E707" s="76">
        <f>INDEX('Input Data'!$B$180:$R$199,MATCH(IF($A707="Primary",$A707,$B707),'Input Data'!$A$180:$A$199,0),MATCH($D707,'Input Data'!$B$179:$R$179,0))</f>
        <v>108.5183675835454</v>
      </c>
      <c r="F707" s="81" t="s">
        <v>248</v>
      </c>
      <c r="G707" s="81" t="s">
        <v>252</v>
      </c>
      <c r="H707" s="70">
        <v>2026</v>
      </c>
    </row>
    <row r="708" spans="1:8" x14ac:dyDescent="0.35">
      <c r="A708" s="70" t="s">
        <v>4</v>
      </c>
      <c r="B708" s="70" t="s">
        <v>14</v>
      </c>
      <c r="C708" s="70" t="s">
        <v>250</v>
      </c>
      <c r="D708" s="70" t="s">
        <v>134</v>
      </c>
      <c r="E708" s="76">
        <f>INDEX('Input Data'!$B$430:$Q$449,MATCH(IF($A708="Primary",$A708,$B708),'Input Data'!$A$430:$A$449,0),MATCH($D708,'Input Data'!B$429:Q$429,0))</f>
        <v>431.28253523409563</v>
      </c>
      <c r="F708" s="81" t="s">
        <v>248</v>
      </c>
      <c r="G708" s="81" t="s">
        <v>252</v>
      </c>
      <c r="H708" s="70">
        <v>2026</v>
      </c>
    </row>
    <row r="709" spans="1:8" x14ac:dyDescent="0.35">
      <c r="A709" s="70" t="s">
        <v>4</v>
      </c>
      <c r="B709" s="70" t="s">
        <v>14</v>
      </c>
      <c r="C709" s="70" t="s">
        <v>251</v>
      </c>
      <c r="D709" s="70" t="s">
        <v>134</v>
      </c>
      <c r="E709" s="81">
        <f>INDEX('Input Data'!$B$123:$R$141,MATCH(IF($A709="Primary",$A709,$B709),'Input Data'!$A$123:$A$141,0),MATCH($D709,'Input Data'!$B$122:$R$122,0))</f>
        <v>0.11045038210455768</v>
      </c>
      <c r="F709" s="81" t="s">
        <v>244</v>
      </c>
      <c r="G709" s="81" t="s">
        <v>252</v>
      </c>
      <c r="H709" s="70">
        <v>2026</v>
      </c>
    </row>
    <row r="710" spans="1:8" x14ac:dyDescent="0.35">
      <c r="A710" s="70" t="s">
        <v>4</v>
      </c>
      <c r="B710" s="70" t="s">
        <v>14</v>
      </c>
      <c r="C710" s="70" t="s">
        <v>243</v>
      </c>
      <c r="D710" s="70" t="s">
        <v>135</v>
      </c>
      <c r="E710" s="81">
        <f>INDEX('Input Data'!$B$71:$R$89,MATCH(IF($A710="Primary",$A710,$B710),'Input Data'!$A$71:$A$89,0),MATCH($D710,'Input Data'!$B$70:$R$70,0))</f>
        <v>8.7237859318166217E-2</v>
      </c>
      <c r="F710" s="81" t="s">
        <v>244</v>
      </c>
      <c r="G710" s="70" t="s">
        <v>252</v>
      </c>
      <c r="H710" s="70">
        <v>2026</v>
      </c>
    </row>
    <row r="711" spans="1:8" x14ac:dyDescent="0.35">
      <c r="A711" s="70" t="s">
        <v>4</v>
      </c>
      <c r="B711" s="70" t="s">
        <v>14</v>
      </c>
      <c r="C711" s="70" t="s">
        <v>246</v>
      </c>
      <c r="D711" s="70" t="s">
        <v>135</v>
      </c>
      <c r="E711" s="81">
        <f>INDEX('Input Data'!$B$97:$R$115,MATCH(IF($A711="Primary",$A711,$B711),'Input Data'!$A$97:$A$115,0),MATCH($D711,'Input Data'!$B$96:$R$96,0))</f>
        <v>2.3212522786391448E-2</v>
      </c>
      <c r="F711" s="81" t="s">
        <v>244</v>
      </c>
      <c r="G711" s="70" t="s">
        <v>252</v>
      </c>
      <c r="H711" s="70">
        <v>2026</v>
      </c>
    </row>
    <row r="712" spans="1:8" x14ac:dyDescent="0.35">
      <c r="A712" s="70" t="s">
        <v>4</v>
      </c>
      <c r="B712" s="70" t="s">
        <v>14</v>
      </c>
      <c r="C712" s="70" t="s">
        <v>247</v>
      </c>
      <c r="D712" s="70" t="s">
        <v>135</v>
      </c>
      <c r="E712" s="76">
        <f>INDEX('Input Data'!$B$154:$R$173,MATCH(IF($A712="Primary",$A712,$B712),'Input Data'!$A$154:$A$173,0),MATCH($D712,'Input Data'!$B$153:$R$153,0))</f>
        <v>242.18176700836406</v>
      </c>
      <c r="F712" s="81" t="s">
        <v>248</v>
      </c>
      <c r="G712" s="70" t="s">
        <v>252</v>
      </c>
      <c r="H712" s="70">
        <v>2026</v>
      </c>
    </row>
    <row r="713" spans="1:8" x14ac:dyDescent="0.35">
      <c r="A713" s="70" t="s">
        <v>4</v>
      </c>
      <c r="B713" s="70" t="s">
        <v>14</v>
      </c>
      <c r="C713" s="70" t="s">
        <v>249</v>
      </c>
      <c r="D713" s="70" t="s">
        <v>135</v>
      </c>
      <c r="E713" s="76">
        <f>INDEX('Input Data'!$B$180:$R$199,MATCH(IF($A713="Primary",$A713,$B713),'Input Data'!$A$180:$A$199,0),MATCH($D713,'Input Data'!$B$179:$R$179,0))</f>
        <v>119.17271231060417</v>
      </c>
      <c r="F713" s="81" t="s">
        <v>248</v>
      </c>
      <c r="G713" s="70" t="s">
        <v>252</v>
      </c>
      <c r="H713" s="70">
        <v>2026</v>
      </c>
    </row>
    <row r="714" spans="1:8" x14ac:dyDescent="0.35">
      <c r="A714" s="70" t="s">
        <v>4</v>
      </c>
      <c r="B714" s="70" t="s">
        <v>14</v>
      </c>
      <c r="C714" s="70" t="s">
        <v>250</v>
      </c>
      <c r="D714" s="70" t="s">
        <v>135</v>
      </c>
      <c r="E714" s="76"/>
      <c r="F714" s="76"/>
      <c r="G714" s="70" t="s">
        <v>252</v>
      </c>
      <c r="H714" s="70">
        <v>2026</v>
      </c>
    </row>
    <row r="715" spans="1:8" x14ac:dyDescent="0.35">
      <c r="A715" s="70" t="s">
        <v>4</v>
      </c>
      <c r="B715" s="70" t="s">
        <v>14</v>
      </c>
      <c r="C715" s="70" t="s">
        <v>251</v>
      </c>
      <c r="D715" s="70" t="s">
        <v>135</v>
      </c>
      <c r="E715" s="81">
        <f>INDEX('Input Data'!$B$123:$R$141,MATCH(IF($A715="Primary",$A715,$B715),'Input Data'!$A$123:$A$141,0),MATCH($D715,'Input Data'!$B$122:$R$122,0))</f>
        <v>0.11045038210455767</v>
      </c>
      <c r="F715" s="81" t="s">
        <v>244</v>
      </c>
      <c r="G715" s="70" t="s">
        <v>252</v>
      </c>
      <c r="H715" s="70">
        <v>2026</v>
      </c>
    </row>
    <row r="716" spans="1:8" x14ac:dyDescent="0.35">
      <c r="A716" s="70" t="s">
        <v>4</v>
      </c>
      <c r="B716" s="70" t="s">
        <v>22</v>
      </c>
      <c r="C716" s="70" t="s">
        <v>243</v>
      </c>
      <c r="D716" s="70" t="s">
        <v>119</v>
      </c>
      <c r="E716" s="81">
        <f>INDEX('Input Data'!$B$71:$R$89,MATCH(IF($A716="Primary",$A716,$B716),'Input Data'!$A$71:$A$89,0),MATCH($D716,'Input Data'!$B$70:$R$70,0))</f>
        <v>6.5355364687734813E-2</v>
      </c>
      <c r="F716" s="81" t="s">
        <v>244</v>
      </c>
      <c r="G716" s="81" t="s">
        <v>245</v>
      </c>
      <c r="H716" s="70">
        <v>2026</v>
      </c>
    </row>
    <row r="717" spans="1:8" x14ac:dyDescent="0.35">
      <c r="A717" s="70" t="s">
        <v>4</v>
      </c>
      <c r="B717" s="70" t="s">
        <v>22</v>
      </c>
      <c r="C717" s="70" t="s">
        <v>246</v>
      </c>
      <c r="D717" s="70" t="s">
        <v>119</v>
      </c>
      <c r="E717" s="81">
        <f>INDEX('Input Data'!$B$97:$R$115,MATCH(IF($A717="Primary",$A717,$B717),'Input Data'!$A$97:$A$115,0),MATCH($D717,'Input Data'!$B$96:$R$96,0))</f>
        <v>4.1119605501769171E-2</v>
      </c>
      <c r="F717" s="81" t="s">
        <v>244</v>
      </c>
      <c r="G717" s="81" t="s">
        <v>245</v>
      </c>
      <c r="H717" s="70">
        <v>2026</v>
      </c>
    </row>
    <row r="718" spans="1:8" x14ac:dyDescent="0.35">
      <c r="A718" s="70" t="s">
        <v>4</v>
      </c>
      <c r="B718" s="70" t="s">
        <v>22</v>
      </c>
      <c r="C718" s="70" t="s">
        <v>247</v>
      </c>
      <c r="D718" s="70" t="s">
        <v>119</v>
      </c>
      <c r="E718" s="76">
        <f>INDEX('Input Data'!$B$154:$R$173,MATCH(IF($A718="Primary",$A718,$B718),'Input Data'!$A$154:$A$173,0),MATCH($D718,'Input Data'!$B$153:$R$153,0))</f>
        <v>289.83524116745343</v>
      </c>
      <c r="F718" s="81" t="s">
        <v>248</v>
      </c>
      <c r="G718" s="81" t="s">
        <v>245</v>
      </c>
      <c r="H718" s="70">
        <v>2026</v>
      </c>
    </row>
    <row r="719" spans="1:8" x14ac:dyDescent="0.35">
      <c r="A719" s="70" t="s">
        <v>4</v>
      </c>
      <c r="B719" s="70" t="s">
        <v>22</v>
      </c>
      <c r="C719" s="70" t="s">
        <v>249</v>
      </c>
      <c r="D719" s="70" t="s">
        <v>119</v>
      </c>
      <c r="E719" s="76">
        <f>INDEX('Input Data'!$B$180:$R$199,MATCH(IF($A719="Primary",$A719,$B719),'Input Data'!$A$180:$A$199,0),MATCH($D719,'Input Data'!$B$179:$R$179,0))</f>
        <v>208.55026502231431</v>
      </c>
      <c r="F719" s="81" t="s">
        <v>248</v>
      </c>
      <c r="G719" s="81" t="s">
        <v>245</v>
      </c>
      <c r="H719" s="70">
        <v>2026</v>
      </c>
    </row>
    <row r="720" spans="1:8" x14ac:dyDescent="0.35">
      <c r="A720" s="70" t="s">
        <v>4</v>
      </c>
      <c r="B720" s="70" t="s">
        <v>22</v>
      </c>
      <c r="C720" s="70" t="s">
        <v>250</v>
      </c>
      <c r="D720" s="70" t="s">
        <v>119</v>
      </c>
      <c r="E720" s="76">
        <f t="shared" ref="E720" ca="1" si="98">INDEX(INDIRECT("'"&amp;IF($A720="Primary",$A720,IF($B720="History","History ",$B720))&amp;"'!$E$41:$X$41"),1,MATCH($D720,INDIRECT("'"&amp;IF($A720="Primary",$A720,IF($B720="History","History ",$B720))&amp;"'!$E$35:$X$35"),0))</f>
        <v>577.44168328130559</v>
      </c>
      <c r="F720" s="81" t="s">
        <v>248</v>
      </c>
      <c r="G720" s="81" t="s">
        <v>245</v>
      </c>
      <c r="H720" s="70">
        <v>2026</v>
      </c>
    </row>
    <row r="721" spans="1:8" x14ac:dyDescent="0.35">
      <c r="A721" s="70" t="s">
        <v>4</v>
      </c>
      <c r="B721" s="70" t="s">
        <v>22</v>
      </c>
      <c r="C721" s="70" t="s">
        <v>251</v>
      </c>
      <c r="D721" s="70" t="s">
        <v>119</v>
      </c>
      <c r="E721" s="81">
        <f>INDEX('Input Data'!$B$123:$R$141,MATCH(IF($A721="Primary",$A721,$B721),'Input Data'!$A$123:$A$141,0),MATCH($D721,'Input Data'!$B$122:$R$122,0))</f>
        <v>0.10647497018950398</v>
      </c>
      <c r="F721" s="81" t="s">
        <v>244</v>
      </c>
      <c r="G721" s="81" t="s">
        <v>245</v>
      </c>
      <c r="H721" s="70">
        <v>2026</v>
      </c>
    </row>
    <row r="722" spans="1:8" x14ac:dyDescent="0.35">
      <c r="A722" s="70" t="s">
        <v>4</v>
      </c>
      <c r="B722" s="70" t="s">
        <v>22</v>
      </c>
      <c r="C722" s="70" t="s">
        <v>243</v>
      </c>
      <c r="D722" s="70" t="s">
        <v>120</v>
      </c>
      <c r="E722" s="81">
        <f>INDEX('Input Data'!$B$71:$R$89,MATCH(IF($A722="Primary",$A722,$B722),'Input Data'!$A$71:$A$89,0),MATCH($D722,'Input Data'!$B$70:$R$70,0))</f>
        <v>6.106502790663286E-2</v>
      </c>
      <c r="F722" s="81" t="s">
        <v>244</v>
      </c>
      <c r="G722" s="81" t="s">
        <v>245</v>
      </c>
      <c r="H722" s="70">
        <v>2026</v>
      </c>
    </row>
    <row r="723" spans="1:8" x14ac:dyDescent="0.35">
      <c r="A723" s="70" t="s">
        <v>4</v>
      </c>
      <c r="B723" s="70" t="s">
        <v>22</v>
      </c>
      <c r="C723" s="70" t="s">
        <v>246</v>
      </c>
      <c r="D723" s="70" t="s">
        <v>120</v>
      </c>
      <c r="E723" s="81">
        <f>INDEX('Input Data'!$B$97:$R$115,MATCH(IF($A723="Primary",$A723,$B723),'Input Data'!$A$97:$A$115,0),MATCH($D723,'Input Data'!$B$96:$R$96,0))</f>
        <v>4.1117886882985115E-2</v>
      </c>
      <c r="F723" s="81" t="s">
        <v>244</v>
      </c>
      <c r="G723" s="81" t="s">
        <v>245</v>
      </c>
      <c r="H723" s="70">
        <v>2026</v>
      </c>
    </row>
    <row r="724" spans="1:8" x14ac:dyDescent="0.35">
      <c r="A724" s="70" t="s">
        <v>4</v>
      </c>
      <c r="B724" s="70" t="s">
        <v>22</v>
      </c>
      <c r="C724" s="70" t="s">
        <v>247</v>
      </c>
      <c r="D724" s="70" t="s">
        <v>120</v>
      </c>
      <c r="E724" s="76">
        <f>INDEX('Input Data'!$B$154:$R$173,MATCH(IF($A724="Primary",$A724,$B724),'Input Data'!$A$154:$A$173,0),MATCH($D724,'Input Data'!$B$153:$R$153,0))</f>
        <v>364.98905873385712</v>
      </c>
      <c r="F724" s="81" t="s">
        <v>248</v>
      </c>
      <c r="G724" s="81" t="s">
        <v>245</v>
      </c>
      <c r="H724" s="70">
        <v>2026</v>
      </c>
    </row>
    <row r="725" spans="1:8" x14ac:dyDescent="0.35">
      <c r="A725" s="70" t="s">
        <v>4</v>
      </c>
      <c r="B725" s="70" t="s">
        <v>22</v>
      </c>
      <c r="C725" s="70" t="s">
        <v>249</v>
      </c>
      <c r="D725" s="70" t="s">
        <v>120</v>
      </c>
      <c r="E725" s="76">
        <f>INDEX('Input Data'!$B$180:$R$199,MATCH(IF($A725="Primary",$A725,$B725),'Input Data'!$A$180:$A$199,0),MATCH($D725,'Input Data'!$B$179:$R$179,0))</f>
        <v>291.87774610705696</v>
      </c>
      <c r="F725" s="81" t="s">
        <v>248</v>
      </c>
      <c r="G725" s="81" t="s">
        <v>245</v>
      </c>
      <c r="H725" s="70">
        <v>2026</v>
      </c>
    </row>
    <row r="726" spans="1:8" x14ac:dyDescent="0.35">
      <c r="A726" s="70" t="s">
        <v>4</v>
      </c>
      <c r="B726" s="70" t="s">
        <v>22</v>
      </c>
      <c r="C726" s="70" t="s">
        <v>250</v>
      </c>
      <c r="D726" s="70" t="s">
        <v>120</v>
      </c>
      <c r="E726" s="76">
        <f t="shared" ref="E726" ca="1" si="99">INDEX(INDIRECT("'"&amp;IF($A726="Primary",$A726,IF($B726="History","History ",$B726))&amp;"'!$E$41:$X$41"),1,MATCH($D726,INDIRECT("'"&amp;IF($A726="Primary",$A726,IF($B726="History","History ",$B726))&amp;"'!$E$35:$X$35"),0))</f>
        <v>537.39490159634079</v>
      </c>
      <c r="F726" s="81" t="s">
        <v>248</v>
      </c>
      <c r="G726" s="81" t="s">
        <v>245</v>
      </c>
      <c r="H726" s="70">
        <v>2026</v>
      </c>
    </row>
    <row r="727" spans="1:8" x14ac:dyDescent="0.35">
      <c r="A727" s="70" t="s">
        <v>4</v>
      </c>
      <c r="B727" s="70" t="s">
        <v>22</v>
      </c>
      <c r="C727" s="70" t="s">
        <v>251</v>
      </c>
      <c r="D727" s="70" t="s">
        <v>120</v>
      </c>
      <c r="E727" s="81">
        <f>INDEX('Input Data'!$B$123:$R$141,MATCH(IF($A727="Primary",$A727,$B727),'Input Data'!$A$123:$A$141,0),MATCH($D727,'Input Data'!$B$122:$R$122,0))</f>
        <v>0.10218291478961797</v>
      </c>
      <c r="F727" s="81" t="s">
        <v>244</v>
      </c>
      <c r="G727" s="81" t="s">
        <v>245</v>
      </c>
      <c r="H727" s="70">
        <v>2026</v>
      </c>
    </row>
    <row r="728" spans="1:8" x14ac:dyDescent="0.35">
      <c r="A728" s="70" t="s">
        <v>4</v>
      </c>
      <c r="B728" s="70" t="s">
        <v>22</v>
      </c>
      <c r="C728" s="70" t="s">
        <v>243</v>
      </c>
      <c r="D728" s="70" t="s">
        <v>121</v>
      </c>
      <c r="E728" s="81">
        <f>INDEX('Input Data'!$B$71:$R$89,MATCH(IF($A728="Primary",$A728,$B728),'Input Data'!$A$71:$A$89,0),MATCH($D728,'Input Data'!$B$70:$R$70,0))</f>
        <v>7.0116626397705759E-2</v>
      </c>
      <c r="F728" s="81" t="s">
        <v>244</v>
      </c>
      <c r="G728" s="81" t="s">
        <v>245</v>
      </c>
      <c r="H728" s="70">
        <v>2026</v>
      </c>
    </row>
    <row r="729" spans="1:8" x14ac:dyDescent="0.35">
      <c r="A729" s="70" t="s">
        <v>4</v>
      </c>
      <c r="B729" s="70" t="s">
        <v>22</v>
      </c>
      <c r="C729" s="70" t="s">
        <v>246</v>
      </c>
      <c r="D729" s="70" t="s">
        <v>121</v>
      </c>
      <c r="E729" s="81">
        <f>INDEX('Input Data'!$B$97:$R$115,MATCH(IF($A729="Primary",$A729,$B729),'Input Data'!$A$97:$A$115,0),MATCH($D729,'Input Data'!$B$96:$R$96,0))</f>
        <v>3.8302440665827775E-2</v>
      </c>
      <c r="F729" s="81" t="s">
        <v>244</v>
      </c>
      <c r="G729" s="81" t="s">
        <v>245</v>
      </c>
      <c r="H729" s="70">
        <v>2026</v>
      </c>
    </row>
    <row r="730" spans="1:8" x14ac:dyDescent="0.35">
      <c r="A730" s="70" t="s">
        <v>4</v>
      </c>
      <c r="B730" s="70" t="s">
        <v>22</v>
      </c>
      <c r="C730" s="70" t="s">
        <v>247</v>
      </c>
      <c r="D730" s="70" t="s">
        <v>121</v>
      </c>
      <c r="E730" s="76">
        <f>INDEX('Input Data'!$B$154:$R$173,MATCH(IF($A730="Primary",$A730,$B730),'Input Data'!$A$154:$A$173,0),MATCH($D730,'Input Data'!$B$153:$R$153,0))</f>
        <v>396.58057628844711</v>
      </c>
      <c r="F730" s="81" t="s">
        <v>248</v>
      </c>
      <c r="G730" s="81" t="s">
        <v>245</v>
      </c>
      <c r="H730" s="70">
        <v>2026</v>
      </c>
    </row>
    <row r="731" spans="1:8" x14ac:dyDescent="0.35">
      <c r="A731" s="70" t="s">
        <v>4</v>
      </c>
      <c r="B731" s="70" t="s">
        <v>22</v>
      </c>
      <c r="C731" s="70" t="s">
        <v>249</v>
      </c>
      <c r="D731" s="70" t="s">
        <v>121</v>
      </c>
      <c r="E731" s="76">
        <f>INDEX('Input Data'!$B$180:$R$199,MATCH(IF($A731="Primary",$A731,$B731),'Input Data'!$A$180:$A$199,0),MATCH($D731,'Input Data'!$B$179:$R$179,0))</f>
        <v>280.05074244231167</v>
      </c>
      <c r="F731" s="81" t="s">
        <v>248</v>
      </c>
      <c r="G731" s="81" t="s">
        <v>245</v>
      </c>
      <c r="H731" s="70">
        <v>2026</v>
      </c>
    </row>
    <row r="732" spans="1:8" x14ac:dyDescent="0.35">
      <c r="A732" s="70" t="s">
        <v>4</v>
      </c>
      <c r="B732" s="70" t="s">
        <v>22</v>
      </c>
      <c r="C732" s="70" t="s">
        <v>250</v>
      </c>
      <c r="D732" s="70" t="s">
        <v>121</v>
      </c>
      <c r="E732" s="76">
        <f t="shared" ref="E732" ca="1" si="100">INDEX(INDIRECT("'"&amp;IF($A732="Primary",$A732,IF($B732="History","History ",$B732))&amp;"'!$E$41:$X$41"),1,MATCH($D732,INDIRECT("'"&amp;IF($A732="Primary",$A732,IF($B732="History","History ",$B732))&amp;"'!$E$35:$X$35"),0))</f>
        <v>403.51467133207638</v>
      </c>
      <c r="F732" s="81" t="s">
        <v>248</v>
      </c>
      <c r="G732" s="81" t="s">
        <v>245</v>
      </c>
      <c r="H732" s="70">
        <v>2026</v>
      </c>
    </row>
    <row r="733" spans="1:8" x14ac:dyDescent="0.35">
      <c r="A733" s="70" t="s">
        <v>4</v>
      </c>
      <c r="B733" s="70" t="s">
        <v>22</v>
      </c>
      <c r="C733" s="70" t="s">
        <v>251</v>
      </c>
      <c r="D733" s="70" t="s">
        <v>121</v>
      </c>
      <c r="E733" s="81">
        <f>INDEX('Input Data'!$B$123:$R$141,MATCH(IF($A733="Primary",$A733,$B733),'Input Data'!$A$123:$A$141,0),MATCH($D733,'Input Data'!$B$122:$R$122,0))</f>
        <v>0.10841906706353353</v>
      </c>
      <c r="F733" s="81" t="s">
        <v>244</v>
      </c>
      <c r="G733" s="81" t="s">
        <v>245</v>
      </c>
      <c r="H733" s="70">
        <v>2026</v>
      </c>
    </row>
    <row r="734" spans="1:8" x14ac:dyDescent="0.35">
      <c r="A734" s="70" t="s">
        <v>4</v>
      </c>
      <c r="B734" s="70" t="s">
        <v>22</v>
      </c>
      <c r="C734" s="70" t="s">
        <v>243</v>
      </c>
      <c r="D734" s="70" t="s">
        <v>122</v>
      </c>
      <c r="E734" s="81">
        <f>INDEX('Input Data'!$B$71:$R$89,MATCH(IF($A734="Primary",$A734,$B734),'Input Data'!$A$71:$A$89,0),MATCH($D734,'Input Data'!$B$70:$R$70,0))</f>
        <v>7.5489610609342714E-2</v>
      </c>
      <c r="F734" s="81" t="s">
        <v>244</v>
      </c>
      <c r="G734" s="81" t="s">
        <v>245</v>
      </c>
      <c r="H734" s="70">
        <v>2026</v>
      </c>
    </row>
    <row r="735" spans="1:8" x14ac:dyDescent="0.35">
      <c r="A735" s="70" t="s">
        <v>4</v>
      </c>
      <c r="B735" s="70" t="s">
        <v>22</v>
      </c>
      <c r="C735" s="70" t="s">
        <v>246</v>
      </c>
      <c r="D735" s="70" t="s">
        <v>122</v>
      </c>
      <c r="E735" s="81">
        <f>INDEX('Input Data'!$B$97:$R$115,MATCH(IF($A735="Primary",$A735,$B735),'Input Data'!$A$97:$A$115,0),MATCH($D735,'Input Data'!$B$96:$R$96,0))</f>
        <v>4.4219485911728161E-2</v>
      </c>
      <c r="F735" s="81" t="s">
        <v>244</v>
      </c>
      <c r="G735" s="81" t="s">
        <v>245</v>
      </c>
      <c r="H735" s="70">
        <v>2026</v>
      </c>
    </row>
    <row r="736" spans="1:8" x14ac:dyDescent="0.35">
      <c r="A736" s="70" t="s">
        <v>4</v>
      </c>
      <c r="B736" s="70" t="s">
        <v>22</v>
      </c>
      <c r="C736" s="70" t="s">
        <v>247</v>
      </c>
      <c r="D736" s="70" t="s">
        <v>122</v>
      </c>
      <c r="E736" s="76">
        <f>INDEX('Input Data'!$B$154:$R$173,MATCH(IF($A736="Primary",$A736,$B736),'Input Data'!$A$154:$A$173,0),MATCH($D736,'Input Data'!$B$153:$R$153,0))</f>
        <v>438.53021271417339</v>
      </c>
      <c r="F736" s="81" t="s">
        <v>248</v>
      </c>
      <c r="G736" s="81" t="s">
        <v>245</v>
      </c>
      <c r="H736" s="70">
        <v>2026</v>
      </c>
    </row>
    <row r="737" spans="1:8" x14ac:dyDescent="0.35">
      <c r="A737" s="70" t="s">
        <v>4</v>
      </c>
      <c r="B737" s="70" t="s">
        <v>22</v>
      </c>
      <c r="C737" s="70" t="s">
        <v>249</v>
      </c>
      <c r="D737" s="70" t="s">
        <v>122</v>
      </c>
      <c r="E737" s="76">
        <f>INDEX('Input Data'!$B$180:$R$199,MATCH(IF($A737="Primary",$A737,$B737),'Input Data'!$A$180:$A$199,0),MATCH($D737,'Input Data'!$B$179:$R$179,0))</f>
        <v>267.36749620080565</v>
      </c>
      <c r="F737" s="81" t="s">
        <v>248</v>
      </c>
      <c r="G737" s="81" t="s">
        <v>245</v>
      </c>
      <c r="H737" s="70">
        <v>2026</v>
      </c>
    </row>
    <row r="738" spans="1:8" x14ac:dyDescent="0.35">
      <c r="A738" s="70" t="s">
        <v>4</v>
      </c>
      <c r="B738" s="70" t="s">
        <v>22</v>
      </c>
      <c r="C738" s="70" t="s">
        <v>250</v>
      </c>
      <c r="D738" s="70" t="s">
        <v>122</v>
      </c>
      <c r="E738" s="76">
        <f t="shared" ref="E738" ca="1" si="101">INDEX(INDIRECT("'"&amp;IF($A738="Primary",$A738,IF($B738="History","History ",$B738))&amp;"'!$E$41:$X$41"),1,MATCH($D738,INDIRECT("'"&amp;IF($A738="Primary",$A738,IF($B738="History","History ",$B738))&amp;"'!$E$35:$X$35"),0))</f>
        <v>354.04166657718241</v>
      </c>
      <c r="F738" s="81" t="s">
        <v>248</v>
      </c>
      <c r="G738" s="81" t="s">
        <v>245</v>
      </c>
      <c r="H738" s="70">
        <v>2026</v>
      </c>
    </row>
    <row r="739" spans="1:8" x14ac:dyDescent="0.35">
      <c r="A739" s="70" t="s">
        <v>4</v>
      </c>
      <c r="B739" s="70" t="s">
        <v>22</v>
      </c>
      <c r="C739" s="70" t="s">
        <v>251</v>
      </c>
      <c r="D739" s="70" t="s">
        <v>122</v>
      </c>
      <c r="E739" s="81">
        <f>INDEX('Input Data'!$B$123:$R$141,MATCH(IF($A739="Primary",$A739,$B739),'Input Data'!$A$123:$A$141,0),MATCH($D739,'Input Data'!$B$122:$R$122,0))</f>
        <v>0.11970909652107087</v>
      </c>
      <c r="F739" s="81" t="s">
        <v>244</v>
      </c>
      <c r="G739" s="81" t="s">
        <v>245</v>
      </c>
      <c r="H739" s="70">
        <v>2026</v>
      </c>
    </row>
    <row r="740" spans="1:8" x14ac:dyDescent="0.35">
      <c r="A740" s="70" t="s">
        <v>4</v>
      </c>
      <c r="B740" s="70" t="s">
        <v>22</v>
      </c>
      <c r="C740" s="70" t="s">
        <v>243</v>
      </c>
      <c r="D740" s="70" t="s">
        <v>123</v>
      </c>
      <c r="E740" s="81">
        <f>INDEX('Input Data'!$B$71:$R$89,MATCH(IF($A740="Primary",$A740,$B740),'Input Data'!$A$71:$A$89,0),MATCH($D740,'Input Data'!$B$70:$R$70,0))</f>
        <v>8.4867521200268151E-2</v>
      </c>
      <c r="F740" s="81" t="s">
        <v>244</v>
      </c>
      <c r="G740" s="81" t="s">
        <v>245</v>
      </c>
      <c r="H740" s="70">
        <v>2026</v>
      </c>
    </row>
    <row r="741" spans="1:8" x14ac:dyDescent="0.35">
      <c r="A741" s="70" t="s">
        <v>4</v>
      </c>
      <c r="B741" s="70" t="s">
        <v>22</v>
      </c>
      <c r="C741" s="70" t="s">
        <v>246</v>
      </c>
      <c r="D741" s="70" t="s">
        <v>123</v>
      </c>
      <c r="E741" s="81">
        <f>INDEX('Input Data'!$B$97:$R$115,MATCH(IF($A741="Primary",$A741,$B741),'Input Data'!$A$97:$A$115,0),MATCH($D741,'Input Data'!$B$96:$R$96,0))</f>
        <v>4.0935426283185361E-2</v>
      </c>
      <c r="F741" s="81" t="s">
        <v>244</v>
      </c>
      <c r="G741" s="81" t="s">
        <v>245</v>
      </c>
      <c r="H741" s="70">
        <v>2026</v>
      </c>
    </row>
    <row r="742" spans="1:8" x14ac:dyDescent="0.35">
      <c r="A742" s="70" t="s">
        <v>4</v>
      </c>
      <c r="B742" s="70" t="s">
        <v>22</v>
      </c>
      <c r="C742" s="70" t="s">
        <v>247</v>
      </c>
      <c r="D742" s="70" t="s">
        <v>123</v>
      </c>
      <c r="E742" s="76">
        <f>INDEX('Input Data'!$B$154:$R$173,MATCH(IF($A742="Primary",$A742,$B742),'Input Data'!$A$154:$A$173,0),MATCH($D742,'Input Data'!$B$153:$R$153,0))</f>
        <v>460.6099633630032</v>
      </c>
      <c r="F742" s="81" t="s">
        <v>248</v>
      </c>
      <c r="G742" s="81" t="s">
        <v>245</v>
      </c>
      <c r="H742" s="70">
        <v>2026</v>
      </c>
    </row>
    <row r="743" spans="1:8" x14ac:dyDescent="0.35">
      <c r="A743" s="70" t="s">
        <v>4</v>
      </c>
      <c r="B743" s="70" t="s">
        <v>22</v>
      </c>
      <c r="C743" s="70" t="s">
        <v>249</v>
      </c>
      <c r="D743" s="70" t="s">
        <v>123</v>
      </c>
      <c r="E743" s="76">
        <f>INDEX('Input Data'!$B$180:$R$199,MATCH(IF($A743="Primary",$A743,$B743),'Input Data'!$A$180:$A$199,0),MATCH($D743,'Input Data'!$B$179:$R$179,0))</f>
        <v>223.18430927034495</v>
      </c>
      <c r="F743" s="81" t="s">
        <v>248</v>
      </c>
      <c r="G743" s="81" t="s">
        <v>245</v>
      </c>
      <c r="H743" s="70">
        <v>2026</v>
      </c>
    </row>
    <row r="744" spans="1:8" x14ac:dyDescent="0.35">
      <c r="A744" s="70" t="s">
        <v>4</v>
      </c>
      <c r="B744" s="70" t="s">
        <v>22</v>
      </c>
      <c r="C744" s="70" t="s">
        <v>250</v>
      </c>
      <c r="D744" s="70" t="s">
        <v>123</v>
      </c>
      <c r="E744" s="76">
        <f t="shared" ref="E744" ca="1" si="102">INDEX(INDIRECT("'"&amp;IF($A744="Primary",$A744,IF($B744="History","History ",$B744))&amp;"'!$E$41:$X$41"),1,MATCH($D744,INDIRECT("'"&amp;IF($A744="Primary",$A744,IF($B744="History","History ",$B744))&amp;"'!$E$35:$X$35"),0))</f>
        <v>407.73711851657748</v>
      </c>
      <c r="F744" s="81" t="s">
        <v>248</v>
      </c>
      <c r="G744" s="81" t="s">
        <v>245</v>
      </c>
      <c r="H744" s="70">
        <v>2026</v>
      </c>
    </row>
    <row r="745" spans="1:8" x14ac:dyDescent="0.35">
      <c r="A745" s="70" t="s">
        <v>4</v>
      </c>
      <c r="B745" s="70" t="s">
        <v>22</v>
      </c>
      <c r="C745" s="70" t="s">
        <v>251</v>
      </c>
      <c r="D745" s="70" t="s">
        <v>123</v>
      </c>
      <c r="E745" s="81">
        <f>INDEX('Input Data'!$B$123:$R$141,MATCH(IF($A745="Primary",$A745,$B745),'Input Data'!$A$123:$A$141,0),MATCH($D745,'Input Data'!$B$122:$R$122,0))</f>
        <v>0.1258029474834535</v>
      </c>
      <c r="F745" s="81" t="s">
        <v>244</v>
      </c>
      <c r="G745" s="81" t="s">
        <v>245</v>
      </c>
      <c r="H745" s="70">
        <v>2026</v>
      </c>
    </row>
    <row r="746" spans="1:8" x14ac:dyDescent="0.35">
      <c r="A746" s="70" t="s">
        <v>4</v>
      </c>
      <c r="B746" s="70" t="s">
        <v>22</v>
      </c>
      <c r="C746" s="70" t="s">
        <v>243</v>
      </c>
      <c r="D746" s="70" t="s">
        <v>124</v>
      </c>
      <c r="E746" s="81">
        <f>INDEX('Input Data'!$B$71:$R$89,MATCH(IF($A746="Primary",$A746,$B746),'Input Data'!$A$71:$A$89,0),MATCH($D746,'Input Data'!$B$70:$R$70,0))</f>
        <v>8.6685961639845238E-2</v>
      </c>
      <c r="F746" s="81" t="s">
        <v>244</v>
      </c>
      <c r="G746" s="81" t="s">
        <v>245</v>
      </c>
      <c r="H746" s="70">
        <v>2026</v>
      </c>
    </row>
    <row r="747" spans="1:8" x14ac:dyDescent="0.35">
      <c r="A747" s="70" t="s">
        <v>4</v>
      </c>
      <c r="B747" s="70" t="s">
        <v>22</v>
      </c>
      <c r="C747" s="70" t="s">
        <v>246</v>
      </c>
      <c r="D747" s="70" t="s">
        <v>124</v>
      </c>
      <c r="E747" s="81">
        <f>INDEX('Input Data'!$B$97:$R$115,MATCH(IF($A747="Primary",$A747,$B747),'Input Data'!$A$97:$A$115,0),MATCH($D747,'Input Data'!$B$96:$R$96,0))</f>
        <v>3.9787404626731811E-2</v>
      </c>
      <c r="F747" s="81" t="s">
        <v>244</v>
      </c>
      <c r="G747" s="81" t="s">
        <v>245</v>
      </c>
      <c r="H747" s="70">
        <v>2026</v>
      </c>
    </row>
    <row r="748" spans="1:8" x14ac:dyDescent="0.35">
      <c r="A748" s="70" t="s">
        <v>4</v>
      </c>
      <c r="B748" s="70" t="s">
        <v>22</v>
      </c>
      <c r="C748" s="70" t="s">
        <v>247</v>
      </c>
      <c r="D748" s="70" t="s">
        <v>124</v>
      </c>
      <c r="E748" s="76">
        <f>INDEX('Input Data'!$B$154:$R$173,MATCH(IF($A748="Primary",$A748,$B748),'Input Data'!$A$154:$A$173,0),MATCH($D748,'Input Data'!$B$153:$R$153,0))</f>
        <v>458.13988308039097</v>
      </c>
      <c r="F748" s="81" t="s">
        <v>248</v>
      </c>
      <c r="G748" s="81" t="s">
        <v>245</v>
      </c>
      <c r="H748" s="70">
        <v>2026</v>
      </c>
    </row>
    <row r="749" spans="1:8" x14ac:dyDescent="0.35">
      <c r="A749" s="70" t="s">
        <v>4</v>
      </c>
      <c r="B749" s="70" t="s">
        <v>22</v>
      </c>
      <c r="C749" s="70" t="s">
        <v>249</v>
      </c>
      <c r="D749" s="70" t="s">
        <v>124</v>
      </c>
      <c r="E749" s="76">
        <f>INDEX('Input Data'!$B$180:$R$199,MATCH(IF($A749="Primary",$A749,$B749),'Input Data'!$A$180:$A$199,0),MATCH($D749,'Input Data'!$B$179:$R$179,0))</f>
        <v>188.19653812459296</v>
      </c>
      <c r="F749" s="81" t="s">
        <v>248</v>
      </c>
      <c r="G749" s="81" t="s">
        <v>245</v>
      </c>
      <c r="H749" s="70">
        <v>2026</v>
      </c>
    </row>
    <row r="750" spans="1:8" x14ac:dyDescent="0.35">
      <c r="A750" s="70" t="s">
        <v>4</v>
      </c>
      <c r="B750" s="70" t="s">
        <v>22</v>
      </c>
      <c r="C750" s="70" t="s">
        <v>250</v>
      </c>
      <c r="D750" s="70" t="s">
        <v>124</v>
      </c>
      <c r="E750" s="76">
        <f t="shared" ref="E750" ca="1" si="103">INDEX(INDIRECT("'"&amp;IF($A750="Primary",$A750,IF($B750="History","History ",$B750))&amp;"'!$E$41:$X$41"),1,MATCH($D750,INDIRECT("'"&amp;IF($A750="Primary",$A750,IF($B750="History","History ",$B750))&amp;"'!$E$35:$X$35"),0))</f>
        <v>402.83185426476643</v>
      </c>
      <c r="F750" s="81" t="s">
        <v>248</v>
      </c>
      <c r="G750" s="81" t="s">
        <v>245</v>
      </c>
      <c r="H750" s="70">
        <v>2026</v>
      </c>
    </row>
    <row r="751" spans="1:8" x14ac:dyDescent="0.35">
      <c r="A751" s="70" t="s">
        <v>4</v>
      </c>
      <c r="B751" s="70" t="s">
        <v>22</v>
      </c>
      <c r="C751" s="70" t="s">
        <v>251</v>
      </c>
      <c r="D751" s="70" t="s">
        <v>124</v>
      </c>
      <c r="E751" s="81">
        <f>INDEX('Input Data'!$B$123:$R$141,MATCH(IF($A751="Primary",$A751,$B751),'Input Data'!$A$123:$A$141,0),MATCH($D751,'Input Data'!$B$122:$R$122,0))</f>
        <v>0.12647336626657704</v>
      </c>
      <c r="F751" s="81" t="s">
        <v>244</v>
      </c>
      <c r="G751" s="81" t="s">
        <v>245</v>
      </c>
      <c r="H751" s="70">
        <v>2026</v>
      </c>
    </row>
    <row r="752" spans="1:8" x14ac:dyDescent="0.35">
      <c r="A752" s="70" t="s">
        <v>4</v>
      </c>
      <c r="B752" s="70" t="s">
        <v>22</v>
      </c>
      <c r="C752" s="70" t="s">
        <v>243</v>
      </c>
      <c r="D752" s="70" t="s">
        <v>125</v>
      </c>
      <c r="E752" s="81">
        <f>INDEX('Input Data'!$B$71:$R$89,MATCH(IF($A752="Primary",$A752,$B752),'Input Data'!$A$71:$A$89,0),MATCH($D752,'Input Data'!$B$70:$R$70,0))</f>
        <v>9.0658809618477665E-2</v>
      </c>
      <c r="F752" s="81" t="s">
        <v>244</v>
      </c>
      <c r="G752" s="81" t="s">
        <v>245</v>
      </c>
      <c r="H752" s="70">
        <v>2026</v>
      </c>
    </row>
    <row r="753" spans="1:8" x14ac:dyDescent="0.35">
      <c r="A753" s="70" t="s">
        <v>4</v>
      </c>
      <c r="B753" s="70" t="s">
        <v>22</v>
      </c>
      <c r="C753" s="70" t="s">
        <v>246</v>
      </c>
      <c r="D753" s="70" t="s">
        <v>125</v>
      </c>
      <c r="E753" s="81">
        <f>INDEX('Input Data'!$B$97:$R$115,MATCH(IF($A753="Primary",$A753,$B753),'Input Data'!$A$97:$A$115,0),MATCH($D753,'Input Data'!$B$96:$R$96,0))</f>
        <v>3.4227777885063947E-2</v>
      </c>
      <c r="F753" s="81" t="s">
        <v>244</v>
      </c>
      <c r="G753" s="81" t="s">
        <v>245</v>
      </c>
      <c r="H753" s="70">
        <v>2026</v>
      </c>
    </row>
    <row r="754" spans="1:8" x14ac:dyDescent="0.35">
      <c r="A754" s="70" t="s">
        <v>4</v>
      </c>
      <c r="B754" s="70" t="s">
        <v>22</v>
      </c>
      <c r="C754" s="70" t="s">
        <v>247</v>
      </c>
      <c r="D754" s="70" t="s">
        <v>125</v>
      </c>
      <c r="E754" s="76">
        <f>INDEX('Input Data'!$B$154:$R$173,MATCH(IF($A754="Primary",$A754,$B754),'Input Data'!$A$154:$A$173,0),MATCH($D754,'Input Data'!$B$153:$R$153,0))</f>
        <v>416.30747785161918</v>
      </c>
      <c r="F754" s="81" t="s">
        <v>248</v>
      </c>
      <c r="G754" s="81" t="s">
        <v>245</v>
      </c>
      <c r="H754" s="70">
        <v>2026</v>
      </c>
    </row>
    <row r="755" spans="1:8" x14ac:dyDescent="0.35">
      <c r="A755" s="70" t="s">
        <v>4</v>
      </c>
      <c r="B755" s="70" t="s">
        <v>22</v>
      </c>
      <c r="C755" s="70" t="s">
        <v>249</v>
      </c>
      <c r="D755" s="70" t="s">
        <v>125</v>
      </c>
      <c r="E755" s="76">
        <f>INDEX('Input Data'!$B$180:$R$199,MATCH(IF($A755="Primary",$A755,$B755),'Input Data'!$A$180:$A$199,0),MATCH($D755,'Input Data'!$B$179:$R$179,0))</f>
        <v>156.79539057900473</v>
      </c>
      <c r="F755" s="81" t="s">
        <v>248</v>
      </c>
      <c r="G755" s="81" t="s">
        <v>245</v>
      </c>
      <c r="H755" s="70">
        <v>2026</v>
      </c>
    </row>
    <row r="756" spans="1:8" x14ac:dyDescent="0.35">
      <c r="A756" s="70" t="s">
        <v>4</v>
      </c>
      <c r="B756" s="70" t="s">
        <v>22</v>
      </c>
      <c r="C756" s="70" t="s">
        <v>250</v>
      </c>
      <c r="D756" s="70" t="s">
        <v>125</v>
      </c>
      <c r="E756" s="76">
        <f t="shared" ref="E756" ca="1" si="104">INDEX(INDIRECT("'"&amp;IF($A756="Primary",$A756,IF($B756="History","History ",$B756))&amp;"'!$E$41:$X$41"),1,MATCH($D756,INDIRECT("'"&amp;IF($A756="Primary",$A756,IF($B756="History","History ",$B756))&amp;"'!$E$35:$X$35"),0))</f>
        <v>337.76302160767426</v>
      </c>
      <c r="F756" s="81" t="s">
        <v>248</v>
      </c>
      <c r="G756" s="81" t="s">
        <v>245</v>
      </c>
      <c r="H756" s="70">
        <v>2026</v>
      </c>
    </row>
    <row r="757" spans="1:8" x14ac:dyDescent="0.35">
      <c r="A757" s="70" t="s">
        <v>4</v>
      </c>
      <c r="B757" s="70" t="s">
        <v>22</v>
      </c>
      <c r="C757" s="70" t="s">
        <v>251</v>
      </c>
      <c r="D757" s="70" t="s">
        <v>125</v>
      </c>
      <c r="E757" s="81">
        <f>INDEX('Input Data'!$B$123:$R$141,MATCH(IF($A757="Primary",$A757,$B757),'Input Data'!$A$123:$A$141,0),MATCH($D757,'Input Data'!$B$122:$R$122,0))</f>
        <v>0.12488658750354162</v>
      </c>
      <c r="F757" s="81" t="s">
        <v>244</v>
      </c>
      <c r="G757" s="81" t="s">
        <v>245</v>
      </c>
      <c r="H757" s="70">
        <v>2026</v>
      </c>
    </row>
    <row r="758" spans="1:8" x14ac:dyDescent="0.35">
      <c r="A758" s="70" t="s">
        <v>4</v>
      </c>
      <c r="B758" s="70" t="s">
        <v>22</v>
      </c>
      <c r="C758" s="70" t="s">
        <v>243</v>
      </c>
      <c r="D758" s="70" t="s">
        <v>126</v>
      </c>
      <c r="E758" s="81">
        <f>INDEX('Input Data'!$B$71:$R$89,MATCH(IF($A758="Primary",$A758,$B758),'Input Data'!$A$71:$A$89,0),MATCH($D758,'Input Data'!$B$70:$R$70,0))</f>
        <v>8.3590953063070447E-2</v>
      </c>
      <c r="F758" s="81" t="s">
        <v>244</v>
      </c>
      <c r="G758" s="81" t="s">
        <v>245</v>
      </c>
      <c r="H758" s="70">
        <v>2026</v>
      </c>
    </row>
    <row r="759" spans="1:8" x14ac:dyDescent="0.35">
      <c r="A759" s="70" t="s">
        <v>4</v>
      </c>
      <c r="B759" s="70" t="s">
        <v>22</v>
      </c>
      <c r="C759" s="70" t="s">
        <v>246</v>
      </c>
      <c r="D759" s="70" t="s">
        <v>126</v>
      </c>
      <c r="E759" s="81">
        <f>INDEX('Input Data'!$B$97:$R$115,MATCH(IF($A759="Primary",$A759,$B759),'Input Data'!$A$97:$A$115,0),MATCH($D759,'Input Data'!$B$96:$R$96,0))</f>
        <v>3.1818919495096416E-2</v>
      </c>
      <c r="F759" s="81" t="s">
        <v>244</v>
      </c>
      <c r="G759" s="81" t="s">
        <v>245</v>
      </c>
      <c r="H759" s="70">
        <v>2026</v>
      </c>
    </row>
    <row r="760" spans="1:8" x14ac:dyDescent="0.35">
      <c r="A760" s="70" t="s">
        <v>4</v>
      </c>
      <c r="B760" s="70" t="s">
        <v>22</v>
      </c>
      <c r="C760" s="70" t="s">
        <v>247</v>
      </c>
      <c r="D760" s="70" t="s">
        <v>126</v>
      </c>
      <c r="E760" s="76">
        <f>INDEX('Input Data'!$B$154:$R$173,MATCH(IF($A760="Primary",$A760,$B760),'Input Data'!$A$154:$A$173,0),MATCH($D760,'Input Data'!$B$153:$R$153,0))</f>
        <v>512.18386511553035</v>
      </c>
      <c r="F760" s="81" t="s">
        <v>248</v>
      </c>
      <c r="G760" s="81" t="s">
        <v>245</v>
      </c>
      <c r="H760" s="70">
        <v>2026</v>
      </c>
    </row>
    <row r="761" spans="1:8" x14ac:dyDescent="0.35">
      <c r="A761" s="70" t="s">
        <v>4</v>
      </c>
      <c r="B761" s="70" t="s">
        <v>22</v>
      </c>
      <c r="C761" s="70" t="s">
        <v>249</v>
      </c>
      <c r="D761" s="70" t="s">
        <v>126</v>
      </c>
      <c r="E761" s="76">
        <f>INDEX('Input Data'!$B$180:$R$199,MATCH(IF($A761="Primary",$A761,$B761),'Input Data'!$A$180:$A$199,0),MATCH($D761,'Input Data'!$B$179:$R$179,0))</f>
        <v>168.60001612350996</v>
      </c>
      <c r="F761" s="81" t="s">
        <v>248</v>
      </c>
      <c r="G761" s="81" t="s">
        <v>245</v>
      </c>
      <c r="H761" s="70">
        <v>2026</v>
      </c>
    </row>
    <row r="762" spans="1:8" x14ac:dyDescent="0.35">
      <c r="A762" s="70" t="s">
        <v>4</v>
      </c>
      <c r="B762" s="70" t="s">
        <v>22</v>
      </c>
      <c r="C762" s="70" t="s">
        <v>250</v>
      </c>
      <c r="D762" s="70" t="s">
        <v>126</v>
      </c>
      <c r="E762" s="76">
        <f t="shared" ref="E762" ca="1" si="105">INDEX(INDIRECT("'"&amp;IF($A762="Primary",$A762,IF($B762="History","History ",$B762))&amp;"'!$E$41:$X$41"),1,MATCH($D762,INDIRECT("'"&amp;IF($A762="Primary",$A762,IF($B762="History","History ",$B762))&amp;"'!$E$35:$X$35"),0))</f>
        <v>293.35581354296733</v>
      </c>
      <c r="F762" s="81" t="s">
        <v>248</v>
      </c>
      <c r="G762" s="81" t="s">
        <v>245</v>
      </c>
      <c r="H762" s="70">
        <v>2026</v>
      </c>
    </row>
    <row r="763" spans="1:8" x14ac:dyDescent="0.35">
      <c r="A763" s="70" t="s">
        <v>4</v>
      </c>
      <c r="B763" s="70" t="s">
        <v>22</v>
      </c>
      <c r="C763" s="70" t="s">
        <v>251</v>
      </c>
      <c r="D763" s="70" t="s">
        <v>126</v>
      </c>
      <c r="E763" s="81">
        <f>INDEX('Input Data'!$B$123:$R$141,MATCH(IF($A763="Primary",$A763,$B763),'Input Data'!$A$123:$A$141,0),MATCH($D763,'Input Data'!$B$122:$R$122,0))</f>
        <v>0.11540987255816687</v>
      </c>
      <c r="F763" s="81" t="s">
        <v>244</v>
      </c>
      <c r="G763" s="81" t="s">
        <v>245</v>
      </c>
      <c r="H763" s="70">
        <v>2026</v>
      </c>
    </row>
    <row r="764" spans="1:8" x14ac:dyDescent="0.35">
      <c r="A764" s="70" t="s">
        <v>4</v>
      </c>
      <c r="B764" s="70" t="s">
        <v>22</v>
      </c>
      <c r="C764" s="70" t="s">
        <v>243</v>
      </c>
      <c r="D764" s="70" t="s">
        <v>127</v>
      </c>
      <c r="E764" s="81">
        <f>INDEX('Input Data'!$B$71:$R$89,MATCH(IF($A764="Primary",$A764,$B764),'Input Data'!$A$71:$A$89,0),MATCH($D764,'Input Data'!$B$70:$R$70,0))</f>
        <v>7.7244610692211363E-2</v>
      </c>
      <c r="F764" s="81" t="s">
        <v>244</v>
      </c>
      <c r="G764" s="81" t="s">
        <v>245</v>
      </c>
      <c r="H764" s="70">
        <v>2026</v>
      </c>
    </row>
    <row r="765" spans="1:8" x14ac:dyDescent="0.35">
      <c r="A765" s="70" t="s">
        <v>4</v>
      </c>
      <c r="B765" s="70" t="s">
        <v>22</v>
      </c>
      <c r="C765" s="70" t="s">
        <v>246</v>
      </c>
      <c r="D765" s="70" t="s">
        <v>127</v>
      </c>
      <c r="E765" s="81">
        <f>INDEX('Input Data'!$B$97:$R$115,MATCH(IF($A765="Primary",$A765,$B765),'Input Data'!$A$97:$A$115,0),MATCH($D765,'Input Data'!$B$96:$R$96,0))</f>
        <v>3.10428840119059E-2</v>
      </c>
      <c r="F765" s="81" t="s">
        <v>244</v>
      </c>
      <c r="G765" s="81" t="s">
        <v>245</v>
      </c>
      <c r="H765" s="70">
        <v>2026</v>
      </c>
    </row>
    <row r="766" spans="1:8" x14ac:dyDescent="0.35">
      <c r="A766" s="70" t="s">
        <v>4</v>
      </c>
      <c r="B766" s="70" t="s">
        <v>22</v>
      </c>
      <c r="C766" s="70" t="s">
        <v>247</v>
      </c>
      <c r="D766" s="70" t="s">
        <v>127</v>
      </c>
      <c r="E766" s="76">
        <f>INDEX('Input Data'!$B$154:$R$173,MATCH(IF($A766="Primary",$A766,$B766),'Input Data'!$A$154:$A$173,0),MATCH($D766,'Input Data'!$B$153:$R$153,0))</f>
        <v>474.42877193423658</v>
      </c>
      <c r="F766" s="81" t="s">
        <v>248</v>
      </c>
      <c r="G766" s="81" t="s">
        <v>245</v>
      </c>
      <c r="H766" s="70">
        <v>2026</v>
      </c>
    </row>
    <row r="767" spans="1:8" x14ac:dyDescent="0.35">
      <c r="A767" s="70" t="s">
        <v>4</v>
      </c>
      <c r="B767" s="70" t="s">
        <v>22</v>
      </c>
      <c r="C767" s="70" t="s">
        <v>249</v>
      </c>
      <c r="D767" s="70" t="s">
        <v>127</v>
      </c>
      <c r="E767" s="76">
        <f>INDEX('Input Data'!$B$180:$R$199,MATCH(IF($A767="Primary",$A767,$B767),'Input Data'!$A$180:$A$199,0),MATCH($D767,'Input Data'!$B$179:$R$179,0))</f>
        <v>129.08275935183713</v>
      </c>
      <c r="F767" s="81" t="s">
        <v>248</v>
      </c>
      <c r="G767" s="81" t="s">
        <v>245</v>
      </c>
      <c r="H767" s="70">
        <v>2026</v>
      </c>
    </row>
    <row r="768" spans="1:8" x14ac:dyDescent="0.35">
      <c r="A768" s="70" t="s">
        <v>4</v>
      </c>
      <c r="B768" s="70" t="s">
        <v>22</v>
      </c>
      <c r="C768" s="70" t="s">
        <v>250</v>
      </c>
      <c r="D768" s="70" t="s">
        <v>127</v>
      </c>
      <c r="E768" s="76">
        <f t="shared" ref="E768" ca="1" si="106">INDEX(INDIRECT("'"&amp;IF($A768="Primary",$A768,IF($B768="History","History ",$B768))&amp;"'!$E$41:$X$41"),1,MATCH($D768,INDIRECT("'"&amp;IF($A768="Primary",$A768,IF($B768="History","History ",$B768))&amp;"'!$E$35:$X$35"),0))</f>
        <v>279.25046151459946</v>
      </c>
      <c r="F768" s="81" t="s">
        <v>248</v>
      </c>
      <c r="G768" s="81" t="s">
        <v>245</v>
      </c>
      <c r="H768" s="70">
        <v>2026</v>
      </c>
    </row>
    <row r="769" spans="1:8" x14ac:dyDescent="0.35">
      <c r="A769" s="70" t="s">
        <v>4</v>
      </c>
      <c r="B769" s="70" t="s">
        <v>22</v>
      </c>
      <c r="C769" s="70" t="s">
        <v>251</v>
      </c>
      <c r="D769" s="70" t="s">
        <v>127</v>
      </c>
      <c r="E769" s="81">
        <f>INDEX('Input Data'!$B$123:$R$141,MATCH(IF($A769="Primary",$A769,$B769),'Input Data'!$A$123:$A$141,0),MATCH($D769,'Input Data'!$B$122:$R$122,0))</f>
        <v>0.10828749470411726</v>
      </c>
      <c r="F769" s="81" t="s">
        <v>244</v>
      </c>
      <c r="G769" s="81" t="s">
        <v>245</v>
      </c>
      <c r="H769" s="70">
        <v>2026</v>
      </c>
    </row>
    <row r="770" spans="1:8" x14ac:dyDescent="0.35">
      <c r="A770" s="70" t="s">
        <v>4</v>
      </c>
      <c r="B770" s="70" t="s">
        <v>22</v>
      </c>
      <c r="C770" s="70" t="s">
        <v>243</v>
      </c>
      <c r="D770" s="70" t="s">
        <v>128</v>
      </c>
      <c r="E770" s="81">
        <f>INDEX('Input Data'!$B$71:$R$89,MATCH(IF($A770="Primary",$A770,$B770),'Input Data'!$A$71:$A$89,0),MATCH($D770,'Input Data'!$B$70:$R$70,0))</f>
        <v>5.4155676909997064E-2</v>
      </c>
      <c r="F770" s="81" t="s">
        <v>244</v>
      </c>
      <c r="G770" s="81" t="s">
        <v>245</v>
      </c>
      <c r="H770" s="70">
        <v>2026</v>
      </c>
    </row>
    <row r="771" spans="1:8" x14ac:dyDescent="0.35">
      <c r="A771" s="70" t="s">
        <v>4</v>
      </c>
      <c r="B771" s="70" t="s">
        <v>22</v>
      </c>
      <c r="C771" s="70" t="s">
        <v>246</v>
      </c>
      <c r="D771" s="70" t="s">
        <v>128</v>
      </c>
      <c r="E771" s="81">
        <f>INDEX('Input Data'!$B$97:$R$115,MATCH(IF($A771="Primary",$A771,$B771),'Input Data'!$A$97:$A$115,0),MATCH($D771,'Input Data'!$B$96:$R$96,0))</f>
        <v>2.4857385328188958E-2</v>
      </c>
      <c r="F771" s="81" t="s">
        <v>244</v>
      </c>
      <c r="G771" s="81" t="s">
        <v>245</v>
      </c>
      <c r="H771" s="70">
        <v>2026</v>
      </c>
    </row>
    <row r="772" spans="1:8" x14ac:dyDescent="0.35">
      <c r="A772" s="70" t="s">
        <v>4</v>
      </c>
      <c r="B772" s="70" t="s">
        <v>22</v>
      </c>
      <c r="C772" s="70" t="s">
        <v>247</v>
      </c>
      <c r="D772" s="70" t="s">
        <v>128</v>
      </c>
      <c r="E772" s="76">
        <f>INDEX('Input Data'!$B$154:$R$173,MATCH(IF($A772="Primary",$A772,$B772),'Input Data'!$A$154:$A$173,0),MATCH($D772,'Input Data'!$B$153:$R$153,0))</f>
        <v>398.80248241268254</v>
      </c>
      <c r="F772" s="81" t="s">
        <v>248</v>
      </c>
      <c r="G772" s="81" t="s">
        <v>245</v>
      </c>
      <c r="H772" s="70">
        <v>2026</v>
      </c>
    </row>
    <row r="773" spans="1:8" x14ac:dyDescent="0.35">
      <c r="A773" s="70" t="s">
        <v>4</v>
      </c>
      <c r="B773" s="70" t="s">
        <v>22</v>
      </c>
      <c r="C773" s="70" t="s">
        <v>249</v>
      </c>
      <c r="D773" s="70" t="s">
        <v>128</v>
      </c>
      <c r="E773" s="76">
        <f>INDEX('Input Data'!$B$180:$R$199,MATCH(IF($A773="Primary",$A773,$B773),'Input Data'!$A$180:$A$199,0),MATCH($D773,'Input Data'!$B$179:$R$179,0))</f>
        <v>114.76442568180525</v>
      </c>
      <c r="F773" s="81" t="s">
        <v>248</v>
      </c>
      <c r="G773" s="81" t="s">
        <v>245</v>
      </c>
      <c r="H773" s="70">
        <v>2026</v>
      </c>
    </row>
    <row r="774" spans="1:8" x14ac:dyDescent="0.35">
      <c r="A774" s="70" t="s">
        <v>4</v>
      </c>
      <c r="B774" s="70" t="s">
        <v>22</v>
      </c>
      <c r="C774" s="70" t="s">
        <v>250</v>
      </c>
      <c r="D774" s="70" t="s">
        <v>128</v>
      </c>
      <c r="E774" s="76">
        <f t="shared" ref="E774" ca="1" si="107">INDEX(INDIRECT("'"&amp;IF($A774="Primary",$A774,IF($B774="History","History ",$B774))&amp;"'!$E$41:$X$41"),1,MATCH($D774,INDIRECT("'"&amp;IF($A774="Primary",$A774,IF($B774="History","History ",$B774))&amp;"'!$E$35:$X$35"),0))</f>
        <v>314.26158359434328</v>
      </c>
      <c r="F774" s="81" t="s">
        <v>248</v>
      </c>
      <c r="G774" s="81" t="s">
        <v>245</v>
      </c>
      <c r="H774" s="70">
        <v>2026</v>
      </c>
    </row>
    <row r="775" spans="1:8" x14ac:dyDescent="0.35">
      <c r="A775" s="70" t="s">
        <v>4</v>
      </c>
      <c r="B775" s="70" t="s">
        <v>22</v>
      </c>
      <c r="C775" s="70" t="s">
        <v>251</v>
      </c>
      <c r="D775" s="70" t="s">
        <v>128</v>
      </c>
      <c r="E775" s="81">
        <f>INDEX('Input Data'!$B$123:$R$141,MATCH(IF($A775="Primary",$A775,$B775),'Input Data'!$A$123:$A$141,0),MATCH($D775,'Input Data'!$B$122:$R$122,0))</f>
        <v>7.9013062238186021E-2</v>
      </c>
      <c r="F775" s="81" t="s">
        <v>244</v>
      </c>
      <c r="G775" s="81" t="s">
        <v>245</v>
      </c>
      <c r="H775" s="70">
        <v>2026</v>
      </c>
    </row>
    <row r="776" spans="1:8" x14ac:dyDescent="0.35">
      <c r="A776" s="70" t="s">
        <v>4</v>
      </c>
      <c r="B776" s="70" t="s">
        <v>22</v>
      </c>
      <c r="C776" s="70" t="s">
        <v>243</v>
      </c>
      <c r="D776" s="70" t="s">
        <v>129</v>
      </c>
      <c r="E776" s="81">
        <f>INDEX('Input Data'!$B$71:$R$89,MATCH(IF($A776="Primary",$A776,$B776),'Input Data'!$A$71:$A$89,0),MATCH($D776,'Input Data'!$B$70:$R$70,0))</f>
        <v>5.7303571230050879E-2</v>
      </c>
      <c r="F776" s="81" t="s">
        <v>244</v>
      </c>
      <c r="G776" s="81" t="s">
        <v>245</v>
      </c>
      <c r="H776" s="70">
        <v>2026</v>
      </c>
    </row>
    <row r="777" spans="1:8" x14ac:dyDescent="0.35">
      <c r="A777" s="70" t="s">
        <v>4</v>
      </c>
      <c r="B777" s="70" t="s">
        <v>22</v>
      </c>
      <c r="C777" s="70" t="s">
        <v>246</v>
      </c>
      <c r="D777" s="70" t="s">
        <v>129</v>
      </c>
      <c r="E777" s="81">
        <f>INDEX('Input Data'!$B$97:$R$115,MATCH(IF($A777="Primary",$A777,$B777),'Input Data'!$A$97:$A$115,0),MATCH($D777,'Input Data'!$B$96:$R$96,0))</f>
        <v>2.9865172647812369E-2</v>
      </c>
      <c r="F777" s="81" t="s">
        <v>244</v>
      </c>
      <c r="G777" s="81" t="s">
        <v>245</v>
      </c>
      <c r="H777" s="70">
        <v>2026</v>
      </c>
    </row>
    <row r="778" spans="1:8" x14ac:dyDescent="0.35">
      <c r="A778" s="70" t="s">
        <v>4</v>
      </c>
      <c r="B778" s="70" t="s">
        <v>22</v>
      </c>
      <c r="C778" s="70" t="s">
        <v>247</v>
      </c>
      <c r="D778" s="70" t="s">
        <v>129</v>
      </c>
      <c r="E778" s="76">
        <f>INDEX('Input Data'!$B$154:$R$173,MATCH(IF($A778="Primary",$A778,$B778),'Input Data'!$A$154:$A$173,0),MATCH($D778,'Input Data'!$B$153:$R$153,0))</f>
        <v>350.51635569901634</v>
      </c>
      <c r="F778" s="81" t="s">
        <v>248</v>
      </c>
      <c r="G778" s="81" t="s">
        <v>245</v>
      </c>
      <c r="H778" s="70">
        <v>2026</v>
      </c>
    </row>
    <row r="779" spans="1:8" x14ac:dyDescent="0.35">
      <c r="A779" s="70" t="s">
        <v>4</v>
      </c>
      <c r="B779" s="70" t="s">
        <v>22</v>
      </c>
      <c r="C779" s="70" t="s">
        <v>249</v>
      </c>
      <c r="D779" s="70" t="s">
        <v>129</v>
      </c>
      <c r="E779" s="76">
        <f>INDEX('Input Data'!$B$180:$R$199,MATCH(IF($A779="Primary",$A779,$B779),'Input Data'!$A$180:$A$199,0),MATCH($D779,'Input Data'!$B$179:$R$179,0))</f>
        <v>124.70558798223375</v>
      </c>
      <c r="F779" s="81" t="s">
        <v>248</v>
      </c>
      <c r="G779" s="81" t="s">
        <v>245</v>
      </c>
      <c r="H779" s="70">
        <v>2026</v>
      </c>
    </row>
    <row r="780" spans="1:8" x14ac:dyDescent="0.35">
      <c r="A780" s="70" t="s">
        <v>4</v>
      </c>
      <c r="B780" s="70" t="s">
        <v>22</v>
      </c>
      <c r="C780" s="70" t="s">
        <v>250</v>
      </c>
      <c r="D780" s="70" t="s">
        <v>129</v>
      </c>
      <c r="E780" s="76">
        <f t="shared" ref="E780" ca="1" si="108">INDEX(INDIRECT("'"&amp;IF($A780="Primary",$A780,IF($B780="History","History ",$B780))&amp;"'!$E$41:$X$41"),1,MATCH($D780,INDIRECT("'"&amp;IF($A780="Primary",$A780,IF($B780="History","History ",$B780))&amp;"'!$E$35:$X$35"),0))</f>
        <v>505.88385036134594</v>
      </c>
      <c r="F780" s="81" t="s">
        <v>248</v>
      </c>
      <c r="G780" s="81" t="s">
        <v>245</v>
      </c>
      <c r="H780" s="70">
        <v>2026</v>
      </c>
    </row>
    <row r="781" spans="1:8" x14ac:dyDescent="0.35">
      <c r="A781" s="70" t="s">
        <v>4</v>
      </c>
      <c r="B781" s="70" t="s">
        <v>22</v>
      </c>
      <c r="C781" s="70" t="s">
        <v>251</v>
      </c>
      <c r="D781" s="70" t="s">
        <v>129</v>
      </c>
      <c r="E781" s="81">
        <f>INDEX('Input Data'!$B$123:$R$141,MATCH(IF($A781="Primary",$A781,$B781),'Input Data'!$A$123:$A$141,0),MATCH($D781,'Input Data'!$B$122:$R$122,0))</f>
        <v>8.7168743877863247E-2</v>
      </c>
      <c r="F781" s="81" t="s">
        <v>244</v>
      </c>
      <c r="G781" s="81" t="s">
        <v>245</v>
      </c>
      <c r="H781" s="70">
        <v>2026</v>
      </c>
    </row>
    <row r="782" spans="1:8" x14ac:dyDescent="0.35">
      <c r="A782" s="70" t="s">
        <v>4</v>
      </c>
      <c r="B782" s="70" t="s">
        <v>22</v>
      </c>
      <c r="C782" s="70" t="s">
        <v>243</v>
      </c>
      <c r="D782" s="70" t="s">
        <v>130</v>
      </c>
      <c r="E782" s="81">
        <f>INDEX('Input Data'!$B$71:$R$89,MATCH(IF($A782="Primary",$A782,$B782),'Input Data'!$A$71:$A$89,0),MATCH($D782,'Input Data'!$B$70:$R$70,0))</f>
        <v>7.3402466967452742E-2</v>
      </c>
      <c r="F782" s="81" t="s">
        <v>244</v>
      </c>
      <c r="G782" s="81" t="s">
        <v>245</v>
      </c>
      <c r="H782" s="70">
        <v>2026</v>
      </c>
    </row>
    <row r="783" spans="1:8" x14ac:dyDescent="0.35">
      <c r="A783" s="70" t="s">
        <v>4</v>
      </c>
      <c r="B783" s="70" t="s">
        <v>22</v>
      </c>
      <c r="C783" s="70" t="s">
        <v>246</v>
      </c>
      <c r="D783" s="70" t="s">
        <v>130</v>
      </c>
      <c r="E783" s="81">
        <f>INDEX('Input Data'!$B$97:$R$115,MATCH(IF($A783="Primary",$A783,$B783),'Input Data'!$A$97:$A$115,0),MATCH($D783,'Input Data'!$B$96:$R$96,0))</f>
        <v>2.9153414844972202E-2</v>
      </c>
      <c r="F783" s="81" t="s">
        <v>244</v>
      </c>
      <c r="G783" s="81" t="s">
        <v>245</v>
      </c>
      <c r="H783" s="70">
        <v>2026</v>
      </c>
    </row>
    <row r="784" spans="1:8" x14ac:dyDescent="0.35">
      <c r="A784" s="70" t="s">
        <v>4</v>
      </c>
      <c r="B784" s="70" t="s">
        <v>22</v>
      </c>
      <c r="C784" s="70" t="s">
        <v>247</v>
      </c>
      <c r="D784" s="70" t="s">
        <v>130</v>
      </c>
      <c r="E784" s="76">
        <f>INDEX('Input Data'!$B$154:$R$173,MATCH(IF($A784="Primary",$A784,$B784),'Input Data'!$A$154:$A$173,0),MATCH($D784,'Input Data'!$B$153:$R$153,0))</f>
        <v>444.0404662657445</v>
      </c>
      <c r="F784" s="81" t="s">
        <v>248</v>
      </c>
      <c r="G784" s="81" t="s">
        <v>245</v>
      </c>
      <c r="H784" s="70">
        <v>2026</v>
      </c>
    </row>
    <row r="785" spans="1:8" x14ac:dyDescent="0.35">
      <c r="A785" s="70" t="s">
        <v>4</v>
      </c>
      <c r="B785" s="70" t="s">
        <v>22</v>
      </c>
      <c r="C785" s="70" t="s">
        <v>249</v>
      </c>
      <c r="D785" s="70" t="s">
        <v>130</v>
      </c>
      <c r="E785" s="76">
        <f>INDEX('Input Data'!$B$180:$R$199,MATCH(IF($A785="Primary",$A785,$B785),'Input Data'!$A$180:$A$199,0),MATCH($D785,'Input Data'!$B$179:$R$179,0))</f>
        <v>196.10969825624173</v>
      </c>
      <c r="F785" s="81" t="s">
        <v>248</v>
      </c>
      <c r="G785" s="81" t="s">
        <v>245</v>
      </c>
      <c r="H785" s="70">
        <v>2026</v>
      </c>
    </row>
    <row r="786" spans="1:8" x14ac:dyDescent="0.35">
      <c r="A786" s="70" t="s">
        <v>4</v>
      </c>
      <c r="B786" s="70" t="s">
        <v>22</v>
      </c>
      <c r="C786" s="70" t="s">
        <v>250</v>
      </c>
      <c r="D786" s="70" t="s">
        <v>130</v>
      </c>
      <c r="E786" s="76">
        <f t="shared" ref="E786" ca="1" si="109">INDEX(INDIRECT("'"&amp;IF($A786="Primary",$A786,IF($B786="History","History ",$B786))&amp;"'!$E$41:$X$41"),1,MATCH($D786,INDIRECT("'"&amp;IF($A786="Primary",$A786,IF($B786="History","History ",$B786))&amp;"'!$E$35:$X$35"),0))</f>
        <v>370.7205949639532</v>
      </c>
      <c r="F786" s="81" t="s">
        <v>248</v>
      </c>
      <c r="G786" s="81" t="s">
        <v>245</v>
      </c>
      <c r="H786" s="70">
        <v>2026</v>
      </c>
    </row>
    <row r="787" spans="1:8" x14ac:dyDescent="0.35">
      <c r="A787" s="70" t="s">
        <v>4</v>
      </c>
      <c r="B787" s="70" t="s">
        <v>22</v>
      </c>
      <c r="C787" s="70" t="s">
        <v>251</v>
      </c>
      <c r="D787" s="70" t="s">
        <v>130</v>
      </c>
      <c r="E787" s="81">
        <f>INDEX('Input Data'!$B$123:$R$141,MATCH(IF($A787="Primary",$A787,$B787),'Input Data'!$A$123:$A$141,0),MATCH($D787,'Input Data'!$B$122:$R$122,0))</f>
        <v>0.10255588181242495</v>
      </c>
      <c r="F787" s="81" t="s">
        <v>244</v>
      </c>
      <c r="G787" s="81" t="s">
        <v>245</v>
      </c>
      <c r="H787" s="70">
        <v>2026</v>
      </c>
    </row>
    <row r="788" spans="1:8" x14ac:dyDescent="0.35">
      <c r="A788" s="70" t="s">
        <v>4</v>
      </c>
      <c r="B788" s="70" t="s">
        <v>22</v>
      </c>
      <c r="C788" s="70" t="s">
        <v>243</v>
      </c>
      <c r="D788" s="70" t="s">
        <v>131</v>
      </c>
      <c r="E788" s="81">
        <f>INDEX('Input Data'!$B$71:$R$89,MATCH(IF($A788="Primary",$A788,$B788),'Input Data'!$A$71:$A$89,0),MATCH($D788,'Input Data'!$B$70:$R$70,0))</f>
        <v>7.4488388349117501E-2</v>
      </c>
      <c r="F788" s="81" t="s">
        <v>244</v>
      </c>
      <c r="G788" s="81" t="s">
        <v>245</v>
      </c>
      <c r="H788" s="70">
        <v>2026</v>
      </c>
    </row>
    <row r="789" spans="1:8" x14ac:dyDescent="0.35">
      <c r="A789" s="70" t="s">
        <v>4</v>
      </c>
      <c r="B789" s="70" t="s">
        <v>22</v>
      </c>
      <c r="C789" s="70" t="s">
        <v>246</v>
      </c>
      <c r="D789" s="70" t="s">
        <v>131</v>
      </c>
      <c r="E789" s="81">
        <f>INDEX('Input Data'!$B$97:$R$115,MATCH(IF($A789="Primary",$A789,$B789),'Input Data'!$A$97:$A$115,0),MATCH($D789,'Input Data'!$B$96:$R$96,0))</f>
        <v>2.6268682256399133E-2</v>
      </c>
      <c r="F789" s="81" t="s">
        <v>244</v>
      </c>
      <c r="G789" s="81" t="s">
        <v>245</v>
      </c>
      <c r="H789" s="70">
        <v>2026</v>
      </c>
    </row>
    <row r="790" spans="1:8" x14ac:dyDescent="0.35">
      <c r="A790" s="70" t="s">
        <v>4</v>
      </c>
      <c r="B790" s="70" t="s">
        <v>22</v>
      </c>
      <c r="C790" s="70" t="s">
        <v>247</v>
      </c>
      <c r="D790" s="70" t="s">
        <v>131</v>
      </c>
      <c r="E790" s="76">
        <f>INDEX('Input Data'!$B$154:$R$173,MATCH(IF($A790="Primary",$A790,$B790),'Input Data'!$A$154:$A$173,0),MATCH($D790,'Input Data'!$B$153:$R$153,0))</f>
        <v>464.93611395367651</v>
      </c>
      <c r="F790" s="81" t="s">
        <v>248</v>
      </c>
      <c r="G790" s="81" t="s">
        <v>245</v>
      </c>
      <c r="H790" s="70">
        <v>2026</v>
      </c>
    </row>
    <row r="791" spans="1:8" x14ac:dyDescent="0.35">
      <c r="A791" s="70" t="s">
        <v>4</v>
      </c>
      <c r="B791" s="70" t="s">
        <v>22</v>
      </c>
      <c r="C791" s="70" t="s">
        <v>249</v>
      </c>
      <c r="D791" s="70" t="s">
        <v>131</v>
      </c>
      <c r="E791" s="76">
        <f>INDEX('Input Data'!$B$180:$R$199,MATCH(IF($A791="Primary",$A791,$B791),'Input Data'!$A$180:$A$199,0),MATCH($D791,'Input Data'!$B$179:$R$179,0))</f>
        <v>173.20014772851209</v>
      </c>
      <c r="F791" s="81" t="s">
        <v>248</v>
      </c>
      <c r="G791" s="81" t="s">
        <v>245</v>
      </c>
      <c r="H791" s="70">
        <v>2026</v>
      </c>
    </row>
    <row r="792" spans="1:8" x14ac:dyDescent="0.35">
      <c r="A792" s="70" t="s">
        <v>4</v>
      </c>
      <c r="B792" s="70" t="s">
        <v>22</v>
      </c>
      <c r="C792" s="70" t="s">
        <v>250</v>
      </c>
      <c r="D792" s="70" t="s">
        <v>131</v>
      </c>
      <c r="E792" s="76">
        <f t="shared" ref="E792" ca="1" si="110">INDEX(INDIRECT("'"&amp;IF($A792="Primary",$A792,IF($B792="History","History ",$B792))&amp;"'!$E$41:$X$41"),1,MATCH($D792,INDIRECT("'"&amp;IF($A792="Primary",$A792,IF($B792="History","History ",$B792))&amp;"'!$E$35:$X$35"),0))</f>
        <v>334.46755439832845</v>
      </c>
      <c r="F792" s="81" t="s">
        <v>248</v>
      </c>
      <c r="G792" s="81" t="s">
        <v>245</v>
      </c>
      <c r="H792" s="70">
        <v>2026</v>
      </c>
    </row>
    <row r="793" spans="1:8" x14ac:dyDescent="0.35">
      <c r="A793" s="70" t="s">
        <v>4</v>
      </c>
      <c r="B793" s="70" t="s">
        <v>22</v>
      </c>
      <c r="C793" s="70" t="s">
        <v>251</v>
      </c>
      <c r="D793" s="70" t="s">
        <v>131</v>
      </c>
      <c r="E793" s="81">
        <f>INDEX('Input Data'!$B$123:$R$141,MATCH(IF($A793="Primary",$A793,$B793),'Input Data'!$A$123:$A$141,0),MATCH($D793,'Input Data'!$B$122:$R$122,0))</f>
        <v>0.10075707060551664</v>
      </c>
      <c r="F793" s="81" t="s">
        <v>244</v>
      </c>
      <c r="G793" s="81" t="s">
        <v>245</v>
      </c>
      <c r="H793" s="70">
        <v>2026</v>
      </c>
    </row>
    <row r="794" spans="1:8" x14ac:dyDescent="0.35">
      <c r="A794" s="70" t="s">
        <v>4</v>
      </c>
      <c r="B794" s="70" t="s">
        <v>22</v>
      </c>
      <c r="C794" s="70" t="s">
        <v>243</v>
      </c>
      <c r="D794" s="70" t="s">
        <v>132</v>
      </c>
      <c r="E794" s="81">
        <f>INDEX('Input Data'!$B$71:$R$89,MATCH(IF($A794="Primary",$A794,$B794),'Input Data'!$A$71:$A$89,0),MATCH($D794,'Input Data'!$B$70:$R$70,0))</f>
        <v>6.3835462492866077E-2</v>
      </c>
      <c r="F794" s="81" t="s">
        <v>244</v>
      </c>
      <c r="G794" s="81" t="s">
        <v>245</v>
      </c>
      <c r="H794" s="70">
        <v>2026</v>
      </c>
    </row>
    <row r="795" spans="1:8" x14ac:dyDescent="0.35">
      <c r="A795" s="70" t="s">
        <v>4</v>
      </c>
      <c r="B795" s="70" t="s">
        <v>22</v>
      </c>
      <c r="C795" s="70" t="s">
        <v>246</v>
      </c>
      <c r="D795" s="70" t="s">
        <v>132</v>
      </c>
      <c r="E795" s="81">
        <f>INDEX('Input Data'!$B$97:$R$115,MATCH(IF($A795="Primary",$A795,$B795),'Input Data'!$A$97:$A$115,0),MATCH($D795,'Input Data'!$B$96:$R$96,0))</f>
        <v>2.7992743761814626E-2</v>
      </c>
      <c r="F795" s="81" t="s">
        <v>244</v>
      </c>
      <c r="G795" s="81" t="s">
        <v>245</v>
      </c>
      <c r="H795" s="70">
        <v>2026</v>
      </c>
    </row>
    <row r="796" spans="1:8" x14ac:dyDescent="0.35">
      <c r="A796" s="70" t="s">
        <v>4</v>
      </c>
      <c r="B796" s="70" t="s">
        <v>22</v>
      </c>
      <c r="C796" s="70" t="s">
        <v>247</v>
      </c>
      <c r="D796" s="70" t="s">
        <v>132</v>
      </c>
      <c r="E796" s="76">
        <f>INDEX('Input Data'!$B$154:$R$173,MATCH(IF($A796="Primary",$A796,$B796),'Input Data'!$A$154:$A$173,0),MATCH($D796,'Input Data'!$B$153:$R$153,0))</f>
        <v>429.63040085615569</v>
      </c>
      <c r="F796" s="81" t="s">
        <v>248</v>
      </c>
      <c r="G796" s="81" t="s">
        <v>245</v>
      </c>
      <c r="H796" s="70">
        <v>2026</v>
      </c>
    </row>
    <row r="797" spans="1:8" x14ac:dyDescent="0.35">
      <c r="A797" s="70" t="s">
        <v>4</v>
      </c>
      <c r="B797" s="70" t="s">
        <v>22</v>
      </c>
      <c r="C797" s="70" t="s">
        <v>249</v>
      </c>
      <c r="D797" s="70" t="s">
        <v>132</v>
      </c>
      <c r="E797" s="76">
        <f>INDEX('Input Data'!$B$180:$R$199,MATCH(IF($A797="Primary",$A797,$B797),'Input Data'!$A$180:$A$199,0),MATCH($D797,'Input Data'!$B$179:$R$179,0))</f>
        <v>138.62909312015151</v>
      </c>
      <c r="F797" s="81" t="s">
        <v>248</v>
      </c>
      <c r="G797" s="81" t="s">
        <v>245</v>
      </c>
      <c r="H797" s="70">
        <v>2026</v>
      </c>
    </row>
    <row r="798" spans="1:8" x14ac:dyDescent="0.35">
      <c r="A798" s="70" t="s">
        <v>4</v>
      </c>
      <c r="B798" s="70" t="s">
        <v>22</v>
      </c>
      <c r="C798" s="70" t="s">
        <v>250</v>
      </c>
      <c r="D798" s="70" t="s">
        <v>132</v>
      </c>
      <c r="E798" s="76">
        <f t="shared" ref="E798" ca="1" si="111">INDEX(INDIRECT("'"&amp;IF($A798="Primary",$A798,IF($B798="History","History ",$B798))&amp;"'!$E$41:$X$41"),1,MATCH($D798,INDIRECT("'"&amp;IF($A798="Primary",$A798,IF($B798="History","History ",$B798))&amp;"'!$E$35:$X$35"),0))</f>
        <v>414.24103719399125</v>
      </c>
      <c r="F798" s="81" t="s">
        <v>248</v>
      </c>
      <c r="G798" s="81" t="s">
        <v>245</v>
      </c>
      <c r="H798" s="70">
        <v>2026</v>
      </c>
    </row>
    <row r="799" spans="1:8" x14ac:dyDescent="0.35">
      <c r="A799" s="70" t="s">
        <v>4</v>
      </c>
      <c r="B799" s="70" t="s">
        <v>22</v>
      </c>
      <c r="C799" s="70" t="s">
        <v>251</v>
      </c>
      <c r="D799" s="70" t="s">
        <v>132</v>
      </c>
      <c r="E799" s="81">
        <f>INDEX('Input Data'!$B$123:$R$141,MATCH(IF($A799="Primary",$A799,$B799),'Input Data'!$A$123:$A$141,0),MATCH($D799,'Input Data'!$B$122:$R$122,0))</f>
        <v>9.1828206254680703E-2</v>
      </c>
      <c r="F799" s="81" t="s">
        <v>244</v>
      </c>
      <c r="G799" s="81" t="s">
        <v>245</v>
      </c>
      <c r="H799" s="70">
        <v>2026</v>
      </c>
    </row>
    <row r="800" spans="1:8" x14ac:dyDescent="0.35">
      <c r="A800" s="70" t="s">
        <v>4</v>
      </c>
      <c r="B800" s="70" t="s">
        <v>22</v>
      </c>
      <c r="C800" s="70" t="s">
        <v>243</v>
      </c>
      <c r="D800" s="70" t="s">
        <v>133</v>
      </c>
      <c r="E800" s="81">
        <f>INDEX('Input Data'!$B$71:$R$89,MATCH(IF($A800="Primary",$A800,$B800),'Input Data'!$A$71:$A$89,0),MATCH($D800,'Input Data'!$B$70:$R$70,0))</f>
        <v>6.3952557029401419E-2</v>
      </c>
      <c r="F800" s="81" t="s">
        <v>244</v>
      </c>
      <c r="G800" s="81" t="s">
        <v>252</v>
      </c>
      <c r="H800" s="70">
        <v>2026</v>
      </c>
    </row>
    <row r="801" spans="1:8" x14ac:dyDescent="0.35">
      <c r="A801" s="70" t="s">
        <v>4</v>
      </c>
      <c r="B801" s="70" t="s">
        <v>22</v>
      </c>
      <c r="C801" s="70" t="s">
        <v>246</v>
      </c>
      <c r="D801" s="70" t="s">
        <v>133</v>
      </c>
      <c r="E801" s="81">
        <f>INDEX('Input Data'!$B$97:$R$115,MATCH(IF($A801="Primary",$A801,$B801),'Input Data'!$A$97:$A$115,0),MATCH($D801,'Input Data'!$B$96:$R$96,0))</f>
        <v>2.9159971104670578E-2</v>
      </c>
      <c r="F801" s="81" t="s">
        <v>244</v>
      </c>
      <c r="G801" s="81" t="s">
        <v>252</v>
      </c>
      <c r="H801" s="70">
        <v>2026</v>
      </c>
    </row>
    <row r="802" spans="1:8" x14ac:dyDescent="0.35">
      <c r="A802" s="70" t="s">
        <v>4</v>
      </c>
      <c r="B802" s="70" t="s">
        <v>22</v>
      </c>
      <c r="C802" s="70" t="s">
        <v>247</v>
      </c>
      <c r="D802" s="70" t="s">
        <v>133</v>
      </c>
      <c r="E802" s="76">
        <f>INDEX('Input Data'!$B$154:$R$173,MATCH(IF($A802="Primary",$A802,$B802),'Input Data'!$A$154:$A$173,0),MATCH($D802,'Input Data'!$B$153:$R$153,0))</f>
        <v>416.57034060618304</v>
      </c>
      <c r="F802" s="81" t="s">
        <v>248</v>
      </c>
      <c r="G802" s="81" t="s">
        <v>252</v>
      </c>
      <c r="H802" s="70">
        <v>2026</v>
      </c>
    </row>
    <row r="803" spans="1:8" x14ac:dyDescent="0.35">
      <c r="A803" s="70" t="s">
        <v>4</v>
      </c>
      <c r="B803" s="70" t="s">
        <v>22</v>
      </c>
      <c r="C803" s="70" t="s">
        <v>249</v>
      </c>
      <c r="D803" s="70" t="s">
        <v>133</v>
      </c>
      <c r="E803" s="76">
        <f>INDEX('Input Data'!$B$180:$R$199,MATCH(IF($A803="Primary",$A803,$B803),'Input Data'!$A$180:$A$199,0),MATCH($D803,'Input Data'!$B$179:$R$179,0))</f>
        <v>142.13267012939156</v>
      </c>
      <c r="F803" s="81" t="s">
        <v>248</v>
      </c>
      <c r="G803" s="81" t="s">
        <v>252</v>
      </c>
      <c r="H803" s="70">
        <v>2026</v>
      </c>
    </row>
    <row r="804" spans="1:8" x14ac:dyDescent="0.35">
      <c r="A804" s="70" t="s">
        <v>4</v>
      </c>
      <c r="B804" s="70" t="s">
        <v>22</v>
      </c>
      <c r="C804" s="70" t="s">
        <v>250</v>
      </c>
      <c r="D804" s="70" t="s">
        <v>133</v>
      </c>
      <c r="E804" s="76">
        <f>INDEX('Input Data'!$B$430:$Q$449,MATCH(IF($A804="Primary",$A804,$B804),'Input Data'!$A$430:$A$449,0),MATCH($D804,'Input Data'!B$429:Q$429,0))</f>
        <v>471.75433695348642</v>
      </c>
      <c r="F804" s="81" t="s">
        <v>248</v>
      </c>
      <c r="G804" s="81" t="s">
        <v>252</v>
      </c>
      <c r="H804" s="70">
        <v>2026</v>
      </c>
    </row>
    <row r="805" spans="1:8" x14ac:dyDescent="0.35">
      <c r="A805" s="70" t="s">
        <v>4</v>
      </c>
      <c r="B805" s="70" t="s">
        <v>22</v>
      </c>
      <c r="C805" s="70" t="s">
        <v>251</v>
      </c>
      <c r="D805" s="70" t="s">
        <v>133</v>
      </c>
      <c r="E805" s="81">
        <f>INDEX('Input Data'!$B$123:$R$141,MATCH(IF($A805="Primary",$A805,$B805),'Input Data'!$A$123:$A$141,0),MATCH($D805,'Input Data'!$B$122:$R$122,0))</f>
        <v>9.3112528134072003E-2</v>
      </c>
      <c r="F805" s="81" t="s">
        <v>244</v>
      </c>
      <c r="G805" s="81" t="s">
        <v>252</v>
      </c>
      <c r="H805" s="70">
        <v>2026</v>
      </c>
    </row>
    <row r="806" spans="1:8" x14ac:dyDescent="0.35">
      <c r="A806" s="70" t="s">
        <v>4</v>
      </c>
      <c r="B806" s="70" t="s">
        <v>22</v>
      </c>
      <c r="C806" s="70" t="s">
        <v>243</v>
      </c>
      <c r="D806" s="70" t="s">
        <v>134</v>
      </c>
      <c r="E806" s="81">
        <f>INDEX('Input Data'!$B$71:$R$89,MATCH(IF($A806="Primary",$A806,$B806),'Input Data'!$A$71:$A$89,0),MATCH($D806,'Input Data'!$B$70:$R$70,0))</f>
        <v>6.3725904615073242E-2</v>
      </c>
      <c r="F806" s="81" t="s">
        <v>244</v>
      </c>
      <c r="G806" s="81" t="s">
        <v>252</v>
      </c>
      <c r="H806" s="70">
        <v>2026</v>
      </c>
    </row>
    <row r="807" spans="1:8" x14ac:dyDescent="0.35">
      <c r="A807" s="70" t="s">
        <v>4</v>
      </c>
      <c r="B807" s="70" t="s">
        <v>22</v>
      </c>
      <c r="C807" s="70" t="s">
        <v>246</v>
      </c>
      <c r="D807" s="70" t="s">
        <v>134</v>
      </c>
      <c r="E807" s="81">
        <f>INDEX('Input Data'!$B$97:$R$115,MATCH(IF($A807="Primary",$A807,$B807),'Input Data'!$A$97:$A$115,0),MATCH($D807,'Input Data'!$B$96:$R$96,0))</f>
        <v>2.9056626091435608E-2</v>
      </c>
      <c r="F807" s="81" t="s">
        <v>244</v>
      </c>
      <c r="G807" s="81" t="s">
        <v>252</v>
      </c>
      <c r="H807" s="70">
        <v>2026</v>
      </c>
    </row>
    <row r="808" spans="1:8" x14ac:dyDescent="0.35">
      <c r="A808" s="70" t="s">
        <v>4</v>
      </c>
      <c r="B808" s="70" t="s">
        <v>22</v>
      </c>
      <c r="C808" s="70" t="s">
        <v>247</v>
      </c>
      <c r="D808" s="70" t="s">
        <v>134</v>
      </c>
      <c r="E808" s="76">
        <f>INDEX('Input Data'!$B$154:$R$173,MATCH(IF($A808="Primary",$A808,$B808),'Input Data'!$A$154:$A$173,0),MATCH($D808,'Input Data'!$B$153:$R$153,0))</f>
        <v>389.54747933519627</v>
      </c>
      <c r="F808" s="81" t="s">
        <v>248</v>
      </c>
      <c r="G808" s="81" t="s">
        <v>252</v>
      </c>
      <c r="H808" s="70">
        <v>2026</v>
      </c>
    </row>
    <row r="809" spans="1:8" x14ac:dyDescent="0.35">
      <c r="A809" s="70" t="s">
        <v>4</v>
      </c>
      <c r="B809" s="70" t="s">
        <v>22</v>
      </c>
      <c r="C809" s="70" t="s">
        <v>249</v>
      </c>
      <c r="D809" s="70" t="s">
        <v>134</v>
      </c>
      <c r="E809" s="76">
        <f>INDEX('Input Data'!$B$180:$R$199,MATCH(IF($A809="Primary",$A809,$B809),'Input Data'!$A$180:$A$199,0),MATCH($D809,'Input Data'!$B$179:$R$179,0))</f>
        <v>138.24135655030358</v>
      </c>
      <c r="F809" s="81" t="s">
        <v>248</v>
      </c>
      <c r="G809" s="81" t="s">
        <v>252</v>
      </c>
      <c r="H809" s="70">
        <v>2026</v>
      </c>
    </row>
    <row r="810" spans="1:8" x14ac:dyDescent="0.35">
      <c r="A810" s="70" t="s">
        <v>4</v>
      </c>
      <c r="B810" s="70" t="s">
        <v>22</v>
      </c>
      <c r="C810" s="70" t="s">
        <v>250</v>
      </c>
      <c r="D810" s="70" t="s">
        <v>134</v>
      </c>
      <c r="E810" s="76">
        <f>INDEX('Input Data'!$B$430:$Q$449,MATCH(IF($A810="Primary",$A810,$B810),'Input Data'!$A$430:$A$449,0),MATCH($D810,'Input Data'!B$429:Q$429,0))</f>
        <v>517.45355902852725</v>
      </c>
      <c r="F810" s="81" t="s">
        <v>248</v>
      </c>
      <c r="G810" s="81" t="s">
        <v>252</v>
      </c>
      <c r="H810" s="70">
        <v>2026</v>
      </c>
    </row>
    <row r="811" spans="1:8" x14ac:dyDescent="0.35">
      <c r="A811" s="70" t="s">
        <v>4</v>
      </c>
      <c r="B811" s="70" t="s">
        <v>22</v>
      </c>
      <c r="C811" s="70" t="s">
        <v>251</v>
      </c>
      <c r="D811" s="70" t="s">
        <v>134</v>
      </c>
      <c r="E811" s="81">
        <f>INDEX('Input Data'!$B$123:$R$141,MATCH(IF($A811="Primary",$A811,$B811),'Input Data'!$A$123:$A$141,0),MATCH($D811,'Input Data'!$B$122:$R$122,0))</f>
        <v>9.2782530706508853E-2</v>
      </c>
      <c r="F811" s="81" t="s">
        <v>244</v>
      </c>
      <c r="G811" s="81" t="s">
        <v>252</v>
      </c>
      <c r="H811" s="70">
        <v>2026</v>
      </c>
    </row>
    <row r="812" spans="1:8" x14ac:dyDescent="0.35">
      <c r="A812" s="70" t="s">
        <v>4</v>
      </c>
      <c r="B812" s="70" t="s">
        <v>22</v>
      </c>
      <c r="C812" s="70" t="s">
        <v>243</v>
      </c>
      <c r="D812" s="70" t="s">
        <v>135</v>
      </c>
      <c r="E812" s="81">
        <f>INDEX('Input Data'!$B$71:$R$89,MATCH(IF($A812="Primary",$A812,$B812),'Input Data'!$A$71:$A$89,0),MATCH($D812,'Input Data'!$B$70:$R$70,0))</f>
        <v>6.3725904615073228E-2</v>
      </c>
      <c r="F812" s="81" t="s">
        <v>244</v>
      </c>
      <c r="G812" s="70" t="s">
        <v>252</v>
      </c>
      <c r="H812" s="70">
        <v>2026</v>
      </c>
    </row>
    <row r="813" spans="1:8" x14ac:dyDescent="0.35">
      <c r="A813" s="70" t="s">
        <v>4</v>
      </c>
      <c r="B813" s="70" t="s">
        <v>22</v>
      </c>
      <c r="C813" s="70" t="s">
        <v>246</v>
      </c>
      <c r="D813" s="70" t="s">
        <v>135</v>
      </c>
      <c r="E813" s="81">
        <f>INDEX('Input Data'!$B$97:$R$115,MATCH(IF($A813="Primary",$A813,$B813),'Input Data'!$A$97:$A$115,0),MATCH($D813,'Input Data'!$B$96:$R$96,0))</f>
        <v>2.9056626091435604E-2</v>
      </c>
      <c r="F813" s="81" t="s">
        <v>244</v>
      </c>
      <c r="G813" s="70" t="s">
        <v>252</v>
      </c>
      <c r="H813" s="70">
        <v>2026</v>
      </c>
    </row>
    <row r="814" spans="1:8" x14ac:dyDescent="0.35">
      <c r="A814" s="70" t="s">
        <v>4</v>
      </c>
      <c r="B814" s="70" t="s">
        <v>22</v>
      </c>
      <c r="C814" s="70" t="s">
        <v>247</v>
      </c>
      <c r="D814" s="70" t="s">
        <v>135</v>
      </c>
      <c r="E814" s="76">
        <f>INDEX('Input Data'!$B$154:$R$173,MATCH(IF($A814="Primary",$A814,$B814),'Input Data'!$A$154:$A$173,0),MATCH($D814,'Input Data'!$B$153:$R$153,0))</f>
        <v>406.5767479579057</v>
      </c>
      <c r="F814" s="81" t="s">
        <v>248</v>
      </c>
      <c r="G814" s="70" t="s">
        <v>252</v>
      </c>
      <c r="H814" s="70">
        <v>2026</v>
      </c>
    </row>
    <row r="815" spans="1:8" x14ac:dyDescent="0.35">
      <c r="A815" s="70" t="s">
        <v>4</v>
      </c>
      <c r="B815" s="70" t="s">
        <v>22</v>
      </c>
      <c r="C815" s="70" t="s">
        <v>249</v>
      </c>
      <c r="D815" s="70" t="s">
        <v>135</v>
      </c>
      <c r="E815" s="76">
        <f>INDEX('Input Data'!$B$180:$R$199,MATCH(IF($A815="Primary",$A815,$B815),'Input Data'!$A$180:$A$199,0),MATCH($D815,'Input Data'!$B$179:$R$179,0))</f>
        <v>151.79802739891898</v>
      </c>
      <c r="F815" s="81" t="s">
        <v>248</v>
      </c>
      <c r="G815" s="70" t="s">
        <v>252</v>
      </c>
      <c r="H815" s="70">
        <v>2026</v>
      </c>
    </row>
    <row r="816" spans="1:8" x14ac:dyDescent="0.35">
      <c r="A816" s="70" t="s">
        <v>4</v>
      </c>
      <c r="B816" s="70" t="s">
        <v>22</v>
      </c>
      <c r="C816" s="70" t="s">
        <v>250</v>
      </c>
      <c r="D816" s="70" t="s">
        <v>135</v>
      </c>
      <c r="E816" s="76"/>
      <c r="F816" s="76"/>
      <c r="G816" s="70" t="s">
        <v>252</v>
      </c>
      <c r="H816" s="70">
        <v>2026</v>
      </c>
    </row>
    <row r="817" spans="1:8" x14ac:dyDescent="0.35">
      <c r="A817" s="70" t="s">
        <v>4</v>
      </c>
      <c r="B817" s="70" t="s">
        <v>22</v>
      </c>
      <c r="C817" s="70" t="s">
        <v>251</v>
      </c>
      <c r="D817" s="70" t="s">
        <v>135</v>
      </c>
      <c r="E817" s="81">
        <f>INDEX('Input Data'!$B$123:$R$141,MATCH(IF($A817="Primary",$A817,$B817),'Input Data'!$A$123:$A$141,0),MATCH($D817,'Input Data'!$B$122:$R$122,0))</f>
        <v>9.2782530706508826E-2</v>
      </c>
      <c r="F817" s="81" t="s">
        <v>244</v>
      </c>
      <c r="G817" s="70" t="s">
        <v>252</v>
      </c>
      <c r="H817" s="70">
        <v>2026</v>
      </c>
    </row>
    <row r="818" spans="1:8" x14ac:dyDescent="0.35">
      <c r="A818" s="70" t="s">
        <v>4</v>
      </c>
      <c r="B818" s="70" t="s">
        <v>23</v>
      </c>
      <c r="C818" s="70" t="s">
        <v>243</v>
      </c>
      <c r="D818" s="70" t="s">
        <v>119</v>
      </c>
      <c r="E818" s="81">
        <f>INDEX('Input Data'!$B$71:$R$89,MATCH(IF($A818="Primary",$A818,$B818),'Input Data'!$A$71:$A$89,0),MATCH($D818,'Input Data'!$B$70:$R$70,0))</f>
        <v>7.2626677782525823E-2</v>
      </c>
      <c r="F818" s="81" t="s">
        <v>244</v>
      </c>
      <c r="G818" s="81" t="s">
        <v>245</v>
      </c>
      <c r="H818" s="70">
        <v>2026</v>
      </c>
    </row>
    <row r="819" spans="1:8" x14ac:dyDescent="0.35">
      <c r="A819" s="70" t="s">
        <v>4</v>
      </c>
      <c r="B819" s="70" t="s">
        <v>23</v>
      </c>
      <c r="C819" s="70" t="s">
        <v>246</v>
      </c>
      <c r="D819" s="70" t="s">
        <v>119</v>
      </c>
      <c r="E819" s="81">
        <f>INDEX('Input Data'!$B$97:$R$115,MATCH(IF($A819="Primary",$A819,$B819),'Input Data'!$A$97:$A$115,0),MATCH($D819,'Input Data'!$B$96:$R$96,0))</f>
        <v>2.1420330006160823E-2</v>
      </c>
      <c r="F819" s="81" t="s">
        <v>244</v>
      </c>
      <c r="G819" s="81" t="s">
        <v>245</v>
      </c>
      <c r="H819" s="70">
        <v>2026</v>
      </c>
    </row>
    <row r="820" spans="1:8" x14ac:dyDescent="0.35">
      <c r="A820" s="70" t="s">
        <v>4</v>
      </c>
      <c r="B820" s="70" t="s">
        <v>23</v>
      </c>
      <c r="C820" s="70" t="s">
        <v>247</v>
      </c>
      <c r="D820" s="70" t="s">
        <v>119</v>
      </c>
      <c r="E820" s="76">
        <f>INDEX('Input Data'!$B$154:$R$173,MATCH(IF($A820="Primary",$A820,$B820),'Input Data'!$A$154:$A$173,0),MATCH($D820,'Input Data'!$B$153:$R$153,0))</f>
        <v>168.43421222085499</v>
      </c>
      <c r="F820" s="81" t="s">
        <v>248</v>
      </c>
      <c r="G820" s="81" t="s">
        <v>245</v>
      </c>
      <c r="H820" s="70">
        <v>2026</v>
      </c>
    </row>
    <row r="821" spans="1:8" x14ac:dyDescent="0.35">
      <c r="A821" s="70" t="s">
        <v>4</v>
      </c>
      <c r="B821" s="70" t="s">
        <v>23</v>
      </c>
      <c r="C821" s="70" t="s">
        <v>249</v>
      </c>
      <c r="D821" s="70" t="s">
        <v>119</v>
      </c>
      <c r="E821" s="76">
        <f>INDEX('Input Data'!$B$180:$R$199,MATCH(IF($A821="Primary",$A821,$B821),'Input Data'!$A$180:$A$199,0),MATCH($D821,'Input Data'!$B$179:$R$179,0))</f>
        <v>109.08724817935658</v>
      </c>
      <c r="F821" s="81" t="s">
        <v>248</v>
      </c>
      <c r="G821" s="81" t="s">
        <v>245</v>
      </c>
      <c r="H821" s="70">
        <v>2026</v>
      </c>
    </row>
    <row r="822" spans="1:8" x14ac:dyDescent="0.35">
      <c r="A822" s="70" t="s">
        <v>4</v>
      </c>
      <c r="B822" s="70" t="s">
        <v>23</v>
      </c>
      <c r="C822" s="70" t="s">
        <v>250</v>
      </c>
      <c r="D822" s="70" t="s">
        <v>119</v>
      </c>
      <c r="E822" s="76">
        <f t="shared" ref="E822" ca="1" si="112">INDEX(INDIRECT("'"&amp;IF($A822="Primary",$A822,IF($B822="History","History ",$B822))&amp;"'!$E$41:$X$41"),1,MATCH($D822,INDIRECT("'"&amp;IF($A822="Primary",$A822,IF($B822="History","History ",$B822))&amp;"'!$E$35:$X$35"),0))</f>
        <v>267.0146728682322</v>
      </c>
      <c r="F822" s="81" t="s">
        <v>248</v>
      </c>
      <c r="G822" s="81" t="s">
        <v>245</v>
      </c>
      <c r="H822" s="70">
        <v>2026</v>
      </c>
    </row>
    <row r="823" spans="1:8" x14ac:dyDescent="0.35">
      <c r="A823" s="70" t="s">
        <v>4</v>
      </c>
      <c r="B823" s="70" t="s">
        <v>23</v>
      </c>
      <c r="C823" s="70" t="s">
        <v>251</v>
      </c>
      <c r="D823" s="70" t="s">
        <v>119</v>
      </c>
      <c r="E823" s="81">
        <f>INDEX('Input Data'!$B$123:$R$141,MATCH(IF($A823="Primary",$A823,$B823),'Input Data'!$A$123:$A$141,0),MATCH($D823,'Input Data'!$B$122:$R$122,0))</f>
        <v>9.4047007788686646E-2</v>
      </c>
      <c r="F823" s="81" t="s">
        <v>244</v>
      </c>
      <c r="G823" s="81" t="s">
        <v>245</v>
      </c>
      <c r="H823" s="70">
        <v>2026</v>
      </c>
    </row>
    <row r="824" spans="1:8" x14ac:dyDescent="0.35">
      <c r="A824" s="70" t="s">
        <v>4</v>
      </c>
      <c r="B824" s="70" t="s">
        <v>23</v>
      </c>
      <c r="C824" s="70" t="s">
        <v>243</v>
      </c>
      <c r="D824" s="70" t="s">
        <v>120</v>
      </c>
      <c r="E824" s="81">
        <f>INDEX('Input Data'!$B$71:$R$89,MATCH(IF($A824="Primary",$A824,$B824),'Input Data'!$A$71:$A$89,0),MATCH($D824,'Input Data'!$B$70:$R$70,0))</f>
        <v>6.9617064395028558E-2</v>
      </c>
      <c r="F824" s="81" t="s">
        <v>244</v>
      </c>
      <c r="G824" s="81" t="s">
        <v>245</v>
      </c>
      <c r="H824" s="70">
        <v>2026</v>
      </c>
    </row>
    <row r="825" spans="1:8" x14ac:dyDescent="0.35">
      <c r="A825" s="70" t="s">
        <v>4</v>
      </c>
      <c r="B825" s="70" t="s">
        <v>23</v>
      </c>
      <c r="C825" s="70" t="s">
        <v>246</v>
      </c>
      <c r="D825" s="70" t="s">
        <v>120</v>
      </c>
      <c r="E825" s="81">
        <f>INDEX('Input Data'!$B$97:$R$115,MATCH(IF($A825="Primary",$A825,$B825),'Input Data'!$A$97:$A$115,0),MATCH($D825,'Input Data'!$B$96:$R$96,0))</f>
        <v>1.9666508381196001E-2</v>
      </c>
      <c r="F825" s="81" t="s">
        <v>244</v>
      </c>
      <c r="G825" s="81" t="s">
        <v>245</v>
      </c>
      <c r="H825" s="70">
        <v>2026</v>
      </c>
    </row>
    <row r="826" spans="1:8" x14ac:dyDescent="0.35">
      <c r="A826" s="70" t="s">
        <v>4</v>
      </c>
      <c r="B826" s="70" t="s">
        <v>23</v>
      </c>
      <c r="C826" s="70" t="s">
        <v>247</v>
      </c>
      <c r="D826" s="70" t="s">
        <v>120</v>
      </c>
      <c r="E826" s="76">
        <f>INDEX('Input Data'!$B$154:$R$173,MATCH(IF($A826="Primary",$A826,$B826),'Input Data'!$A$154:$A$173,0),MATCH($D826,'Input Data'!$B$153:$R$153,0))</f>
        <v>163.02502350517597</v>
      </c>
      <c r="F826" s="81" t="s">
        <v>248</v>
      </c>
      <c r="G826" s="81" t="s">
        <v>245</v>
      </c>
      <c r="H826" s="70">
        <v>2026</v>
      </c>
    </row>
    <row r="827" spans="1:8" x14ac:dyDescent="0.35">
      <c r="A827" s="70" t="s">
        <v>4</v>
      </c>
      <c r="B827" s="70" t="s">
        <v>23</v>
      </c>
      <c r="C827" s="70" t="s">
        <v>249</v>
      </c>
      <c r="D827" s="70" t="s">
        <v>120</v>
      </c>
      <c r="E827" s="76">
        <f>INDEX('Input Data'!$B$180:$R$199,MATCH(IF($A827="Primary",$A827,$B827),'Input Data'!$A$180:$A$199,0),MATCH($D827,'Input Data'!$B$179:$R$179,0))</f>
        <v>112.85966245097447</v>
      </c>
      <c r="F827" s="81" t="s">
        <v>248</v>
      </c>
      <c r="G827" s="81" t="s">
        <v>245</v>
      </c>
      <c r="H827" s="70">
        <v>2026</v>
      </c>
    </row>
    <row r="828" spans="1:8" x14ac:dyDescent="0.35">
      <c r="A828" s="70" t="s">
        <v>4</v>
      </c>
      <c r="B828" s="70" t="s">
        <v>23</v>
      </c>
      <c r="C828" s="70" t="s">
        <v>250</v>
      </c>
      <c r="D828" s="70" t="s">
        <v>120</v>
      </c>
      <c r="E828" s="76">
        <f t="shared" ref="E828" ca="1" si="113">INDEX(INDIRECT("'"&amp;IF($A828="Primary",$A828,IF($B828="History","History ",$B828))&amp;"'!$E$41:$X$41"),1,MATCH($D828,INDIRECT("'"&amp;IF($A828="Primary",$A828,IF($B828="History","History ",$B828))&amp;"'!$E$35:$X$35"),0))</f>
        <v>261.13650763996498</v>
      </c>
      <c r="F828" s="81" t="s">
        <v>248</v>
      </c>
      <c r="G828" s="81" t="s">
        <v>245</v>
      </c>
      <c r="H828" s="70">
        <v>2026</v>
      </c>
    </row>
    <row r="829" spans="1:8" x14ac:dyDescent="0.35">
      <c r="A829" s="70" t="s">
        <v>4</v>
      </c>
      <c r="B829" s="70" t="s">
        <v>23</v>
      </c>
      <c r="C829" s="70" t="s">
        <v>251</v>
      </c>
      <c r="D829" s="70" t="s">
        <v>120</v>
      </c>
      <c r="E829" s="81">
        <f>INDEX('Input Data'!$B$123:$R$141,MATCH(IF($A829="Primary",$A829,$B829),'Input Data'!$A$123:$A$141,0),MATCH($D829,'Input Data'!$B$122:$R$122,0))</f>
        <v>8.9283572776224562E-2</v>
      </c>
      <c r="F829" s="81" t="s">
        <v>244</v>
      </c>
      <c r="G829" s="81" t="s">
        <v>245</v>
      </c>
      <c r="H829" s="70">
        <v>2026</v>
      </c>
    </row>
    <row r="830" spans="1:8" x14ac:dyDescent="0.35">
      <c r="A830" s="70" t="s">
        <v>4</v>
      </c>
      <c r="B830" s="70" t="s">
        <v>23</v>
      </c>
      <c r="C830" s="70" t="s">
        <v>243</v>
      </c>
      <c r="D830" s="70" t="s">
        <v>121</v>
      </c>
      <c r="E830" s="81">
        <f>INDEX('Input Data'!$B$71:$R$89,MATCH(IF($A830="Primary",$A830,$B830),'Input Data'!$A$71:$A$89,0),MATCH($D830,'Input Data'!$B$70:$R$70,0))</f>
        <v>7.4696724317411492E-2</v>
      </c>
      <c r="F830" s="81" t="s">
        <v>244</v>
      </c>
      <c r="G830" s="81" t="s">
        <v>245</v>
      </c>
      <c r="H830" s="70">
        <v>2026</v>
      </c>
    </row>
    <row r="831" spans="1:8" x14ac:dyDescent="0.35">
      <c r="A831" s="70" t="s">
        <v>4</v>
      </c>
      <c r="B831" s="70" t="s">
        <v>23</v>
      </c>
      <c r="C831" s="70" t="s">
        <v>246</v>
      </c>
      <c r="D831" s="70" t="s">
        <v>121</v>
      </c>
      <c r="E831" s="81">
        <f>INDEX('Input Data'!$B$97:$R$115,MATCH(IF($A831="Primary",$A831,$B831),'Input Data'!$A$97:$A$115,0),MATCH($D831,'Input Data'!$B$96:$R$96,0))</f>
        <v>2.2013630206115332E-2</v>
      </c>
      <c r="F831" s="81" t="s">
        <v>244</v>
      </c>
      <c r="G831" s="81" t="s">
        <v>245</v>
      </c>
      <c r="H831" s="70">
        <v>2026</v>
      </c>
    </row>
    <row r="832" spans="1:8" x14ac:dyDescent="0.35">
      <c r="A832" s="70" t="s">
        <v>4</v>
      </c>
      <c r="B832" s="70" t="s">
        <v>23</v>
      </c>
      <c r="C832" s="70" t="s">
        <v>247</v>
      </c>
      <c r="D832" s="70" t="s">
        <v>121</v>
      </c>
      <c r="E832" s="76">
        <f>INDEX('Input Data'!$B$154:$R$173,MATCH(IF($A832="Primary",$A832,$B832),'Input Data'!$A$154:$A$173,0),MATCH($D832,'Input Data'!$B$153:$R$153,0))</f>
        <v>183.32570470154241</v>
      </c>
      <c r="F832" s="81" t="s">
        <v>248</v>
      </c>
      <c r="G832" s="81" t="s">
        <v>245</v>
      </c>
      <c r="H832" s="70">
        <v>2026</v>
      </c>
    </row>
    <row r="833" spans="1:8" x14ac:dyDescent="0.35">
      <c r="A833" s="70" t="s">
        <v>4</v>
      </c>
      <c r="B833" s="70" t="s">
        <v>23</v>
      </c>
      <c r="C833" s="70" t="s">
        <v>249</v>
      </c>
      <c r="D833" s="70" t="s">
        <v>121</v>
      </c>
      <c r="E833" s="76">
        <f>INDEX('Input Data'!$B$180:$R$199,MATCH(IF($A833="Primary",$A833,$B833),'Input Data'!$A$180:$A$199,0),MATCH($D833,'Input Data'!$B$179:$R$179,0))</f>
        <v>105.70633327537423</v>
      </c>
      <c r="F833" s="81" t="s">
        <v>248</v>
      </c>
      <c r="G833" s="81" t="s">
        <v>245</v>
      </c>
      <c r="H833" s="70">
        <v>2026</v>
      </c>
    </row>
    <row r="834" spans="1:8" x14ac:dyDescent="0.35">
      <c r="A834" s="70" t="s">
        <v>4</v>
      </c>
      <c r="B834" s="70" t="s">
        <v>23</v>
      </c>
      <c r="C834" s="70" t="s">
        <v>250</v>
      </c>
      <c r="D834" s="70" t="s">
        <v>121</v>
      </c>
      <c r="E834" s="76">
        <f t="shared" ref="E834" ca="1" si="114">INDEX(INDIRECT("'"&amp;IF($A834="Primary",$A834,IF($B834="History","History ",$B834))&amp;"'!$E$41:$X$41"),1,MATCH($D834,INDIRECT("'"&amp;IF($A834="Primary",$A834,IF($B834="History","History ",$B834))&amp;"'!$E$35:$X$35"),0))</f>
        <v>231.38723007578142</v>
      </c>
      <c r="F834" s="81" t="s">
        <v>248</v>
      </c>
      <c r="G834" s="81" t="s">
        <v>245</v>
      </c>
      <c r="H834" s="70">
        <v>2026</v>
      </c>
    </row>
    <row r="835" spans="1:8" x14ac:dyDescent="0.35">
      <c r="A835" s="70" t="s">
        <v>4</v>
      </c>
      <c r="B835" s="70" t="s">
        <v>23</v>
      </c>
      <c r="C835" s="70" t="s">
        <v>251</v>
      </c>
      <c r="D835" s="70" t="s">
        <v>121</v>
      </c>
      <c r="E835" s="81">
        <f>INDEX('Input Data'!$B$123:$R$141,MATCH(IF($A835="Primary",$A835,$B835),'Input Data'!$A$123:$A$141,0),MATCH($D835,'Input Data'!$B$122:$R$122,0))</f>
        <v>9.6710354523526831E-2</v>
      </c>
      <c r="F835" s="81" t="s">
        <v>244</v>
      </c>
      <c r="G835" s="81" t="s">
        <v>245</v>
      </c>
      <c r="H835" s="70">
        <v>2026</v>
      </c>
    </row>
    <row r="836" spans="1:8" x14ac:dyDescent="0.35">
      <c r="A836" s="70" t="s">
        <v>4</v>
      </c>
      <c r="B836" s="70" t="s">
        <v>23</v>
      </c>
      <c r="C836" s="70" t="s">
        <v>243</v>
      </c>
      <c r="D836" s="70" t="s">
        <v>122</v>
      </c>
      <c r="E836" s="81">
        <f>INDEX('Input Data'!$B$71:$R$89,MATCH(IF($A836="Primary",$A836,$B836),'Input Data'!$A$71:$A$89,0),MATCH($D836,'Input Data'!$B$70:$R$70,0))</f>
        <v>8.1686661255853055E-2</v>
      </c>
      <c r="F836" s="81" t="s">
        <v>244</v>
      </c>
      <c r="G836" s="81" t="s">
        <v>245</v>
      </c>
      <c r="H836" s="70">
        <v>2026</v>
      </c>
    </row>
    <row r="837" spans="1:8" x14ac:dyDescent="0.35">
      <c r="A837" s="70" t="s">
        <v>4</v>
      </c>
      <c r="B837" s="70" t="s">
        <v>23</v>
      </c>
      <c r="C837" s="70" t="s">
        <v>246</v>
      </c>
      <c r="D837" s="70" t="s">
        <v>122</v>
      </c>
      <c r="E837" s="81">
        <f>INDEX('Input Data'!$B$97:$R$115,MATCH(IF($A837="Primary",$A837,$B837),'Input Data'!$A$97:$A$115,0),MATCH($D837,'Input Data'!$B$96:$R$96,0))</f>
        <v>1.6520125870030281E-2</v>
      </c>
      <c r="F837" s="81" t="s">
        <v>244</v>
      </c>
      <c r="G837" s="81" t="s">
        <v>245</v>
      </c>
      <c r="H837" s="70">
        <v>2026</v>
      </c>
    </row>
    <row r="838" spans="1:8" x14ac:dyDescent="0.35">
      <c r="A838" s="70" t="s">
        <v>4</v>
      </c>
      <c r="B838" s="70" t="s">
        <v>23</v>
      </c>
      <c r="C838" s="70" t="s">
        <v>247</v>
      </c>
      <c r="D838" s="70" t="s">
        <v>122</v>
      </c>
      <c r="E838" s="76">
        <f>INDEX('Input Data'!$B$154:$R$173,MATCH(IF($A838="Primary",$A838,$B838),'Input Data'!$A$154:$A$173,0),MATCH($D838,'Input Data'!$B$153:$R$153,0))</f>
        <v>179.16434398209617</v>
      </c>
      <c r="F838" s="81" t="s">
        <v>248</v>
      </c>
      <c r="G838" s="81" t="s">
        <v>245</v>
      </c>
      <c r="H838" s="70">
        <v>2026</v>
      </c>
    </row>
    <row r="839" spans="1:8" x14ac:dyDescent="0.35">
      <c r="A839" s="70" t="s">
        <v>4</v>
      </c>
      <c r="B839" s="70" t="s">
        <v>23</v>
      </c>
      <c r="C839" s="70" t="s">
        <v>249</v>
      </c>
      <c r="D839" s="70" t="s">
        <v>122</v>
      </c>
      <c r="E839" s="76">
        <f>INDEX('Input Data'!$B$180:$R$199,MATCH(IF($A839="Primary",$A839,$B839),'Input Data'!$A$180:$A$199,0),MATCH($D839,'Input Data'!$B$179:$R$179,0))</f>
        <v>99.171747560392248</v>
      </c>
      <c r="F839" s="81" t="s">
        <v>248</v>
      </c>
      <c r="G839" s="81" t="s">
        <v>245</v>
      </c>
      <c r="H839" s="70">
        <v>2026</v>
      </c>
    </row>
    <row r="840" spans="1:8" x14ac:dyDescent="0.35">
      <c r="A840" s="70" t="s">
        <v>4</v>
      </c>
      <c r="B840" s="70" t="s">
        <v>23</v>
      </c>
      <c r="C840" s="70" t="s">
        <v>250</v>
      </c>
      <c r="D840" s="70" t="s">
        <v>122</v>
      </c>
      <c r="E840" s="76">
        <f t="shared" ref="E840" ca="1" si="115">INDEX(INDIRECT("'"&amp;IF($A840="Primary",$A840,IF($B840="History","History ",$B840))&amp;"'!$E$41:$X$41"),1,MATCH($D840,INDIRECT("'"&amp;IF($A840="Primary",$A840,IF($B840="History","History ",$B840))&amp;"'!$E$35:$X$35"),0))</f>
        <v>185.98300782617122</v>
      </c>
      <c r="F840" s="81" t="s">
        <v>248</v>
      </c>
      <c r="G840" s="81" t="s">
        <v>245</v>
      </c>
      <c r="H840" s="70">
        <v>2026</v>
      </c>
    </row>
    <row r="841" spans="1:8" x14ac:dyDescent="0.35">
      <c r="A841" s="70" t="s">
        <v>4</v>
      </c>
      <c r="B841" s="70" t="s">
        <v>23</v>
      </c>
      <c r="C841" s="70" t="s">
        <v>251</v>
      </c>
      <c r="D841" s="70" t="s">
        <v>122</v>
      </c>
      <c r="E841" s="81">
        <f>INDEX('Input Data'!$B$123:$R$141,MATCH(IF($A841="Primary",$A841,$B841),'Input Data'!$A$123:$A$141,0),MATCH($D841,'Input Data'!$B$122:$R$122,0))</f>
        <v>9.8206787125883335E-2</v>
      </c>
      <c r="F841" s="81" t="s">
        <v>244</v>
      </c>
      <c r="G841" s="81" t="s">
        <v>245</v>
      </c>
      <c r="H841" s="70">
        <v>2026</v>
      </c>
    </row>
    <row r="842" spans="1:8" x14ac:dyDescent="0.35">
      <c r="A842" s="70" t="s">
        <v>4</v>
      </c>
      <c r="B842" s="70" t="s">
        <v>23</v>
      </c>
      <c r="C842" s="70" t="s">
        <v>243</v>
      </c>
      <c r="D842" s="70" t="s">
        <v>123</v>
      </c>
      <c r="E842" s="81">
        <f>INDEX('Input Data'!$B$71:$R$89,MATCH(IF($A842="Primary",$A842,$B842),'Input Data'!$A$71:$A$89,0),MATCH($D842,'Input Data'!$B$70:$R$70,0))</f>
        <v>8.4033414845580481E-2</v>
      </c>
      <c r="F842" s="81" t="s">
        <v>244</v>
      </c>
      <c r="G842" s="81" t="s">
        <v>245</v>
      </c>
      <c r="H842" s="70">
        <v>2026</v>
      </c>
    </row>
    <row r="843" spans="1:8" x14ac:dyDescent="0.35">
      <c r="A843" s="70" t="s">
        <v>4</v>
      </c>
      <c r="B843" s="70" t="s">
        <v>23</v>
      </c>
      <c r="C843" s="70" t="s">
        <v>246</v>
      </c>
      <c r="D843" s="70" t="s">
        <v>123</v>
      </c>
      <c r="E843" s="81">
        <f>INDEX('Input Data'!$B$97:$R$115,MATCH(IF($A843="Primary",$A843,$B843),'Input Data'!$A$97:$A$115,0),MATCH($D843,'Input Data'!$B$96:$R$96,0))</f>
        <v>2.1705482232505978E-2</v>
      </c>
      <c r="F843" s="81" t="s">
        <v>244</v>
      </c>
      <c r="G843" s="81" t="s">
        <v>245</v>
      </c>
      <c r="H843" s="70">
        <v>2026</v>
      </c>
    </row>
    <row r="844" spans="1:8" x14ac:dyDescent="0.35">
      <c r="A844" s="70" t="s">
        <v>4</v>
      </c>
      <c r="B844" s="70" t="s">
        <v>23</v>
      </c>
      <c r="C844" s="70" t="s">
        <v>247</v>
      </c>
      <c r="D844" s="70" t="s">
        <v>123</v>
      </c>
      <c r="E844" s="76">
        <f>INDEX('Input Data'!$B$154:$R$173,MATCH(IF($A844="Primary",$A844,$B844),'Input Data'!$A$154:$A$173,0),MATCH($D844,'Input Data'!$B$153:$R$153,0))</f>
        <v>146.06347745787468</v>
      </c>
      <c r="F844" s="81" t="s">
        <v>248</v>
      </c>
      <c r="G844" s="81" t="s">
        <v>245</v>
      </c>
      <c r="H844" s="70">
        <v>2026</v>
      </c>
    </row>
    <row r="845" spans="1:8" x14ac:dyDescent="0.35">
      <c r="A845" s="70" t="s">
        <v>4</v>
      </c>
      <c r="B845" s="70" t="s">
        <v>23</v>
      </c>
      <c r="C845" s="70" t="s">
        <v>249</v>
      </c>
      <c r="D845" s="70" t="s">
        <v>123</v>
      </c>
      <c r="E845" s="76">
        <f>INDEX('Input Data'!$B$180:$R$199,MATCH(IF($A845="Primary",$A845,$B845),'Input Data'!$A$180:$A$199,0),MATCH($D845,'Input Data'!$B$179:$R$179,0))</f>
        <v>96.527319724526663</v>
      </c>
      <c r="F845" s="81" t="s">
        <v>248</v>
      </c>
      <c r="G845" s="81" t="s">
        <v>245</v>
      </c>
      <c r="H845" s="70">
        <v>2026</v>
      </c>
    </row>
    <row r="846" spans="1:8" x14ac:dyDescent="0.35">
      <c r="A846" s="70" t="s">
        <v>4</v>
      </c>
      <c r="B846" s="70" t="s">
        <v>23</v>
      </c>
      <c r="C846" s="70" t="s">
        <v>250</v>
      </c>
      <c r="D846" s="70" t="s">
        <v>123</v>
      </c>
      <c r="E846" s="76">
        <f t="shared" ref="E846" ca="1" si="116">INDEX(INDIRECT("'"&amp;IF($A846="Primary",$A846,IF($B846="History","History ",$B846))&amp;"'!$E$41:$X$41"),1,MATCH($D846,INDIRECT("'"&amp;IF($A846="Primary",$A846,IF($B846="History","History ",$B846))&amp;"'!$E$35:$X$35"),0))</f>
        <v>205.54566178425119</v>
      </c>
      <c r="F846" s="81" t="s">
        <v>248</v>
      </c>
      <c r="G846" s="81" t="s">
        <v>245</v>
      </c>
      <c r="H846" s="70">
        <v>2026</v>
      </c>
    </row>
    <row r="847" spans="1:8" x14ac:dyDescent="0.35">
      <c r="A847" s="70" t="s">
        <v>4</v>
      </c>
      <c r="B847" s="70" t="s">
        <v>23</v>
      </c>
      <c r="C847" s="70" t="s">
        <v>251</v>
      </c>
      <c r="D847" s="70" t="s">
        <v>123</v>
      </c>
      <c r="E847" s="81">
        <f>INDEX('Input Data'!$B$123:$R$141,MATCH(IF($A847="Primary",$A847,$B847),'Input Data'!$A$123:$A$141,0),MATCH($D847,'Input Data'!$B$122:$R$122,0))</f>
        <v>0.10573889707808645</v>
      </c>
      <c r="F847" s="81" t="s">
        <v>244</v>
      </c>
      <c r="G847" s="81" t="s">
        <v>245</v>
      </c>
      <c r="H847" s="70">
        <v>2026</v>
      </c>
    </row>
    <row r="848" spans="1:8" x14ac:dyDescent="0.35">
      <c r="A848" s="70" t="s">
        <v>4</v>
      </c>
      <c r="B848" s="70" t="s">
        <v>23</v>
      </c>
      <c r="C848" s="70" t="s">
        <v>243</v>
      </c>
      <c r="D848" s="70" t="s">
        <v>124</v>
      </c>
      <c r="E848" s="81">
        <f>INDEX('Input Data'!$B$71:$R$89,MATCH(IF($A848="Primary",$A848,$B848),'Input Data'!$A$71:$A$89,0),MATCH($D848,'Input Data'!$B$70:$R$70,0))</f>
        <v>9.5450850547599664E-2</v>
      </c>
      <c r="F848" s="81" t="s">
        <v>244</v>
      </c>
      <c r="G848" s="81" t="s">
        <v>245</v>
      </c>
      <c r="H848" s="70">
        <v>2026</v>
      </c>
    </row>
    <row r="849" spans="1:8" x14ac:dyDescent="0.35">
      <c r="A849" s="70" t="s">
        <v>4</v>
      </c>
      <c r="B849" s="70" t="s">
        <v>23</v>
      </c>
      <c r="C849" s="70" t="s">
        <v>246</v>
      </c>
      <c r="D849" s="70" t="s">
        <v>124</v>
      </c>
      <c r="E849" s="81">
        <f>INDEX('Input Data'!$B$97:$R$115,MATCH(IF($A849="Primary",$A849,$B849),'Input Data'!$A$97:$A$115,0),MATCH($D849,'Input Data'!$B$96:$R$96,0))</f>
        <v>1.7728561938913326E-2</v>
      </c>
      <c r="F849" s="81" t="s">
        <v>244</v>
      </c>
      <c r="G849" s="81" t="s">
        <v>245</v>
      </c>
      <c r="H849" s="70">
        <v>2026</v>
      </c>
    </row>
    <row r="850" spans="1:8" x14ac:dyDescent="0.35">
      <c r="A850" s="70" t="s">
        <v>4</v>
      </c>
      <c r="B850" s="70" t="s">
        <v>23</v>
      </c>
      <c r="C850" s="70" t="s">
        <v>247</v>
      </c>
      <c r="D850" s="70" t="s">
        <v>124</v>
      </c>
      <c r="E850" s="76">
        <f>INDEX('Input Data'!$B$154:$R$173,MATCH(IF($A850="Primary",$A850,$B850),'Input Data'!$A$154:$A$173,0),MATCH($D850,'Input Data'!$B$153:$R$153,0))</f>
        <v>130.11322157152085</v>
      </c>
      <c r="F850" s="81" t="s">
        <v>248</v>
      </c>
      <c r="G850" s="81" t="s">
        <v>245</v>
      </c>
      <c r="H850" s="70">
        <v>2026</v>
      </c>
    </row>
    <row r="851" spans="1:8" x14ac:dyDescent="0.35">
      <c r="A851" s="70" t="s">
        <v>4</v>
      </c>
      <c r="B851" s="70" t="s">
        <v>23</v>
      </c>
      <c r="C851" s="70" t="s">
        <v>249</v>
      </c>
      <c r="D851" s="70" t="s">
        <v>124</v>
      </c>
      <c r="E851" s="76">
        <f>INDEX('Input Data'!$B$180:$R$199,MATCH(IF($A851="Primary",$A851,$B851),'Input Data'!$A$180:$A$199,0),MATCH($D851,'Input Data'!$B$179:$R$179,0))</f>
        <v>97.524916778900334</v>
      </c>
      <c r="F851" s="81" t="s">
        <v>248</v>
      </c>
      <c r="G851" s="81" t="s">
        <v>245</v>
      </c>
      <c r="H851" s="70">
        <v>2026</v>
      </c>
    </row>
    <row r="852" spans="1:8" x14ac:dyDescent="0.35">
      <c r="A852" s="70" t="s">
        <v>4</v>
      </c>
      <c r="B852" s="70" t="s">
        <v>23</v>
      </c>
      <c r="C852" s="70" t="s">
        <v>250</v>
      </c>
      <c r="D852" s="70" t="s">
        <v>124</v>
      </c>
      <c r="E852" s="76">
        <f t="shared" ref="E852" ca="1" si="117">INDEX(INDIRECT("'"&amp;IF($A852="Primary",$A852,IF($B852="History","History ",$B852))&amp;"'!$E$41:$X$41"),1,MATCH($D852,INDIRECT("'"&amp;IF($A852="Primary",$A852,IF($B852="History","History ",$B852))&amp;"'!$E$35:$X$35"),0))</f>
        <v>265.79514831970249</v>
      </c>
      <c r="F852" s="81" t="s">
        <v>248</v>
      </c>
      <c r="G852" s="81" t="s">
        <v>245</v>
      </c>
      <c r="H852" s="70">
        <v>2026</v>
      </c>
    </row>
    <row r="853" spans="1:8" x14ac:dyDescent="0.35">
      <c r="A853" s="70" t="s">
        <v>4</v>
      </c>
      <c r="B853" s="70" t="s">
        <v>23</v>
      </c>
      <c r="C853" s="70" t="s">
        <v>251</v>
      </c>
      <c r="D853" s="70" t="s">
        <v>124</v>
      </c>
      <c r="E853" s="81">
        <f>INDEX('Input Data'!$B$123:$R$141,MATCH(IF($A853="Primary",$A853,$B853),'Input Data'!$A$123:$A$141,0),MATCH($D853,'Input Data'!$B$122:$R$122,0))</f>
        <v>0.11317941248651299</v>
      </c>
      <c r="F853" s="81" t="s">
        <v>244</v>
      </c>
      <c r="G853" s="81" t="s">
        <v>245</v>
      </c>
      <c r="H853" s="70">
        <v>2026</v>
      </c>
    </row>
    <row r="854" spans="1:8" x14ac:dyDescent="0.35">
      <c r="A854" s="70" t="s">
        <v>4</v>
      </c>
      <c r="B854" s="70" t="s">
        <v>23</v>
      </c>
      <c r="C854" s="70" t="s">
        <v>243</v>
      </c>
      <c r="D854" s="70" t="s">
        <v>125</v>
      </c>
      <c r="E854" s="81">
        <f>INDEX('Input Data'!$B$71:$R$89,MATCH(IF($A854="Primary",$A854,$B854),'Input Data'!$A$71:$A$89,0),MATCH($D854,'Input Data'!$B$70:$R$70,0))</f>
        <v>9.1326145578681794E-2</v>
      </c>
      <c r="F854" s="81" t="s">
        <v>244</v>
      </c>
      <c r="G854" s="81" t="s">
        <v>245</v>
      </c>
      <c r="H854" s="70">
        <v>2026</v>
      </c>
    </row>
    <row r="855" spans="1:8" x14ac:dyDescent="0.35">
      <c r="A855" s="70" t="s">
        <v>4</v>
      </c>
      <c r="B855" s="70" t="s">
        <v>23</v>
      </c>
      <c r="C855" s="70" t="s">
        <v>246</v>
      </c>
      <c r="D855" s="70" t="s">
        <v>125</v>
      </c>
      <c r="E855" s="81">
        <f>INDEX('Input Data'!$B$97:$R$115,MATCH(IF($A855="Primary",$A855,$B855),'Input Data'!$A$97:$A$115,0),MATCH($D855,'Input Data'!$B$96:$R$96,0))</f>
        <v>1.8674433620375314E-2</v>
      </c>
      <c r="F855" s="81" t="s">
        <v>244</v>
      </c>
      <c r="G855" s="81" t="s">
        <v>245</v>
      </c>
      <c r="H855" s="70">
        <v>2026</v>
      </c>
    </row>
    <row r="856" spans="1:8" x14ac:dyDescent="0.35">
      <c r="A856" s="70" t="s">
        <v>4</v>
      </c>
      <c r="B856" s="70" t="s">
        <v>23</v>
      </c>
      <c r="C856" s="70" t="s">
        <v>247</v>
      </c>
      <c r="D856" s="70" t="s">
        <v>125</v>
      </c>
      <c r="E856" s="76">
        <f>INDEX('Input Data'!$B$154:$R$173,MATCH(IF($A856="Primary",$A856,$B856),'Input Data'!$A$154:$A$173,0),MATCH($D856,'Input Data'!$B$153:$R$153,0))</f>
        <v>143.28952457299849</v>
      </c>
      <c r="F856" s="81" t="s">
        <v>248</v>
      </c>
      <c r="G856" s="81" t="s">
        <v>245</v>
      </c>
      <c r="H856" s="70">
        <v>2026</v>
      </c>
    </row>
    <row r="857" spans="1:8" x14ac:dyDescent="0.35">
      <c r="A857" s="70" t="s">
        <v>4</v>
      </c>
      <c r="B857" s="70" t="s">
        <v>23</v>
      </c>
      <c r="C857" s="70" t="s">
        <v>249</v>
      </c>
      <c r="D857" s="70" t="s">
        <v>125</v>
      </c>
      <c r="E857" s="76">
        <f>INDEX('Input Data'!$B$180:$R$199,MATCH(IF($A857="Primary",$A857,$B857),'Input Data'!$A$180:$A$199,0),MATCH($D857,'Input Data'!$B$179:$R$179,0))</f>
        <v>97.387832658607834</v>
      </c>
      <c r="F857" s="81" t="s">
        <v>248</v>
      </c>
      <c r="G857" s="81" t="s">
        <v>245</v>
      </c>
      <c r="H857" s="70">
        <v>2026</v>
      </c>
    </row>
    <row r="858" spans="1:8" x14ac:dyDescent="0.35">
      <c r="A858" s="70" t="s">
        <v>4</v>
      </c>
      <c r="B858" s="70" t="s">
        <v>23</v>
      </c>
      <c r="C858" s="70" t="s">
        <v>250</v>
      </c>
      <c r="D858" s="70" t="s">
        <v>125</v>
      </c>
      <c r="E858" s="76">
        <f t="shared" ref="E858" ca="1" si="118">INDEX(INDIRECT("'"&amp;IF($A858="Primary",$A858,IF($B858="History","History ",$B858))&amp;"'!$E$41:$X$41"),1,MATCH($D858,INDIRECT("'"&amp;IF($A858="Primary",$A858,IF($B858="History","History ",$B858))&amp;"'!$E$35:$X$35"),0))</f>
        <v>209.49637487538851</v>
      </c>
      <c r="F858" s="81" t="s">
        <v>248</v>
      </c>
      <c r="G858" s="81" t="s">
        <v>245</v>
      </c>
      <c r="H858" s="70">
        <v>2026</v>
      </c>
    </row>
    <row r="859" spans="1:8" x14ac:dyDescent="0.35">
      <c r="A859" s="70" t="s">
        <v>4</v>
      </c>
      <c r="B859" s="70" t="s">
        <v>23</v>
      </c>
      <c r="C859" s="70" t="s">
        <v>251</v>
      </c>
      <c r="D859" s="70" t="s">
        <v>125</v>
      </c>
      <c r="E859" s="81">
        <f>INDEX('Input Data'!$B$123:$R$141,MATCH(IF($A859="Primary",$A859,$B859),'Input Data'!$A$123:$A$141,0),MATCH($D859,'Input Data'!$B$122:$R$122,0))</f>
        <v>0.11000057919905711</v>
      </c>
      <c r="F859" s="81" t="s">
        <v>244</v>
      </c>
      <c r="G859" s="81" t="s">
        <v>245</v>
      </c>
      <c r="H859" s="70">
        <v>2026</v>
      </c>
    </row>
    <row r="860" spans="1:8" x14ac:dyDescent="0.35">
      <c r="A860" s="70" t="s">
        <v>4</v>
      </c>
      <c r="B860" s="70" t="s">
        <v>23</v>
      </c>
      <c r="C860" s="70" t="s">
        <v>243</v>
      </c>
      <c r="D860" s="70" t="s">
        <v>126</v>
      </c>
      <c r="E860" s="81">
        <f>INDEX('Input Data'!$B$71:$R$89,MATCH(IF($A860="Primary",$A860,$B860),'Input Data'!$A$71:$A$89,0),MATCH($D860,'Input Data'!$B$70:$R$70,0))</f>
        <v>8.220854856004034E-2</v>
      </c>
      <c r="F860" s="81" t="s">
        <v>244</v>
      </c>
      <c r="G860" s="81" t="s">
        <v>245</v>
      </c>
      <c r="H860" s="70">
        <v>2026</v>
      </c>
    </row>
    <row r="861" spans="1:8" x14ac:dyDescent="0.35">
      <c r="A861" s="70" t="s">
        <v>4</v>
      </c>
      <c r="B861" s="70" t="s">
        <v>23</v>
      </c>
      <c r="C861" s="70" t="s">
        <v>246</v>
      </c>
      <c r="D861" s="70" t="s">
        <v>126</v>
      </c>
      <c r="E861" s="81">
        <f>INDEX('Input Data'!$B$97:$R$115,MATCH(IF($A861="Primary",$A861,$B861),'Input Data'!$A$97:$A$115,0),MATCH($D861,'Input Data'!$B$96:$R$96,0))</f>
        <v>1.3139159205254705E-2</v>
      </c>
      <c r="F861" s="81" t="s">
        <v>244</v>
      </c>
      <c r="G861" s="81" t="s">
        <v>245</v>
      </c>
      <c r="H861" s="70">
        <v>2026</v>
      </c>
    </row>
    <row r="862" spans="1:8" x14ac:dyDescent="0.35">
      <c r="A862" s="70" t="s">
        <v>4</v>
      </c>
      <c r="B862" s="70" t="s">
        <v>23</v>
      </c>
      <c r="C862" s="70" t="s">
        <v>247</v>
      </c>
      <c r="D862" s="70" t="s">
        <v>126</v>
      </c>
      <c r="E862" s="76">
        <f>INDEX('Input Data'!$B$154:$R$173,MATCH(IF($A862="Primary",$A862,$B862),'Input Data'!$A$154:$A$173,0),MATCH($D862,'Input Data'!$B$153:$R$153,0))</f>
        <v>140.3912081756809</v>
      </c>
      <c r="F862" s="81" t="s">
        <v>248</v>
      </c>
      <c r="G862" s="81" t="s">
        <v>245</v>
      </c>
      <c r="H862" s="70">
        <v>2026</v>
      </c>
    </row>
    <row r="863" spans="1:8" x14ac:dyDescent="0.35">
      <c r="A863" s="70" t="s">
        <v>4</v>
      </c>
      <c r="B863" s="70" t="s">
        <v>23</v>
      </c>
      <c r="C863" s="70" t="s">
        <v>249</v>
      </c>
      <c r="D863" s="70" t="s">
        <v>126</v>
      </c>
      <c r="E863" s="76">
        <f>INDEX('Input Data'!$B$180:$R$199,MATCH(IF($A863="Primary",$A863,$B863),'Input Data'!$A$180:$A$199,0),MATCH($D863,'Input Data'!$B$179:$R$179,0))</f>
        <v>102.99809347386847</v>
      </c>
      <c r="F863" s="81" t="s">
        <v>248</v>
      </c>
      <c r="G863" s="81" t="s">
        <v>245</v>
      </c>
      <c r="H863" s="70">
        <v>2026</v>
      </c>
    </row>
    <row r="864" spans="1:8" x14ac:dyDescent="0.35">
      <c r="A864" s="70" t="s">
        <v>4</v>
      </c>
      <c r="B864" s="70" t="s">
        <v>23</v>
      </c>
      <c r="C864" s="70" t="s">
        <v>250</v>
      </c>
      <c r="D864" s="70" t="s">
        <v>126</v>
      </c>
      <c r="E864" s="76">
        <f t="shared" ref="E864" ca="1" si="119">INDEX(INDIRECT("'"&amp;IF($A864="Primary",$A864,IF($B864="History","History ",$B864))&amp;"'!$E$41:$X$41"),1,MATCH($D864,INDIRECT("'"&amp;IF($A864="Primary",$A864,IF($B864="History","History ",$B864))&amp;"'!$E$35:$X$35"),0))</f>
        <v>176.2019090322207</v>
      </c>
      <c r="F864" s="81" t="s">
        <v>248</v>
      </c>
      <c r="G864" s="81" t="s">
        <v>245</v>
      </c>
      <c r="H864" s="70">
        <v>2026</v>
      </c>
    </row>
    <row r="865" spans="1:8" x14ac:dyDescent="0.35">
      <c r="A865" s="70" t="s">
        <v>4</v>
      </c>
      <c r="B865" s="70" t="s">
        <v>23</v>
      </c>
      <c r="C865" s="70" t="s">
        <v>251</v>
      </c>
      <c r="D865" s="70" t="s">
        <v>126</v>
      </c>
      <c r="E865" s="81">
        <f>INDEX('Input Data'!$B$123:$R$141,MATCH(IF($A865="Primary",$A865,$B865),'Input Data'!$A$123:$A$141,0),MATCH($D865,'Input Data'!$B$122:$R$122,0))</f>
        <v>9.5347707765295039E-2</v>
      </c>
      <c r="F865" s="81" t="s">
        <v>244</v>
      </c>
      <c r="G865" s="81" t="s">
        <v>245</v>
      </c>
      <c r="H865" s="70">
        <v>2026</v>
      </c>
    </row>
    <row r="866" spans="1:8" x14ac:dyDescent="0.35">
      <c r="A866" s="70" t="s">
        <v>4</v>
      </c>
      <c r="B866" s="70" t="s">
        <v>23</v>
      </c>
      <c r="C866" s="70" t="s">
        <v>243</v>
      </c>
      <c r="D866" s="70" t="s">
        <v>127</v>
      </c>
      <c r="E866" s="81">
        <f>INDEX('Input Data'!$B$71:$R$89,MATCH(IF($A866="Primary",$A866,$B866),'Input Data'!$A$71:$A$89,0),MATCH($D866,'Input Data'!$B$70:$R$70,0))</f>
        <v>7.6242973133439043E-2</v>
      </c>
      <c r="F866" s="81" t="s">
        <v>244</v>
      </c>
      <c r="G866" s="81" t="s">
        <v>245</v>
      </c>
      <c r="H866" s="70">
        <v>2026</v>
      </c>
    </row>
    <row r="867" spans="1:8" x14ac:dyDescent="0.35">
      <c r="A867" s="70" t="s">
        <v>4</v>
      </c>
      <c r="B867" s="70" t="s">
        <v>23</v>
      </c>
      <c r="C867" s="70" t="s">
        <v>246</v>
      </c>
      <c r="D867" s="70" t="s">
        <v>127</v>
      </c>
      <c r="E867" s="81">
        <f>INDEX('Input Data'!$B$97:$R$115,MATCH(IF($A867="Primary",$A867,$B867),'Input Data'!$A$97:$A$115,0),MATCH($D867,'Input Data'!$B$96:$R$96,0))</f>
        <v>1.2088725945924004E-2</v>
      </c>
      <c r="F867" s="81" t="s">
        <v>244</v>
      </c>
      <c r="G867" s="81" t="s">
        <v>245</v>
      </c>
      <c r="H867" s="70">
        <v>2026</v>
      </c>
    </row>
    <row r="868" spans="1:8" x14ac:dyDescent="0.35">
      <c r="A868" s="70" t="s">
        <v>4</v>
      </c>
      <c r="B868" s="70" t="s">
        <v>23</v>
      </c>
      <c r="C868" s="70" t="s">
        <v>247</v>
      </c>
      <c r="D868" s="70" t="s">
        <v>127</v>
      </c>
      <c r="E868" s="76">
        <f>INDEX('Input Data'!$B$154:$R$173,MATCH(IF($A868="Primary",$A868,$B868),'Input Data'!$A$154:$A$173,0),MATCH($D868,'Input Data'!$B$153:$R$153,0))</f>
        <v>173.79213243891789</v>
      </c>
      <c r="F868" s="81" t="s">
        <v>248</v>
      </c>
      <c r="G868" s="81" t="s">
        <v>245</v>
      </c>
      <c r="H868" s="70">
        <v>2026</v>
      </c>
    </row>
    <row r="869" spans="1:8" x14ac:dyDescent="0.35">
      <c r="A869" s="70" t="s">
        <v>4</v>
      </c>
      <c r="B869" s="70" t="s">
        <v>23</v>
      </c>
      <c r="C869" s="70" t="s">
        <v>249</v>
      </c>
      <c r="D869" s="70" t="s">
        <v>127</v>
      </c>
      <c r="E869" s="76">
        <f>INDEX('Input Data'!$B$180:$R$199,MATCH(IF($A869="Primary",$A869,$B869),'Input Data'!$A$180:$A$199,0),MATCH($D869,'Input Data'!$B$179:$R$179,0))</f>
        <v>93.253610305004628</v>
      </c>
      <c r="F869" s="81" t="s">
        <v>248</v>
      </c>
      <c r="G869" s="81" t="s">
        <v>245</v>
      </c>
      <c r="H869" s="70">
        <v>2026</v>
      </c>
    </row>
    <row r="870" spans="1:8" x14ac:dyDescent="0.35">
      <c r="A870" s="70" t="s">
        <v>4</v>
      </c>
      <c r="B870" s="70" t="s">
        <v>23</v>
      </c>
      <c r="C870" s="70" t="s">
        <v>250</v>
      </c>
      <c r="D870" s="70" t="s">
        <v>127</v>
      </c>
      <c r="E870" s="76">
        <f t="shared" ref="E870" ca="1" si="120">INDEX(INDIRECT("'"&amp;IF($A870="Primary",$A870,IF($B870="History","History ",$B870))&amp;"'!$E$41:$X$41"),1,MATCH($D870,INDIRECT("'"&amp;IF($A870="Primary",$A870,IF($B870="History","History ",$B870))&amp;"'!$E$35:$X$35"),0))</f>
        <v>237.14178143212425</v>
      </c>
      <c r="F870" s="81" t="s">
        <v>248</v>
      </c>
      <c r="G870" s="81" t="s">
        <v>245</v>
      </c>
      <c r="H870" s="70">
        <v>2026</v>
      </c>
    </row>
    <row r="871" spans="1:8" x14ac:dyDescent="0.35">
      <c r="A871" s="70" t="s">
        <v>4</v>
      </c>
      <c r="B871" s="70" t="s">
        <v>23</v>
      </c>
      <c r="C871" s="70" t="s">
        <v>251</v>
      </c>
      <c r="D871" s="70" t="s">
        <v>127</v>
      </c>
      <c r="E871" s="81">
        <f>INDEX('Input Data'!$B$123:$R$141,MATCH(IF($A871="Primary",$A871,$B871),'Input Data'!$A$123:$A$141,0),MATCH($D871,'Input Data'!$B$122:$R$122,0))</f>
        <v>8.8331699079363044E-2</v>
      </c>
      <c r="F871" s="81" t="s">
        <v>244</v>
      </c>
      <c r="G871" s="81" t="s">
        <v>245</v>
      </c>
      <c r="H871" s="70">
        <v>2026</v>
      </c>
    </row>
    <row r="872" spans="1:8" x14ac:dyDescent="0.35">
      <c r="A872" s="70" t="s">
        <v>4</v>
      </c>
      <c r="B872" s="70" t="s">
        <v>23</v>
      </c>
      <c r="C872" s="70" t="s">
        <v>243</v>
      </c>
      <c r="D872" s="70" t="s">
        <v>128</v>
      </c>
      <c r="E872" s="81">
        <f>INDEX('Input Data'!$B$71:$R$89,MATCH(IF($A872="Primary",$A872,$B872),'Input Data'!$A$71:$A$89,0),MATCH($D872,'Input Data'!$B$70:$R$70,0))</f>
        <v>6.3163780777193243E-2</v>
      </c>
      <c r="F872" s="81" t="s">
        <v>244</v>
      </c>
      <c r="G872" s="81" t="s">
        <v>245</v>
      </c>
      <c r="H872" s="70">
        <v>2026</v>
      </c>
    </row>
    <row r="873" spans="1:8" x14ac:dyDescent="0.35">
      <c r="A873" s="70" t="s">
        <v>4</v>
      </c>
      <c r="B873" s="70" t="s">
        <v>23</v>
      </c>
      <c r="C873" s="70" t="s">
        <v>246</v>
      </c>
      <c r="D873" s="70" t="s">
        <v>128</v>
      </c>
      <c r="E873" s="81">
        <f>INDEX('Input Data'!$B$97:$R$115,MATCH(IF($A873="Primary",$A873,$B873),'Input Data'!$A$97:$A$115,0),MATCH($D873,'Input Data'!$B$96:$R$96,0))</f>
        <v>1.086281385694274E-2</v>
      </c>
      <c r="F873" s="81" t="s">
        <v>244</v>
      </c>
      <c r="G873" s="81" t="s">
        <v>245</v>
      </c>
      <c r="H873" s="70">
        <v>2026</v>
      </c>
    </row>
    <row r="874" spans="1:8" x14ac:dyDescent="0.35">
      <c r="A874" s="70" t="s">
        <v>4</v>
      </c>
      <c r="B874" s="70" t="s">
        <v>23</v>
      </c>
      <c r="C874" s="70" t="s">
        <v>247</v>
      </c>
      <c r="D874" s="70" t="s">
        <v>128</v>
      </c>
      <c r="E874" s="76">
        <f>INDEX('Input Data'!$B$154:$R$173,MATCH(IF($A874="Primary",$A874,$B874),'Input Data'!$A$154:$A$173,0),MATCH($D874,'Input Data'!$B$153:$R$153,0))</f>
        <v>145.73589023799565</v>
      </c>
      <c r="F874" s="81" t="s">
        <v>248</v>
      </c>
      <c r="G874" s="81" t="s">
        <v>245</v>
      </c>
      <c r="H874" s="70">
        <v>2026</v>
      </c>
    </row>
    <row r="875" spans="1:8" x14ac:dyDescent="0.35">
      <c r="A875" s="70" t="s">
        <v>4</v>
      </c>
      <c r="B875" s="70" t="s">
        <v>23</v>
      </c>
      <c r="C875" s="70" t="s">
        <v>249</v>
      </c>
      <c r="D875" s="70" t="s">
        <v>128</v>
      </c>
      <c r="E875" s="76">
        <f>INDEX('Input Data'!$B$180:$R$199,MATCH(IF($A875="Primary",$A875,$B875),'Input Data'!$A$180:$A$199,0),MATCH($D875,'Input Data'!$B$179:$R$179,0))</f>
        <v>67.712562106509523</v>
      </c>
      <c r="F875" s="81" t="s">
        <v>248</v>
      </c>
      <c r="G875" s="81" t="s">
        <v>245</v>
      </c>
      <c r="H875" s="70">
        <v>2026</v>
      </c>
    </row>
    <row r="876" spans="1:8" x14ac:dyDescent="0.35">
      <c r="A876" s="70" t="s">
        <v>4</v>
      </c>
      <c r="B876" s="70" t="s">
        <v>23</v>
      </c>
      <c r="C876" s="70" t="s">
        <v>250</v>
      </c>
      <c r="D876" s="70" t="s">
        <v>128</v>
      </c>
      <c r="E876" s="76">
        <f t="shared" ref="E876" ca="1" si="121">INDEX(INDIRECT("'"&amp;IF($A876="Primary",$A876,IF($B876="History","History ",$B876))&amp;"'!$E$41:$X$41"),1,MATCH($D876,INDIRECT("'"&amp;IF($A876="Primary",$A876,IF($B876="History","History ",$B876))&amp;"'!$E$35:$X$35"),0))</f>
        <v>190.9815603160483</v>
      </c>
      <c r="F876" s="81" t="s">
        <v>248</v>
      </c>
      <c r="G876" s="81" t="s">
        <v>245</v>
      </c>
      <c r="H876" s="70">
        <v>2026</v>
      </c>
    </row>
    <row r="877" spans="1:8" x14ac:dyDescent="0.35">
      <c r="A877" s="70" t="s">
        <v>4</v>
      </c>
      <c r="B877" s="70" t="s">
        <v>23</v>
      </c>
      <c r="C877" s="70" t="s">
        <v>251</v>
      </c>
      <c r="D877" s="70" t="s">
        <v>128</v>
      </c>
      <c r="E877" s="81">
        <f>INDEX('Input Data'!$B$123:$R$141,MATCH(IF($A877="Primary",$A877,$B877),'Input Data'!$A$123:$A$141,0),MATCH($D877,'Input Data'!$B$122:$R$122,0))</f>
        <v>7.4026594634135981E-2</v>
      </c>
      <c r="F877" s="81" t="s">
        <v>244</v>
      </c>
      <c r="G877" s="81" t="s">
        <v>245</v>
      </c>
      <c r="H877" s="70">
        <v>2026</v>
      </c>
    </row>
    <row r="878" spans="1:8" x14ac:dyDescent="0.35">
      <c r="A878" s="70" t="s">
        <v>4</v>
      </c>
      <c r="B878" s="70" t="s">
        <v>23</v>
      </c>
      <c r="C878" s="70" t="s">
        <v>243</v>
      </c>
      <c r="D878" s="70" t="s">
        <v>129</v>
      </c>
      <c r="E878" s="81">
        <f>INDEX('Input Data'!$B$71:$R$89,MATCH(IF($A878="Primary",$A878,$B878),'Input Data'!$A$71:$A$89,0),MATCH($D878,'Input Data'!$B$70:$R$70,0))</f>
        <v>6.0246345777907905E-2</v>
      </c>
      <c r="F878" s="81" t="s">
        <v>244</v>
      </c>
      <c r="G878" s="81" t="s">
        <v>245</v>
      </c>
      <c r="H878" s="70">
        <v>2026</v>
      </c>
    </row>
    <row r="879" spans="1:8" x14ac:dyDescent="0.35">
      <c r="A879" s="70" t="s">
        <v>4</v>
      </c>
      <c r="B879" s="70" t="s">
        <v>23</v>
      </c>
      <c r="C879" s="70" t="s">
        <v>246</v>
      </c>
      <c r="D879" s="70" t="s">
        <v>129</v>
      </c>
      <c r="E879" s="81">
        <f>INDEX('Input Data'!$B$97:$R$115,MATCH(IF($A879="Primary",$A879,$B879),'Input Data'!$A$97:$A$115,0),MATCH($D879,'Input Data'!$B$96:$R$96,0))</f>
        <v>9.8018629124113632E-3</v>
      </c>
      <c r="F879" s="81" t="s">
        <v>244</v>
      </c>
      <c r="G879" s="81" t="s">
        <v>245</v>
      </c>
      <c r="H879" s="70">
        <v>2026</v>
      </c>
    </row>
    <row r="880" spans="1:8" x14ac:dyDescent="0.35">
      <c r="A880" s="70" t="s">
        <v>4</v>
      </c>
      <c r="B880" s="70" t="s">
        <v>23</v>
      </c>
      <c r="C880" s="70" t="s">
        <v>247</v>
      </c>
      <c r="D880" s="70" t="s">
        <v>129</v>
      </c>
      <c r="E880" s="76">
        <f>INDEX('Input Data'!$B$154:$R$173,MATCH(IF($A880="Primary",$A880,$B880),'Input Data'!$A$154:$A$173,0),MATCH($D880,'Input Data'!$B$153:$R$153,0))</f>
        <v>141.8966292670321</v>
      </c>
      <c r="F880" s="81" t="s">
        <v>248</v>
      </c>
      <c r="G880" s="81" t="s">
        <v>245</v>
      </c>
      <c r="H880" s="70">
        <v>2026</v>
      </c>
    </row>
    <row r="881" spans="1:8" x14ac:dyDescent="0.35">
      <c r="A881" s="70" t="s">
        <v>4</v>
      </c>
      <c r="B881" s="70" t="s">
        <v>23</v>
      </c>
      <c r="C881" s="70" t="s">
        <v>249</v>
      </c>
      <c r="D881" s="70" t="s">
        <v>129</v>
      </c>
      <c r="E881" s="76">
        <f>INDEX('Input Data'!$B$180:$R$199,MATCH(IF($A881="Primary",$A881,$B881),'Input Data'!$A$180:$A$199,0),MATCH($D881,'Input Data'!$B$179:$R$179,0))</f>
        <v>73.067455610739785</v>
      </c>
      <c r="F881" s="81" t="s">
        <v>248</v>
      </c>
      <c r="G881" s="81" t="s">
        <v>245</v>
      </c>
      <c r="H881" s="70">
        <v>2026</v>
      </c>
    </row>
    <row r="882" spans="1:8" x14ac:dyDescent="0.35">
      <c r="A882" s="70" t="s">
        <v>4</v>
      </c>
      <c r="B882" s="70" t="s">
        <v>23</v>
      </c>
      <c r="C882" s="70" t="s">
        <v>250</v>
      </c>
      <c r="D882" s="70" t="s">
        <v>129</v>
      </c>
      <c r="E882" s="76">
        <f t="shared" ref="E882" ca="1" si="122">INDEX(INDIRECT("'"&amp;IF($A882="Primary",$A882,IF($B882="History","History ",$B882))&amp;"'!$E$41:$X$41"),1,MATCH($D882,INDIRECT("'"&amp;IF($A882="Primary",$A882,IF($B882="History","History ",$B882))&amp;"'!$E$35:$X$35"),0))</f>
        <v>262.36925790690879</v>
      </c>
      <c r="F882" s="81" t="s">
        <v>248</v>
      </c>
      <c r="G882" s="81" t="s">
        <v>245</v>
      </c>
      <c r="H882" s="70">
        <v>2026</v>
      </c>
    </row>
    <row r="883" spans="1:8" x14ac:dyDescent="0.35">
      <c r="A883" s="70" t="s">
        <v>4</v>
      </c>
      <c r="B883" s="70" t="s">
        <v>23</v>
      </c>
      <c r="C883" s="70" t="s">
        <v>251</v>
      </c>
      <c r="D883" s="70" t="s">
        <v>129</v>
      </c>
      <c r="E883" s="81">
        <f>INDEX('Input Data'!$B$123:$R$141,MATCH(IF($A883="Primary",$A883,$B883),'Input Data'!$A$123:$A$141,0),MATCH($D883,'Input Data'!$B$122:$R$122,0))</f>
        <v>7.0048208690319275E-2</v>
      </c>
      <c r="F883" s="81" t="s">
        <v>244</v>
      </c>
      <c r="G883" s="81" t="s">
        <v>245</v>
      </c>
      <c r="H883" s="70">
        <v>2026</v>
      </c>
    </row>
    <row r="884" spans="1:8" x14ac:dyDescent="0.35">
      <c r="A884" s="70" t="s">
        <v>4</v>
      </c>
      <c r="B884" s="70" t="s">
        <v>23</v>
      </c>
      <c r="C884" s="70" t="s">
        <v>243</v>
      </c>
      <c r="D884" s="70" t="s">
        <v>130</v>
      </c>
      <c r="E884" s="81">
        <f>INDEX('Input Data'!$B$71:$R$89,MATCH(IF($A884="Primary",$A884,$B884),'Input Data'!$A$71:$A$89,0),MATCH($D884,'Input Data'!$B$70:$R$70,0))</f>
        <v>8.1396635810962015E-2</v>
      </c>
      <c r="F884" s="81" t="s">
        <v>244</v>
      </c>
      <c r="G884" s="81" t="s">
        <v>245</v>
      </c>
      <c r="H884" s="70">
        <v>2026</v>
      </c>
    </row>
    <row r="885" spans="1:8" x14ac:dyDescent="0.35">
      <c r="A885" s="70" t="s">
        <v>4</v>
      </c>
      <c r="B885" s="70" t="s">
        <v>23</v>
      </c>
      <c r="C885" s="70" t="s">
        <v>246</v>
      </c>
      <c r="D885" s="70" t="s">
        <v>130</v>
      </c>
      <c r="E885" s="81">
        <f>INDEX('Input Data'!$B$97:$R$115,MATCH(IF($A885="Primary",$A885,$B885),'Input Data'!$A$97:$A$115,0),MATCH($D885,'Input Data'!$B$96:$R$96,0))</f>
        <v>9.2599035759452272E-3</v>
      </c>
      <c r="F885" s="81" t="s">
        <v>244</v>
      </c>
      <c r="G885" s="81" t="s">
        <v>245</v>
      </c>
      <c r="H885" s="70">
        <v>2026</v>
      </c>
    </row>
    <row r="886" spans="1:8" x14ac:dyDescent="0.35">
      <c r="A886" s="70" t="s">
        <v>4</v>
      </c>
      <c r="B886" s="70" t="s">
        <v>23</v>
      </c>
      <c r="C886" s="70" t="s">
        <v>247</v>
      </c>
      <c r="D886" s="70" t="s">
        <v>130</v>
      </c>
      <c r="E886" s="76">
        <f>INDEX('Input Data'!$B$154:$R$173,MATCH(IF($A886="Primary",$A886,$B886),'Input Data'!$A$154:$A$173,0),MATCH($D886,'Input Data'!$B$153:$R$153,0))</f>
        <v>138.54069241152817</v>
      </c>
      <c r="F886" s="81" t="s">
        <v>248</v>
      </c>
      <c r="G886" s="81" t="s">
        <v>245</v>
      </c>
      <c r="H886" s="70">
        <v>2026</v>
      </c>
    </row>
    <row r="887" spans="1:8" x14ac:dyDescent="0.35">
      <c r="A887" s="70" t="s">
        <v>4</v>
      </c>
      <c r="B887" s="70" t="s">
        <v>23</v>
      </c>
      <c r="C887" s="70" t="s">
        <v>249</v>
      </c>
      <c r="D887" s="70" t="s">
        <v>130</v>
      </c>
      <c r="E887" s="76">
        <f>INDEX('Input Data'!$B$180:$R$199,MATCH(IF($A887="Primary",$A887,$B887),'Input Data'!$A$180:$A$199,0),MATCH($D887,'Input Data'!$B$179:$R$179,0))</f>
        <v>111.55590025407338</v>
      </c>
      <c r="F887" s="81" t="s">
        <v>248</v>
      </c>
      <c r="G887" s="81" t="s">
        <v>245</v>
      </c>
      <c r="H887" s="70">
        <v>2026</v>
      </c>
    </row>
    <row r="888" spans="1:8" x14ac:dyDescent="0.35">
      <c r="A888" s="70" t="s">
        <v>4</v>
      </c>
      <c r="B888" s="70" t="s">
        <v>23</v>
      </c>
      <c r="C888" s="70" t="s">
        <v>250</v>
      </c>
      <c r="D888" s="70" t="s">
        <v>130</v>
      </c>
      <c r="E888" s="76">
        <f t="shared" ref="E888" ca="1" si="123">INDEX(INDIRECT("'"&amp;IF($A888="Primary",$A888,IF($B888="History","History ",$B888))&amp;"'!$E$41:$X$41"),1,MATCH($D888,INDIRECT("'"&amp;IF($A888="Primary",$A888,IF($B888="History","History ",$B888))&amp;"'!$E$35:$X$35"),0))</f>
        <v>293.2501137831145</v>
      </c>
      <c r="F888" s="81" t="s">
        <v>248</v>
      </c>
      <c r="G888" s="81" t="s">
        <v>245</v>
      </c>
      <c r="H888" s="70">
        <v>2026</v>
      </c>
    </row>
    <row r="889" spans="1:8" x14ac:dyDescent="0.35">
      <c r="A889" s="70" t="s">
        <v>4</v>
      </c>
      <c r="B889" s="70" t="s">
        <v>23</v>
      </c>
      <c r="C889" s="70" t="s">
        <v>251</v>
      </c>
      <c r="D889" s="70" t="s">
        <v>130</v>
      </c>
      <c r="E889" s="81">
        <f>INDEX('Input Data'!$B$123:$R$141,MATCH(IF($A889="Primary",$A889,$B889),'Input Data'!$A$123:$A$141,0),MATCH($D889,'Input Data'!$B$122:$R$122,0))</f>
        <v>9.0656539386907237E-2</v>
      </c>
      <c r="F889" s="81" t="s">
        <v>244</v>
      </c>
      <c r="G889" s="81" t="s">
        <v>245</v>
      </c>
      <c r="H889" s="70">
        <v>2026</v>
      </c>
    </row>
    <row r="890" spans="1:8" x14ac:dyDescent="0.35">
      <c r="A890" s="70" t="s">
        <v>4</v>
      </c>
      <c r="B890" s="70" t="s">
        <v>23</v>
      </c>
      <c r="C890" s="70" t="s">
        <v>243</v>
      </c>
      <c r="D890" s="70" t="s">
        <v>131</v>
      </c>
      <c r="E890" s="81">
        <f>INDEX('Input Data'!$B$71:$R$89,MATCH(IF($A890="Primary",$A890,$B890),'Input Data'!$A$71:$A$89,0),MATCH($D890,'Input Data'!$B$70:$R$70,0))</f>
        <v>8.4123005146946872E-2</v>
      </c>
      <c r="F890" s="81" t="s">
        <v>244</v>
      </c>
      <c r="G890" s="81" t="s">
        <v>245</v>
      </c>
      <c r="H890" s="70">
        <v>2026</v>
      </c>
    </row>
    <row r="891" spans="1:8" x14ac:dyDescent="0.35">
      <c r="A891" s="70" t="s">
        <v>4</v>
      </c>
      <c r="B891" s="70" t="s">
        <v>23</v>
      </c>
      <c r="C891" s="70" t="s">
        <v>246</v>
      </c>
      <c r="D891" s="70" t="s">
        <v>131</v>
      </c>
      <c r="E891" s="81">
        <f>INDEX('Input Data'!$B$97:$R$115,MATCH(IF($A891="Primary",$A891,$B891),'Input Data'!$A$97:$A$115,0),MATCH($D891,'Input Data'!$B$96:$R$96,0))</f>
        <v>9.580622459432744E-3</v>
      </c>
      <c r="F891" s="81" t="s">
        <v>244</v>
      </c>
      <c r="G891" s="81" t="s">
        <v>245</v>
      </c>
      <c r="H891" s="70">
        <v>2026</v>
      </c>
    </row>
    <row r="892" spans="1:8" x14ac:dyDescent="0.35">
      <c r="A892" s="70" t="s">
        <v>4</v>
      </c>
      <c r="B892" s="70" t="s">
        <v>23</v>
      </c>
      <c r="C892" s="70" t="s">
        <v>247</v>
      </c>
      <c r="D892" s="70" t="s">
        <v>131</v>
      </c>
      <c r="E892" s="76">
        <f>INDEX('Input Data'!$B$154:$R$173,MATCH(IF($A892="Primary",$A892,$B892),'Input Data'!$A$154:$A$173,0),MATCH($D892,'Input Data'!$B$153:$R$153,0))</f>
        <v>184.54551448563154</v>
      </c>
      <c r="F892" s="81" t="s">
        <v>248</v>
      </c>
      <c r="G892" s="81" t="s">
        <v>245</v>
      </c>
      <c r="H892" s="70">
        <v>2026</v>
      </c>
    </row>
    <row r="893" spans="1:8" x14ac:dyDescent="0.35">
      <c r="A893" s="70" t="s">
        <v>4</v>
      </c>
      <c r="B893" s="70" t="s">
        <v>23</v>
      </c>
      <c r="C893" s="70" t="s">
        <v>249</v>
      </c>
      <c r="D893" s="70" t="s">
        <v>131</v>
      </c>
      <c r="E893" s="76">
        <f>INDEX('Input Data'!$B$180:$R$199,MATCH(IF($A893="Primary",$A893,$B893),'Input Data'!$A$180:$A$199,0),MATCH($D893,'Input Data'!$B$179:$R$179,0))</f>
        <v>88.859874567604791</v>
      </c>
      <c r="F893" s="81" t="s">
        <v>248</v>
      </c>
      <c r="G893" s="81" t="s">
        <v>245</v>
      </c>
      <c r="H893" s="70">
        <v>2026</v>
      </c>
    </row>
    <row r="894" spans="1:8" x14ac:dyDescent="0.35">
      <c r="A894" s="70" t="s">
        <v>4</v>
      </c>
      <c r="B894" s="70" t="s">
        <v>23</v>
      </c>
      <c r="C894" s="70" t="s">
        <v>250</v>
      </c>
      <c r="D894" s="70" t="s">
        <v>131</v>
      </c>
      <c r="E894" s="76">
        <f t="shared" ref="E894" ca="1" si="124">INDEX(INDIRECT("'"&amp;IF($A894="Primary",$A894,IF($B894="History","History ",$B894))&amp;"'!$E$41:$X$41"),1,MATCH($D894,INDIRECT("'"&amp;IF($A894="Primary",$A894,IF($B894="History","History ",$B894))&amp;"'!$E$35:$X$35"),0))</f>
        <v>190.20365391605492</v>
      </c>
      <c r="F894" s="81" t="s">
        <v>248</v>
      </c>
      <c r="G894" s="81" t="s">
        <v>245</v>
      </c>
      <c r="H894" s="70">
        <v>2026</v>
      </c>
    </row>
    <row r="895" spans="1:8" x14ac:dyDescent="0.35">
      <c r="A895" s="70" t="s">
        <v>4</v>
      </c>
      <c r="B895" s="70" t="s">
        <v>23</v>
      </c>
      <c r="C895" s="70" t="s">
        <v>251</v>
      </c>
      <c r="D895" s="70" t="s">
        <v>131</v>
      </c>
      <c r="E895" s="81">
        <f>INDEX('Input Data'!$B$123:$R$141,MATCH(IF($A895="Primary",$A895,$B895),'Input Data'!$A$123:$A$141,0),MATCH($D895,'Input Data'!$B$122:$R$122,0))</f>
        <v>9.3703627606379611E-2</v>
      </c>
      <c r="F895" s="81" t="s">
        <v>244</v>
      </c>
      <c r="G895" s="81" t="s">
        <v>245</v>
      </c>
      <c r="H895" s="70">
        <v>2026</v>
      </c>
    </row>
    <row r="896" spans="1:8" x14ac:dyDescent="0.35">
      <c r="A896" s="70" t="s">
        <v>4</v>
      </c>
      <c r="B896" s="70" t="s">
        <v>23</v>
      </c>
      <c r="C896" s="70" t="s">
        <v>243</v>
      </c>
      <c r="D896" s="70" t="s">
        <v>132</v>
      </c>
      <c r="E896" s="81">
        <f>INDEX('Input Data'!$B$71:$R$89,MATCH(IF($A896="Primary",$A896,$B896),'Input Data'!$A$71:$A$89,0),MATCH($D896,'Input Data'!$B$70:$R$70,0))</f>
        <v>7.6391142697037978E-2</v>
      </c>
      <c r="F896" s="81" t="s">
        <v>244</v>
      </c>
      <c r="G896" s="81" t="s">
        <v>245</v>
      </c>
      <c r="H896" s="70">
        <v>2026</v>
      </c>
    </row>
    <row r="897" spans="1:8" x14ac:dyDescent="0.35">
      <c r="A897" s="70" t="s">
        <v>4</v>
      </c>
      <c r="B897" s="70" t="s">
        <v>23</v>
      </c>
      <c r="C897" s="70" t="s">
        <v>246</v>
      </c>
      <c r="D897" s="70" t="s">
        <v>132</v>
      </c>
      <c r="E897" s="81">
        <f>INDEX('Input Data'!$B$97:$R$115,MATCH(IF($A897="Primary",$A897,$B897),'Input Data'!$A$97:$A$115,0),MATCH($D897,'Input Data'!$B$96:$R$96,0))</f>
        <v>1.1935565268919958E-2</v>
      </c>
      <c r="F897" s="81" t="s">
        <v>244</v>
      </c>
      <c r="G897" s="81" t="s">
        <v>245</v>
      </c>
      <c r="H897" s="70">
        <v>2026</v>
      </c>
    </row>
    <row r="898" spans="1:8" x14ac:dyDescent="0.35">
      <c r="A898" s="70" t="s">
        <v>4</v>
      </c>
      <c r="B898" s="70" t="s">
        <v>23</v>
      </c>
      <c r="C898" s="70" t="s">
        <v>247</v>
      </c>
      <c r="D898" s="70" t="s">
        <v>132</v>
      </c>
      <c r="E898" s="76">
        <f>INDEX('Input Data'!$B$154:$R$173,MATCH(IF($A898="Primary",$A898,$B898),'Input Data'!$A$154:$A$173,0),MATCH($D898,'Input Data'!$B$153:$R$153,0))</f>
        <v>172.76819662734252</v>
      </c>
      <c r="F898" s="81" t="s">
        <v>248</v>
      </c>
      <c r="G898" s="81" t="s">
        <v>245</v>
      </c>
      <c r="H898" s="70">
        <v>2026</v>
      </c>
    </row>
    <row r="899" spans="1:8" x14ac:dyDescent="0.35">
      <c r="A899" s="70" t="s">
        <v>4</v>
      </c>
      <c r="B899" s="70" t="s">
        <v>23</v>
      </c>
      <c r="C899" s="70" t="s">
        <v>249</v>
      </c>
      <c r="D899" s="70" t="s">
        <v>132</v>
      </c>
      <c r="E899" s="76">
        <f>INDEX('Input Data'!$B$180:$R$199,MATCH(IF($A899="Primary",$A899,$B899),'Input Data'!$A$180:$A$199,0),MATCH($D899,'Input Data'!$B$179:$R$179,0))</f>
        <v>95.206616967798055</v>
      </c>
      <c r="F899" s="81" t="s">
        <v>248</v>
      </c>
      <c r="G899" s="81" t="s">
        <v>245</v>
      </c>
      <c r="H899" s="70">
        <v>2026</v>
      </c>
    </row>
    <row r="900" spans="1:8" x14ac:dyDescent="0.35">
      <c r="A900" s="70" t="s">
        <v>4</v>
      </c>
      <c r="B900" s="70" t="s">
        <v>23</v>
      </c>
      <c r="C900" s="70" t="s">
        <v>250</v>
      </c>
      <c r="D900" s="70" t="s">
        <v>132</v>
      </c>
      <c r="E900" s="76">
        <f t="shared" ref="E900" ca="1" si="125">INDEX(INDIRECT("'"&amp;IF($A900="Primary",$A900,IF($B900="History","History ",$B900))&amp;"'!$E$41:$X$41"),1,MATCH($D900,INDIRECT("'"&amp;IF($A900="Primary",$A900,IF($B900="History","History ",$B900))&amp;"'!$E$35:$X$35"),0))</f>
        <v>157.84924967815954</v>
      </c>
      <c r="F900" s="81" t="s">
        <v>248</v>
      </c>
      <c r="G900" s="81" t="s">
        <v>245</v>
      </c>
      <c r="H900" s="70">
        <v>2026</v>
      </c>
    </row>
    <row r="901" spans="1:8" x14ac:dyDescent="0.35">
      <c r="A901" s="70" t="s">
        <v>4</v>
      </c>
      <c r="B901" s="70" t="s">
        <v>23</v>
      </c>
      <c r="C901" s="70" t="s">
        <v>251</v>
      </c>
      <c r="D901" s="70" t="s">
        <v>132</v>
      </c>
      <c r="E901" s="81">
        <f>INDEX('Input Data'!$B$123:$R$141,MATCH(IF($A901="Primary",$A901,$B901),'Input Data'!$A$123:$A$141,0),MATCH($D901,'Input Data'!$B$122:$R$122,0))</f>
        <v>8.8326707965957929E-2</v>
      </c>
      <c r="F901" s="81" t="s">
        <v>244</v>
      </c>
      <c r="G901" s="81" t="s">
        <v>245</v>
      </c>
      <c r="H901" s="70">
        <v>2026</v>
      </c>
    </row>
    <row r="902" spans="1:8" x14ac:dyDescent="0.35">
      <c r="A902" s="70" t="s">
        <v>4</v>
      </c>
      <c r="B902" s="70" t="s">
        <v>23</v>
      </c>
      <c r="C902" s="70" t="s">
        <v>243</v>
      </c>
      <c r="D902" s="70" t="s">
        <v>133</v>
      </c>
      <c r="E902" s="81">
        <f>INDEX('Input Data'!$B$71:$R$89,MATCH(IF($A902="Primary",$A902,$B902),'Input Data'!$A$71:$A$89,0),MATCH($D902,'Input Data'!$B$70:$R$70,0))</f>
        <v>7.5436952801232748E-2</v>
      </c>
      <c r="F902" s="81" t="s">
        <v>244</v>
      </c>
      <c r="G902" s="81" t="s">
        <v>252</v>
      </c>
      <c r="H902" s="70">
        <v>2026</v>
      </c>
    </row>
    <row r="903" spans="1:8" x14ac:dyDescent="0.35">
      <c r="A903" s="70" t="s">
        <v>4</v>
      </c>
      <c r="B903" s="70" t="s">
        <v>23</v>
      </c>
      <c r="C903" s="70" t="s">
        <v>246</v>
      </c>
      <c r="D903" s="70" t="s">
        <v>133</v>
      </c>
      <c r="E903" s="81">
        <f>INDEX('Input Data'!$B$97:$R$115,MATCH(IF($A903="Primary",$A903,$B903),'Input Data'!$A$97:$A$115,0),MATCH($D903,'Input Data'!$B$96:$R$96,0))</f>
        <v>1.1203604590529152E-2</v>
      </c>
      <c r="F903" s="81" t="s">
        <v>244</v>
      </c>
      <c r="G903" s="81" t="s">
        <v>252</v>
      </c>
      <c r="H903" s="70">
        <v>2026</v>
      </c>
    </row>
    <row r="904" spans="1:8" x14ac:dyDescent="0.35">
      <c r="A904" s="70" t="s">
        <v>4</v>
      </c>
      <c r="B904" s="70" t="s">
        <v>23</v>
      </c>
      <c r="C904" s="70" t="s">
        <v>247</v>
      </c>
      <c r="D904" s="70" t="s">
        <v>133</v>
      </c>
      <c r="E904" s="76">
        <f>INDEX('Input Data'!$B$154:$R$173,MATCH(IF($A904="Primary",$A904,$B904),'Input Data'!$A$154:$A$173,0),MATCH($D904,'Input Data'!$B$153:$R$153,0))</f>
        <v>154.30835240475687</v>
      </c>
      <c r="F904" s="81" t="s">
        <v>248</v>
      </c>
      <c r="G904" s="81" t="s">
        <v>252</v>
      </c>
      <c r="H904" s="70">
        <v>2026</v>
      </c>
    </row>
    <row r="905" spans="1:8" x14ac:dyDescent="0.35">
      <c r="A905" s="70" t="s">
        <v>4</v>
      </c>
      <c r="B905" s="70" t="s">
        <v>23</v>
      </c>
      <c r="C905" s="70" t="s">
        <v>249</v>
      </c>
      <c r="D905" s="70" t="s">
        <v>133</v>
      </c>
      <c r="E905" s="76">
        <f>INDEX('Input Data'!$B$180:$R$199,MATCH(IF($A905="Primary",$A905,$B905),'Input Data'!$A$180:$A$199,0),MATCH($D905,'Input Data'!$B$179:$R$179,0))</f>
        <v>82.136200801537598</v>
      </c>
      <c r="F905" s="81" t="s">
        <v>248</v>
      </c>
      <c r="G905" s="81" t="s">
        <v>252</v>
      </c>
      <c r="H905" s="70">
        <v>2026</v>
      </c>
    </row>
    <row r="906" spans="1:8" x14ac:dyDescent="0.35">
      <c r="A906" s="70" t="s">
        <v>4</v>
      </c>
      <c r="B906" s="70" t="s">
        <v>23</v>
      </c>
      <c r="C906" s="70" t="s">
        <v>250</v>
      </c>
      <c r="D906" s="70" t="s">
        <v>133</v>
      </c>
      <c r="E906" s="76">
        <f>INDEX('Input Data'!$B$430:$Q$449,MATCH(IF($A906="Primary",$A906,$B906),'Input Data'!$A$430:$A$449,0),MATCH($D906,'Input Data'!B$429:Q$429,0))</f>
        <v>156.89745572107847</v>
      </c>
      <c r="F906" s="81" t="s">
        <v>248</v>
      </c>
      <c r="G906" s="81" t="s">
        <v>252</v>
      </c>
      <c r="H906" s="70">
        <v>2026</v>
      </c>
    </row>
    <row r="907" spans="1:8" x14ac:dyDescent="0.35">
      <c r="A907" s="70" t="s">
        <v>4</v>
      </c>
      <c r="B907" s="70" t="s">
        <v>23</v>
      </c>
      <c r="C907" s="70" t="s">
        <v>251</v>
      </c>
      <c r="D907" s="70" t="s">
        <v>133</v>
      </c>
      <c r="E907" s="81">
        <f>INDEX('Input Data'!$B$123:$R$141,MATCH(IF($A907="Primary",$A907,$B907),'Input Data'!$A$123:$A$141,0),MATCH($D907,'Input Data'!$B$122:$R$122,0))</f>
        <v>8.6640557391761908E-2</v>
      </c>
      <c r="F907" s="81" t="s">
        <v>244</v>
      </c>
      <c r="G907" s="81" t="s">
        <v>252</v>
      </c>
      <c r="H907" s="70">
        <v>2026</v>
      </c>
    </row>
    <row r="908" spans="1:8" x14ac:dyDescent="0.35">
      <c r="A908" s="70" t="s">
        <v>4</v>
      </c>
      <c r="B908" s="70" t="s">
        <v>23</v>
      </c>
      <c r="C908" s="70" t="s">
        <v>243</v>
      </c>
      <c r="D908" s="70" t="s">
        <v>134</v>
      </c>
      <c r="E908" s="81">
        <f>INDEX('Input Data'!$B$71:$R$89,MATCH(IF($A908="Primary",$A908,$B908),'Input Data'!$A$71:$A$89,0),MATCH($D908,'Input Data'!$B$70:$R$70,0))</f>
        <v>7.5169598870816798E-2</v>
      </c>
      <c r="F908" s="81" t="s">
        <v>244</v>
      </c>
      <c r="G908" s="81" t="s">
        <v>252</v>
      </c>
      <c r="H908" s="70">
        <v>2026</v>
      </c>
    </row>
    <row r="909" spans="1:8" x14ac:dyDescent="0.35">
      <c r="A909" s="70" t="s">
        <v>4</v>
      </c>
      <c r="B909" s="70" t="s">
        <v>23</v>
      </c>
      <c r="C909" s="70" t="s">
        <v>246</v>
      </c>
      <c r="D909" s="70" t="s">
        <v>134</v>
      </c>
      <c r="E909" s="81">
        <f>INDEX('Input Data'!$B$97:$R$115,MATCH(IF($A909="Primary",$A909,$B909),'Input Data'!$A$97:$A$115,0),MATCH($D909,'Input Data'!$B$96:$R$96,0))</f>
        <v>1.1163898218374957E-2</v>
      </c>
      <c r="F909" s="81" t="s">
        <v>244</v>
      </c>
      <c r="G909" s="81" t="s">
        <v>252</v>
      </c>
      <c r="H909" s="70">
        <v>2026</v>
      </c>
    </row>
    <row r="910" spans="1:8" x14ac:dyDescent="0.35">
      <c r="A910" s="70" t="s">
        <v>4</v>
      </c>
      <c r="B910" s="70" t="s">
        <v>23</v>
      </c>
      <c r="C910" s="70" t="s">
        <v>247</v>
      </c>
      <c r="D910" s="70" t="s">
        <v>134</v>
      </c>
      <c r="E910" s="76">
        <f>INDEX('Input Data'!$B$154:$R$173,MATCH(IF($A910="Primary",$A910,$B910),'Input Data'!$A$154:$A$173,0),MATCH($D910,'Input Data'!$B$153:$R$153,0))</f>
        <v>144.29839059633716</v>
      </c>
      <c r="F910" s="81" t="s">
        <v>248</v>
      </c>
      <c r="G910" s="81" t="s">
        <v>252</v>
      </c>
      <c r="H910" s="70">
        <v>2026</v>
      </c>
    </row>
    <row r="911" spans="1:8" x14ac:dyDescent="0.35">
      <c r="A911" s="70" t="s">
        <v>4</v>
      </c>
      <c r="B911" s="70" t="s">
        <v>23</v>
      </c>
      <c r="C911" s="70" t="s">
        <v>249</v>
      </c>
      <c r="D911" s="70" t="s">
        <v>134</v>
      </c>
      <c r="E911" s="76">
        <f>INDEX('Input Data'!$B$180:$R$199,MATCH(IF($A911="Primary",$A911,$B911),'Input Data'!$A$180:$A$199,0),MATCH($D911,'Input Data'!$B$179:$R$179,0))</f>
        <v>81.908354853944729</v>
      </c>
      <c r="F911" s="81" t="s">
        <v>248</v>
      </c>
      <c r="G911" s="81" t="s">
        <v>252</v>
      </c>
      <c r="H911" s="70">
        <v>2026</v>
      </c>
    </row>
    <row r="912" spans="1:8" x14ac:dyDescent="0.35">
      <c r="A912" s="70" t="s">
        <v>4</v>
      </c>
      <c r="B912" s="70" t="s">
        <v>23</v>
      </c>
      <c r="C912" s="70" t="s">
        <v>250</v>
      </c>
      <c r="D912" s="70" t="s">
        <v>134</v>
      </c>
      <c r="E912" s="76">
        <f>INDEX('Input Data'!$B$430:$Q$449,MATCH(IF($A912="Primary",$A912,$B912),'Input Data'!$A$430:$A$449,0),MATCH($D912,'Input Data'!B$429:Q$429,0))</f>
        <v>179.86271859500013</v>
      </c>
      <c r="F912" s="81" t="s">
        <v>248</v>
      </c>
      <c r="G912" s="81" t="s">
        <v>252</v>
      </c>
      <c r="H912" s="70">
        <v>2026</v>
      </c>
    </row>
    <row r="913" spans="1:8" x14ac:dyDescent="0.35">
      <c r="A913" s="70" t="s">
        <v>4</v>
      </c>
      <c r="B913" s="70" t="s">
        <v>23</v>
      </c>
      <c r="C913" s="70" t="s">
        <v>251</v>
      </c>
      <c r="D913" s="70" t="s">
        <v>134</v>
      </c>
      <c r="E913" s="81">
        <f>INDEX('Input Data'!$B$123:$R$141,MATCH(IF($A913="Primary",$A913,$B913),'Input Data'!$A$123:$A$141,0),MATCH($D913,'Input Data'!$B$122:$R$122,0))</f>
        <v>8.633349708919176E-2</v>
      </c>
      <c r="F913" s="81" t="s">
        <v>244</v>
      </c>
      <c r="G913" s="81" t="s">
        <v>252</v>
      </c>
      <c r="H913" s="70">
        <v>2026</v>
      </c>
    </row>
    <row r="914" spans="1:8" x14ac:dyDescent="0.35">
      <c r="A914" s="70" t="s">
        <v>4</v>
      </c>
      <c r="B914" s="70" t="s">
        <v>23</v>
      </c>
      <c r="C914" s="70" t="s">
        <v>243</v>
      </c>
      <c r="D914" s="70" t="s">
        <v>135</v>
      </c>
      <c r="E914" s="81">
        <f>INDEX('Input Data'!$B$71:$R$89,MATCH(IF($A914="Primary",$A914,$B914),'Input Data'!$A$71:$A$89,0),MATCH($D914,'Input Data'!$B$70:$R$70,0))</f>
        <v>7.5169598870816798E-2</v>
      </c>
      <c r="F914" s="81" t="s">
        <v>244</v>
      </c>
      <c r="G914" s="70" t="s">
        <v>252</v>
      </c>
      <c r="H914" s="70">
        <v>2026</v>
      </c>
    </row>
    <row r="915" spans="1:8" x14ac:dyDescent="0.35">
      <c r="A915" s="70" t="s">
        <v>4</v>
      </c>
      <c r="B915" s="70" t="s">
        <v>23</v>
      </c>
      <c r="C915" s="70" t="s">
        <v>246</v>
      </c>
      <c r="D915" s="70" t="s">
        <v>135</v>
      </c>
      <c r="E915" s="81">
        <f>INDEX('Input Data'!$B$97:$R$115,MATCH(IF($A915="Primary",$A915,$B915),'Input Data'!$A$97:$A$115,0),MATCH($D915,'Input Data'!$B$96:$R$96,0))</f>
        <v>1.1163898218374955E-2</v>
      </c>
      <c r="F915" s="81" t="s">
        <v>244</v>
      </c>
      <c r="G915" s="70" t="s">
        <v>252</v>
      </c>
      <c r="H915" s="70">
        <v>2026</v>
      </c>
    </row>
    <row r="916" spans="1:8" x14ac:dyDescent="0.35">
      <c r="A916" s="70" t="s">
        <v>4</v>
      </c>
      <c r="B916" s="70" t="s">
        <v>23</v>
      </c>
      <c r="C916" s="70" t="s">
        <v>247</v>
      </c>
      <c r="D916" s="70" t="s">
        <v>135</v>
      </c>
      <c r="E916" s="76">
        <f>INDEX('Input Data'!$B$154:$R$173,MATCH(IF($A916="Primary",$A916,$B916),'Input Data'!$A$154:$A$173,0),MATCH($D916,'Input Data'!$B$153:$R$153,0))</f>
        <v>150.60646903515365</v>
      </c>
      <c r="F916" s="81" t="s">
        <v>248</v>
      </c>
      <c r="G916" s="70" t="s">
        <v>252</v>
      </c>
      <c r="H916" s="70">
        <v>2026</v>
      </c>
    </row>
    <row r="917" spans="1:8" x14ac:dyDescent="0.35">
      <c r="A917" s="70" t="s">
        <v>4</v>
      </c>
      <c r="B917" s="70" t="s">
        <v>23</v>
      </c>
      <c r="C917" s="70" t="s">
        <v>249</v>
      </c>
      <c r="D917" s="70" t="s">
        <v>135</v>
      </c>
      <c r="E917" s="76">
        <f>INDEX('Input Data'!$B$180:$R$199,MATCH(IF($A917="Primary",$A917,$B917),'Input Data'!$A$180:$A$199,0),MATCH($D917,'Input Data'!$B$179:$R$179,0))</f>
        <v>90.107648994171143</v>
      </c>
      <c r="F917" s="81" t="s">
        <v>248</v>
      </c>
      <c r="G917" s="70" t="s">
        <v>252</v>
      </c>
      <c r="H917" s="70">
        <v>2026</v>
      </c>
    </row>
    <row r="918" spans="1:8" x14ac:dyDescent="0.35">
      <c r="A918" s="70" t="s">
        <v>4</v>
      </c>
      <c r="B918" s="70" t="s">
        <v>23</v>
      </c>
      <c r="C918" s="70" t="s">
        <v>250</v>
      </c>
      <c r="D918" s="70" t="s">
        <v>135</v>
      </c>
      <c r="E918" s="76"/>
      <c r="F918" s="76"/>
      <c r="G918" s="70" t="s">
        <v>252</v>
      </c>
      <c r="H918" s="70">
        <v>2026</v>
      </c>
    </row>
    <row r="919" spans="1:8" x14ac:dyDescent="0.35">
      <c r="A919" s="70" t="s">
        <v>4</v>
      </c>
      <c r="B919" s="70" t="s">
        <v>23</v>
      </c>
      <c r="C919" s="70" t="s">
        <v>251</v>
      </c>
      <c r="D919" s="70" t="s">
        <v>135</v>
      </c>
      <c r="E919" s="81">
        <f>INDEX('Input Data'!$B$123:$R$141,MATCH(IF($A919="Primary",$A919,$B919),'Input Data'!$A$123:$A$141,0),MATCH($D919,'Input Data'!$B$122:$R$122,0))</f>
        <v>8.6333497089191746E-2</v>
      </c>
      <c r="F919" s="81" t="s">
        <v>244</v>
      </c>
      <c r="G919" s="70" t="s">
        <v>252</v>
      </c>
      <c r="H919" s="70">
        <v>2026</v>
      </c>
    </row>
    <row r="920" spans="1:8" x14ac:dyDescent="0.35">
      <c r="A920" s="70" t="s">
        <v>4</v>
      </c>
      <c r="B920" s="70" t="s">
        <v>15</v>
      </c>
      <c r="C920" s="70" t="s">
        <v>243</v>
      </c>
      <c r="D920" s="70" t="s">
        <v>119</v>
      </c>
      <c r="E920" s="81">
        <f>INDEX('Input Data'!$B$71:$R$89,MATCH(IF($A920="Primary",$A920,$B920),'Input Data'!$A$71:$A$89,0),MATCH($D920,'Input Data'!$B$70:$R$70,0))</f>
        <v>7.3573002751338629E-2</v>
      </c>
      <c r="F920" s="81" t="s">
        <v>244</v>
      </c>
      <c r="G920" s="81" t="s">
        <v>245</v>
      </c>
      <c r="H920" s="70">
        <v>2026</v>
      </c>
    </row>
    <row r="921" spans="1:8" x14ac:dyDescent="0.35">
      <c r="A921" s="70" t="s">
        <v>4</v>
      </c>
      <c r="B921" s="70" t="s">
        <v>15</v>
      </c>
      <c r="C921" s="70" t="s">
        <v>246</v>
      </c>
      <c r="D921" s="70" t="s">
        <v>119</v>
      </c>
      <c r="E921" s="81">
        <f>INDEX('Input Data'!$B$97:$R$115,MATCH(IF($A921="Primary",$A921,$B921),'Input Data'!$A$97:$A$115,0),MATCH($D921,'Input Data'!$B$96:$R$96,0))</f>
        <v>2.9280388050290686E-2</v>
      </c>
      <c r="F921" s="81" t="s">
        <v>244</v>
      </c>
      <c r="G921" s="81" t="s">
        <v>245</v>
      </c>
      <c r="H921" s="70">
        <v>2026</v>
      </c>
    </row>
    <row r="922" spans="1:8" x14ac:dyDescent="0.35">
      <c r="A922" s="70" t="s">
        <v>4</v>
      </c>
      <c r="B922" s="70" t="s">
        <v>15</v>
      </c>
      <c r="C922" s="70" t="s">
        <v>247</v>
      </c>
      <c r="D922" s="70" t="s">
        <v>119</v>
      </c>
      <c r="E922" s="76">
        <f>INDEX('Input Data'!$B$154:$R$173,MATCH(IF($A922="Primary",$A922,$B922),'Input Data'!$A$154:$A$173,0),MATCH($D922,'Input Data'!$B$153:$R$153,0))</f>
        <v>902.39529760336347</v>
      </c>
      <c r="F922" s="81" t="s">
        <v>248</v>
      </c>
      <c r="G922" s="81" t="s">
        <v>245</v>
      </c>
      <c r="H922" s="70">
        <v>2026</v>
      </c>
    </row>
    <row r="923" spans="1:8" x14ac:dyDescent="0.35">
      <c r="A923" s="70" t="s">
        <v>4</v>
      </c>
      <c r="B923" s="70" t="s">
        <v>15</v>
      </c>
      <c r="C923" s="70" t="s">
        <v>249</v>
      </c>
      <c r="D923" s="70" t="s">
        <v>119</v>
      </c>
      <c r="E923" s="76">
        <f>INDEX('Input Data'!$B$180:$R$199,MATCH(IF($A923="Primary",$A923,$B923),'Input Data'!$A$180:$A$199,0),MATCH($D923,'Input Data'!$B$179:$R$179,0))</f>
        <v>412.4904679452269</v>
      </c>
      <c r="F923" s="81" t="s">
        <v>248</v>
      </c>
      <c r="G923" s="81" t="s">
        <v>245</v>
      </c>
      <c r="H923" s="70">
        <v>2026</v>
      </c>
    </row>
    <row r="924" spans="1:8" x14ac:dyDescent="0.35">
      <c r="A924" s="70" t="s">
        <v>4</v>
      </c>
      <c r="B924" s="70" t="s">
        <v>15</v>
      </c>
      <c r="C924" s="70" t="s">
        <v>250</v>
      </c>
      <c r="D924" s="70" t="s">
        <v>119</v>
      </c>
      <c r="E924" s="76">
        <f t="shared" ref="E924" ca="1" si="126">INDEX(INDIRECT("'"&amp;IF($A924="Primary",$A924,IF($B924="History","History ",$B924))&amp;"'!$E$41:$X$41"),1,MATCH($D924,INDIRECT("'"&amp;IF($A924="Primary",$A924,IF($B924="History","History ",$B924))&amp;"'!$E$35:$X$35"),0))</f>
        <v>1648.8242647824231</v>
      </c>
      <c r="F924" s="81" t="s">
        <v>248</v>
      </c>
      <c r="G924" s="81" t="s">
        <v>245</v>
      </c>
      <c r="H924" s="70">
        <v>2026</v>
      </c>
    </row>
    <row r="925" spans="1:8" x14ac:dyDescent="0.35">
      <c r="A925" s="70" t="s">
        <v>4</v>
      </c>
      <c r="B925" s="70" t="s">
        <v>15</v>
      </c>
      <c r="C925" s="70" t="s">
        <v>251</v>
      </c>
      <c r="D925" s="70" t="s">
        <v>119</v>
      </c>
      <c r="E925" s="81">
        <f>INDEX('Input Data'!$B$123:$R$141,MATCH(IF($A925="Primary",$A925,$B925),'Input Data'!$A$123:$A$141,0),MATCH($D925,'Input Data'!$B$122:$R$122,0))</f>
        <v>0.10285339080162931</v>
      </c>
      <c r="F925" s="81" t="s">
        <v>244</v>
      </c>
      <c r="G925" s="81" t="s">
        <v>245</v>
      </c>
      <c r="H925" s="70">
        <v>2026</v>
      </c>
    </row>
    <row r="926" spans="1:8" x14ac:dyDescent="0.35">
      <c r="A926" s="70" t="s">
        <v>4</v>
      </c>
      <c r="B926" s="70" t="s">
        <v>15</v>
      </c>
      <c r="C926" s="70" t="s">
        <v>243</v>
      </c>
      <c r="D926" s="70" t="s">
        <v>120</v>
      </c>
      <c r="E926" s="81">
        <f>INDEX('Input Data'!$B$71:$R$89,MATCH(IF($A926="Primary",$A926,$B926),'Input Data'!$A$71:$A$89,0),MATCH($D926,'Input Data'!$B$70:$R$70,0))</f>
        <v>6.9073707791286701E-2</v>
      </c>
      <c r="F926" s="81" t="s">
        <v>244</v>
      </c>
      <c r="G926" s="81" t="s">
        <v>245</v>
      </c>
      <c r="H926" s="70">
        <v>2026</v>
      </c>
    </row>
    <row r="927" spans="1:8" x14ac:dyDescent="0.35">
      <c r="A927" s="70" t="s">
        <v>4</v>
      </c>
      <c r="B927" s="70" t="s">
        <v>15</v>
      </c>
      <c r="C927" s="70" t="s">
        <v>246</v>
      </c>
      <c r="D927" s="70" t="s">
        <v>120</v>
      </c>
      <c r="E927" s="81">
        <f>INDEX('Input Data'!$B$97:$R$115,MATCH(IF($A927="Primary",$A927,$B927),'Input Data'!$A$97:$A$115,0),MATCH($D927,'Input Data'!$B$96:$R$96,0))</f>
        <v>2.8342158275476152E-2</v>
      </c>
      <c r="F927" s="81" t="s">
        <v>244</v>
      </c>
      <c r="G927" s="81" t="s">
        <v>245</v>
      </c>
      <c r="H927" s="70">
        <v>2026</v>
      </c>
    </row>
    <row r="928" spans="1:8" x14ac:dyDescent="0.35">
      <c r="A928" s="70" t="s">
        <v>4</v>
      </c>
      <c r="B928" s="70" t="s">
        <v>15</v>
      </c>
      <c r="C928" s="70" t="s">
        <v>247</v>
      </c>
      <c r="D928" s="70" t="s">
        <v>120</v>
      </c>
      <c r="E928" s="76">
        <f>INDEX('Input Data'!$B$154:$R$173,MATCH(IF($A928="Primary",$A928,$B928),'Input Data'!$A$154:$A$173,0),MATCH($D928,'Input Data'!$B$153:$R$153,0))</f>
        <v>1063.4651159532978</v>
      </c>
      <c r="F928" s="81" t="s">
        <v>248</v>
      </c>
      <c r="G928" s="81" t="s">
        <v>245</v>
      </c>
      <c r="H928" s="70">
        <v>2026</v>
      </c>
    </row>
    <row r="929" spans="1:8" x14ac:dyDescent="0.35">
      <c r="A929" s="70" t="s">
        <v>4</v>
      </c>
      <c r="B929" s="70" t="s">
        <v>15</v>
      </c>
      <c r="C929" s="70" t="s">
        <v>249</v>
      </c>
      <c r="D929" s="70" t="s">
        <v>120</v>
      </c>
      <c r="E929" s="76">
        <f>INDEX('Input Data'!$B$180:$R$199,MATCH(IF($A929="Primary",$A929,$B929),'Input Data'!$A$180:$A$199,0),MATCH($D929,'Input Data'!$B$179:$R$179,0))</f>
        <v>483.48192502279232</v>
      </c>
      <c r="F929" s="81" t="s">
        <v>248</v>
      </c>
      <c r="G929" s="81" t="s">
        <v>245</v>
      </c>
      <c r="H929" s="70">
        <v>2026</v>
      </c>
    </row>
    <row r="930" spans="1:8" x14ac:dyDescent="0.35">
      <c r="A930" s="70" t="s">
        <v>4</v>
      </c>
      <c r="B930" s="70" t="s">
        <v>15</v>
      </c>
      <c r="C930" s="70" t="s">
        <v>250</v>
      </c>
      <c r="D930" s="70" t="s">
        <v>120</v>
      </c>
      <c r="E930" s="76">
        <f t="shared" ref="E930" ca="1" si="127">INDEX(INDIRECT("'"&amp;IF($A930="Primary",$A930,IF($B930="History","History ",$B930))&amp;"'!$E$41:$X$41"),1,MATCH($D930,INDIRECT("'"&amp;IF($A930="Primary",$A930,IF($B930="History","History ",$B930))&amp;"'!$E$35:$X$35"),0))</f>
        <v>1776.8193157776018</v>
      </c>
      <c r="F930" s="81" t="s">
        <v>248</v>
      </c>
      <c r="G930" s="81" t="s">
        <v>245</v>
      </c>
      <c r="H930" s="70">
        <v>2026</v>
      </c>
    </row>
    <row r="931" spans="1:8" x14ac:dyDescent="0.35">
      <c r="A931" s="70" t="s">
        <v>4</v>
      </c>
      <c r="B931" s="70" t="s">
        <v>15</v>
      </c>
      <c r="C931" s="70" t="s">
        <v>251</v>
      </c>
      <c r="D931" s="70" t="s">
        <v>120</v>
      </c>
      <c r="E931" s="81">
        <f>INDEX('Input Data'!$B$123:$R$141,MATCH(IF($A931="Primary",$A931,$B931),'Input Data'!$A$123:$A$141,0),MATCH($D931,'Input Data'!$B$122:$R$122,0))</f>
        <v>9.7415866066762849E-2</v>
      </c>
      <c r="F931" s="81" t="s">
        <v>244</v>
      </c>
      <c r="G931" s="81" t="s">
        <v>245</v>
      </c>
      <c r="H931" s="70">
        <v>2026</v>
      </c>
    </row>
    <row r="932" spans="1:8" x14ac:dyDescent="0.35">
      <c r="A932" s="70" t="s">
        <v>4</v>
      </c>
      <c r="B932" s="70" t="s">
        <v>15</v>
      </c>
      <c r="C932" s="70" t="s">
        <v>243</v>
      </c>
      <c r="D932" s="70" t="s">
        <v>121</v>
      </c>
      <c r="E932" s="81">
        <f>INDEX('Input Data'!$B$71:$R$89,MATCH(IF($A932="Primary",$A932,$B932),'Input Data'!$A$71:$A$89,0),MATCH($D932,'Input Data'!$B$70:$R$70,0))</f>
        <v>7.9564227485943509E-2</v>
      </c>
      <c r="F932" s="81" t="s">
        <v>244</v>
      </c>
      <c r="G932" s="81" t="s">
        <v>245</v>
      </c>
      <c r="H932" s="70">
        <v>2026</v>
      </c>
    </row>
    <row r="933" spans="1:8" x14ac:dyDescent="0.35">
      <c r="A933" s="70" t="s">
        <v>4</v>
      </c>
      <c r="B933" s="70" t="s">
        <v>15</v>
      </c>
      <c r="C933" s="70" t="s">
        <v>246</v>
      </c>
      <c r="D933" s="70" t="s">
        <v>121</v>
      </c>
      <c r="E933" s="81">
        <f>INDEX('Input Data'!$B$97:$R$115,MATCH(IF($A933="Primary",$A933,$B933),'Input Data'!$A$97:$A$115,0),MATCH($D933,'Input Data'!$B$96:$R$96,0))</f>
        <v>2.7974094190856141E-2</v>
      </c>
      <c r="F933" s="81" t="s">
        <v>244</v>
      </c>
      <c r="G933" s="81" t="s">
        <v>245</v>
      </c>
      <c r="H933" s="70">
        <v>2026</v>
      </c>
    </row>
    <row r="934" spans="1:8" x14ac:dyDescent="0.35">
      <c r="A934" s="70" t="s">
        <v>4</v>
      </c>
      <c r="B934" s="70" t="s">
        <v>15</v>
      </c>
      <c r="C934" s="70" t="s">
        <v>247</v>
      </c>
      <c r="D934" s="70" t="s">
        <v>121</v>
      </c>
      <c r="E934" s="76">
        <f>INDEX('Input Data'!$B$154:$R$173,MATCH(IF($A934="Primary",$A934,$B934),'Input Data'!$A$154:$A$173,0),MATCH($D934,'Input Data'!$B$153:$R$153,0))</f>
        <v>1042.4039597794761</v>
      </c>
      <c r="F934" s="81" t="s">
        <v>248</v>
      </c>
      <c r="G934" s="81" t="s">
        <v>245</v>
      </c>
      <c r="H934" s="70">
        <v>2026</v>
      </c>
    </row>
    <row r="935" spans="1:8" x14ac:dyDescent="0.35">
      <c r="A935" s="70" t="s">
        <v>4</v>
      </c>
      <c r="B935" s="70" t="s">
        <v>15</v>
      </c>
      <c r="C935" s="70" t="s">
        <v>249</v>
      </c>
      <c r="D935" s="70" t="s">
        <v>121</v>
      </c>
      <c r="E935" s="76">
        <f>INDEX('Input Data'!$B$180:$R$199,MATCH(IF($A935="Primary",$A935,$B935),'Input Data'!$A$180:$A$199,0),MATCH($D935,'Input Data'!$B$179:$R$179,0))</f>
        <v>531.53008331922263</v>
      </c>
      <c r="F935" s="81" t="s">
        <v>248</v>
      </c>
      <c r="G935" s="81" t="s">
        <v>245</v>
      </c>
      <c r="H935" s="70">
        <v>2026</v>
      </c>
    </row>
    <row r="936" spans="1:8" x14ac:dyDescent="0.35">
      <c r="A936" s="70" t="s">
        <v>4</v>
      </c>
      <c r="B936" s="70" t="s">
        <v>15</v>
      </c>
      <c r="C936" s="70" t="s">
        <v>250</v>
      </c>
      <c r="D936" s="70" t="s">
        <v>121</v>
      </c>
      <c r="E936" s="76">
        <f t="shared" ref="E936" ca="1" si="128">INDEX(INDIRECT("'"&amp;IF($A936="Primary",$A936,IF($B936="History","History ",$B936))&amp;"'!$E$41:$X$41"),1,MATCH($D936,INDIRECT("'"&amp;IF($A936="Primary",$A936,IF($B936="History","History ",$B936))&amp;"'!$E$35:$X$35"),0))</f>
        <v>1772.7367813012984</v>
      </c>
      <c r="F936" s="81" t="s">
        <v>248</v>
      </c>
      <c r="G936" s="81" t="s">
        <v>245</v>
      </c>
      <c r="H936" s="70">
        <v>2026</v>
      </c>
    </row>
    <row r="937" spans="1:8" x14ac:dyDescent="0.35">
      <c r="A937" s="70" t="s">
        <v>4</v>
      </c>
      <c r="B937" s="70" t="s">
        <v>15</v>
      </c>
      <c r="C937" s="70" t="s">
        <v>251</v>
      </c>
      <c r="D937" s="70" t="s">
        <v>121</v>
      </c>
      <c r="E937" s="81">
        <f>INDEX('Input Data'!$B$123:$R$141,MATCH(IF($A937="Primary",$A937,$B937),'Input Data'!$A$123:$A$141,0),MATCH($D937,'Input Data'!$B$122:$R$122,0))</f>
        <v>0.10753832167679965</v>
      </c>
      <c r="F937" s="81" t="s">
        <v>244</v>
      </c>
      <c r="G937" s="81" t="s">
        <v>245</v>
      </c>
      <c r="H937" s="70">
        <v>2026</v>
      </c>
    </row>
    <row r="938" spans="1:8" x14ac:dyDescent="0.35">
      <c r="A938" s="70" t="s">
        <v>4</v>
      </c>
      <c r="B938" s="70" t="s">
        <v>15</v>
      </c>
      <c r="C938" s="70" t="s">
        <v>243</v>
      </c>
      <c r="D938" s="70" t="s">
        <v>122</v>
      </c>
      <c r="E938" s="81">
        <f>INDEX('Input Data'!$B$71:$R$89,MATCH(IF($A938="Primary",$A938,$B938),'Input Data'!$A$71:$A$89,0),MATCH($D938,'Input Data'!$B$70:$R$70,0))</f>
        <v>8.7504361595501942E-2</v>
      </c>
      <c r="F938" s="81" t="s">
        <v>244</v>
      </c>
      <c r="G938" s="81" t="s">
        <v>245</v>
      </c>
      <c r="H938" s="70">
        <v>2026</v>
      </c>
    </row>
    <row r="939" spans="1:8" x14ac:dyDescent="0.35">
      <c r="A939" s="70" t="s">
        <v>4</v>
      </c>
      <c r="B939" s="70" t="s">
        <v>15</v>
      </c>
      <c r="C939" s="70" t="s">
        <v>246</v>
      </c>
      <c r="D939" s="70" t="s">
        <v>122</v>
      </c>
      <c r="E939" s="81">
        <f>INDEX('Input Data'!$B$97:$R$115,MATCH(IF($A939="Primary",$A939,$B939),'Input Data'!$A$97:$A$115,0),MATCH($D939,'Input Data'!$B$96:$R$96,0))</f>
        <v>2.6261623356719502E-2</v>
      </c>
      <c r="F939" s="81" t="s">
        <v>244</v>
      </c>
      <c r="G939" s="81" t="s">
        <v>245</v>
      </c>
      <c r="H939" s="70">
        <v>2026</v>
      </c>
    </row>
    <row r="940" spans="1:8" x14ac:dyDescent="0.35">
      <c r="A940" s="70" t="s">
        <v>4</v>
      </c>
      <c r="B940" s="70" t="s">
        <v>15</v>
      </c>
      <c r="C940" s="70" t="s">
        <v>247</v>
      </c>
      <c r="D940" s="70" t="s">
        <v>122</v>
      </c>
      <c r="E940" s="76">
        <f>INDEX('Input Data'!$B$154:$R$173,MATCH(IF($A940="Primary",$A940,$B940),'Input Data'!$A$154:$A$173,0),MATCH($D940,'Input Data'!$B$153:$R$153,0))</f>
        <v>1219.0533480945749</v>
      </c>
      <c r="F940" s="81" t="s">
        <v>248</v>
      </c>
      <c r="G940" s="81" t="s">
        <v>245</v>
      </c>
      <c r="H940" s="70">
        <v>2026</v>
      </c>
    </row>
    <row r="941" spans="1:8" x14ac:dyDescent="0.35">
      <c r="A941" s="70" t="s">
        <v>4</v>
      </c>
      <c r="B941" s="70" t="s">
        <v>15</v>
      </c>
      <c r="C941" s="70" t="s">
        <v>249</v>
      </c>
      <c r="D941" s="70" t="s">
        <v>122</v>
      </c>
      <c r="E941" s="76">
        <f>INDEX('Input Data'!$B$180:$R$199,MATCH(IF($A941="Primary",$A941,$B941),'Input Data'!$A$180:$A$199,0),MATCH($D941,'Input Data'!$B$179:$R$179,0))</f>
        <v>605.51435106541385</v>
      </c>
      <c r="F941" s="81" t="s">
        <v>248</v>
      </c>
      <c r="G941" s="81" t="s">
        <v>245</v>
      </c>
      <c r="H941" s="70">
        <v>2026</v>
      </c>
    </row>
    <row r="942" spans="1:8" x14ac:dyDescent="0.35">
      <c r="A942" s="70" t="s">
        <v>4</v>
      </c>
      <c r="B942" s="70" t="s">
        <v>15</v>
      </c>
      <c r="C942" s="70" t="s">
        <v>250</v>
      </c>
      <c r="D942" s="70" t="s">
        <v>122</v>
      </c>
      <c r="E942" s="76">
        <f t="shared" ref="E942" ca="1" si="129">INDEX(INDIRECT("'"&amp;IF($A942="Primary",$A942,IF($B942="History","History ",$B942))&amp;"'!$E$41:$X$41"),1,MATCH($D942,INDIRECT("'"&amp;IF($A942="Primary",$A942,IF($B942="History","History ",$B942))&amp;"'!$E$35:$X$35"),0))</f>
        <v>1881.5794947211684</v>
      </c>
      <c r="F942" s="81" t="s">
        <v>248</v>
      </c>
      <c r="G942" s="81" t="s">
        <v>245</v>
      </c>
      <c r="H942" s="70">
        <v>2026</v>
      </c>
    </row>
    <row r="943" spans="1:8" x14ac:dyDescent="0.35">
      <c r="A943" s="70" t="s">
        <v>4</v>
      </c>
      <c r="B943" s="70" t="s">
        <v>15</v>
      </c>
      <c r="C943" s="70" t="s">
        <v>251</v>
      </c>
      <c r="D943" s="70" t="s">
        <v>122</v>
      </c>
      <c r="E943" s="81">
        <f>INDEX('Input Data'!$B$123:$R$141,MATCH(IF($A943="Primary",$A943,$B943),'Input Data'!$A$123:$A$141,0),MATCH($D943,'Input Data'!$B$122:$R$122,0))</f>
        <v>0.11376598495222144</v>
      </c>
      <c r="F943" s="81" t="s">
        <v>244</v>
      </c>
      <c r="G943" s="81" t="s">
        <v>245</v>
      </c>
      <c r="H943" s="70">
        <v>2026</v>
      </c>
    </row>
    <row r="944" spans="1:8" x14ac:dyDescent="0.35">
      <c r="A944" s="70" t="s">
        <v>4</v>
      </c>
      <c r="B944" s="70" t="s">
        <v>15</v>
      </c>
      <c r="C944" s="70" t="s">
        <v>243</v>
      </c>
      <c r="D944" s="70" t="s">
        <v>123</v>
      </c>
      <c r="E944" s="81">
        <f>INDEX('Input Data'!$B$71:$R$89,MATCH(IF($A944="Primary",$A944,$B944),'Input Data'!$A$71:$A$89,0),MATCH($D944,'Input Data'!$B$70:$R$70,0))</f>
        <v>9.0556994650771494E-2</v>
      </c>
      <c r="F944" s="81" t="s">
        <v>244</v>
      </c>
      <c r="G944" s="81" t="s">
        <v>245</v>
      </c>
      <c r="H944" s="70">
        <v>2026</v>
      </c>
    </row>
    <row r="945" spans="1:8" x14ac:dyDescent="0.35">
      <c r="A945" s="70" t="s">
        <v>4</v>
      </c>
      <c r="B945" s="70" t="s">
        <v>15</v>
      </c>
      <c r="C945" s="70" t="s">
        <v>246</v>
      </c>
      <c r="D945" s="70" t="s">
        <v>123</v>
      </c>
      <c r="E945" s="81">
        <f>INDEX('Input Data'!$B$97:$R$115,MATCH(IF($A945="Primary",$A945,$B945),'Input Data'!$A$97:$A$115,0),MATCH($D945,'Input Data'!$B$96:$R$96,0))</f>
        <v>2.4526459290110679E-2</v>
      </c>
      <c r="F945" s="81" t="s">
        <v>244</v>
      </c>
      <c r="G945" s="81" t="s">
        <v>245</v>
      </c>
      <c r="H945" s="70">
        <v>2026</v>
      </c>
    </row>
    <row r="946" spans="1:8" x14ac:dyDescent="0.35">
      <c r="A946" s="70" t="s">
        <v>4</v>
      </c>
      <c r="B946" s="70" t="s">
        <v>15</v>
      </c>
      <c r="C946" s="70" t="s">
        <v>247</v>
      </c>
      <c r="D946" s="70" t="s">
        <v>123</v>
      </c>
      <c r="E946" s="76">
        <f>INDEX('Input Data'!$B$154:$R$173,MATCH(IF($A946="Primary",$A946,$B946),'Input Data'!$A$154:$A$173,0),MATCH($D946,'Input Data'!$B$153:$R$153,0))</f>
        <v>1093.3153075821351</v>
      </c>
      <c r="F946" s="81" t="s">
        <v>248</v>
      </c>
      <c r="G946" s="81" t="s">
        <v>245</v>
      </c>
      <c r="H946" s="70">
        <v>2026</v>
      </c>
    </row>
    <row r="947" spans="1:8" x14ac:dyDescent="0.35">
      <c r="A947" s="70" t="s">
        <v>4</v>
      </c>
      <c r="B947" s="70" t="s">
        <v>15</v>
      </c>
      <c r="C947" s="70" t="s">
        <v>249</v>
      </c>
      <c r="D947" s="70" t="s">
        <v>123</v>
      </c>
      <c r="E947" s="76">
        <f>INDEX('Input Data'!$B$180:$R$199,MATCH(IF($A947="Primary",$A947,$B947),'Input Data'!$A$180:$A$199,0),MATCH($D947,'Input Data'!$B$179:$R$179,0))</f>
        <v>610.98468074401035</v>
      </c>
      <c r="F947" s="81" t="s">
        <v>248</v>
      </c>
      <c r="G947" s="81" t="s">
        <v>245</v>
      </c>
      <c r="H947" s="70">
        <v>2026</v>
      </c>
    </row>
    <row r="948" spans="1:8" x14ac:dyDescent="0.35">
      <c r="A948" s="70" t="s">
        <v>4</v>
      </c>
      <c r="B948" s="70" t="s">
        <v>15</v>
      </c>
      <c r="C948" s="70" t="s">
        <v>250</v>
      </c>
      <c r="D948" s="70" t="s">
        <v>123</v>
      </c>
      <c r="E948" s="76">
        <f t="shared" ref="E948" ca="1" si="130">INDEX(INDIRECT("'"&amp;IF($A948="Primary",$A948,IF($B948="History","History ",$B948))&amp;"'!$E$41:$X$41"),1,MATCH($D948,INDIRECT("'"&amp;IF($A948="Primary",$A948,IF($B948="History","History ",$B948))&amp;"'!$E$35:$X$35"),0))</f>
        <v>1767.0724133286913</v>
      </c>
      <c r="F948" s="81" t="s">
        <v>248</v>
      </c>
      <c r="G948" s="81" t="s">
        <v>245</v>
      </c>
      <c r="H948" s="70">
        <v>2026</v>
      </c>
    </row>
    <row r="949" spans="1:8" x14ac:dyDescent="0.35">
      <c r="A949" s="70" t="s">
        <v>4</v>
      </c>
      <c r="B949" s="70" t="s">
        <v>15</v>
      </c>
      <c r="C949" s="70" t="s">
        <v>251</v>
      </c>
      <c r="D949" s="70" t="s">
        <v>123</v>
      </c>
      <c r="E949" s="81">
        <f>INDEX('Input Data'!$B$123:$R$141,MATCH(IF($A949="Primary",$A949,$B949),'Input Data'!$A$123:$A$141,0),MATCH($D949,'Input Data'!$B$122:$R$122,0))</f>
        <v>0.11508345394088218</v>
      </c>
      <c r="F949" s="81" t="s">
        <v>244</v>
      </c>
      <c r="G949" s="81" t="s">
        <v>245</v>
      </c>
      <c r="H949" s="70">
        <v>2026</v>
      </c>
    </row>
    <row r="950" spans="1:8" x14ac:dyDescent="0.35">
      <c r="A950" s="70" t="s">
        <v>4</v>
      </c>
      <c r="B950" s="70" t="s">
        <v>15</v>
      </c>
      <c r="C950" s="70" t="s">
        <v>243</v>
      </c>
      <c r="D950" s="70" t="s">
        <v>124</v>
      </c>
      <c r="E950" s="81">
        <f>INDEX('Input Data'!$B$71:$R$89,MATCH(IF($A950="Primary",$A950,$B950),'Input Data'!$A$71:$A$89,0),MATCH($D950,'Input Data'!$B$70:$R$70,0))</f>
        <v>9.4785372173494253E-2</v>
      </c>
      <c r="F950" s="81" t="s">
        <v>244</v>
      </c>
      <c r="G950" s="81" t="s">
        <v>245</v>
      </c>
      <c r="H950" s="70">
        <v>2026</v>
      </c>
    </row>
    <row r="951" spans="1:8" x14ac:dyDescent="0.35">
      <c r="A951" s="70" t="s">
        <v>4</v>
      </c>
      <c r="B951" s="70" t="s">
        <v>15</v>
      </c>
      <c r="C951" s="70" t="s">
        <v>246</v>
      </c>
      <c r="D951" s="70" t="s">
        <v>124</v>
      </c>
      <c r="E951" s="81">
        <f>INDEX('Input Data'!$B$97:$R$115,MATCH(IF($A951="Primary",$A951,$B951),'Input Data'!$A$97:$A$115,0),MATCH($D951,'Input Data'!$B$96:$R$96,0))</f>
        <v>2.0648452861348424E-2</v>
      </c>
      <c r="F951" s="81" t="s">
        <v>244</v>
      </c>
      <c r="G951" s="81" t="s">
        <v>245</v>
      </c>
      <c r="H951" s="70">
        <v>2026</v>
      </c>
    </row>
    <row r="952" spans="1:8" x14ac:dyDescent="0.35">
      <c r="A952" s="70" t="s">
        <v>4</v>
      </c>
      <c r="B952" s="70" t="s">
        <v>15</v>
      </c>
      <c r="C952" s="70" t="s">
        <v>247</v>
      </c>
      <c r="D952" s="70" t="s">
        <v>124</v>
      </c>
      <c r="E952" s="76">
        <f>INDEX('Input Data'!$B$154:$R$173,MATCH(IF($A952="Primary",$A952,$B952),'Input Data'!$A$154:$A$173,0),MATCH($D952,'Input Data'!$B$153:$R$153,0))</f>
        <v>1057.0045764460772</v>
      </c>
      <c r="F952" s="81" t="s">
        <v>248</v>
      </c>
      <c r="G952" s="81" t="s">
        <v>245</v>
      </c>
      <c r="H952" s="70">
        <v>2026</v>
      </c>
    </row>
    <row r="953" spans="1:8" x14ac:dyDescent="0.35">
      <c r="A953" s="70" t="s">
        <v>4</v>
      </c>
      <c r="B953" s="70" t="s">
        <v>15</v>
      </c>
      <c r="C953" s="70" t="s">
        <v>249</v>
      </c>
      <c r="D953" s="70" t="s">
        <v>124</v>
      </c>
      <c r="E953" s="76">
        <f>INDEX('Input Data'!$B$180:$R$199,MATCH(IF($A953="Primary",$A953,$B953),'Input Data'!$A$180:$A$199,0),MATCH($D953,'Input Data'!$B$179:$R$179,0))</f>
        <v>563.26150739902869</v>
      </c>
      <c r="F953" s="81" t="s">
        <v>248</v>
      </c>
      <c r="G953" s="81" t="s">
        <v>245</v>
      </c>
      <c r="H953" s="70">
        <v>2026</v>
      </c>
    </row>
    <row r="954" spans="1:8" x14ac:dyDescent="0.35">
      <c r="A954" s="70" t="s">
        <v>4</v>
      </c>
      <c r="B954" s="70" t="s">
        <v>15</v>
      </c>
      <c r="C954" s="70" t="s">
        <v>250</v>
      </c>
      <c r="D954" s="70" t="s">
        <v>124</v>
      </c>
      <c r="E954" s="76">
        <f t="shared" ref="E954" ca="1" si="131">INDEX(INDIRECT("'"&amp;IF($A954="Primary",$A954,IF($B954="History","History ",$B954))&amp;"'!$E$41:$X$41"),1,MATCH($D954,INDIRECT("'"&amp;IF($A954="Primary",$A954,IF($B954="History","History ",$B954))&amp;"'!$E$35:$X$35"),0))</f>
        <v>2040.115706564095</v>
      </c>
      <c r="F954" s="81" t="s">
        <v>248</v>
      </c>
      <c r="G954" s="81" t="s">
        <v>245</v>
      </c>
      <c r="H954" s="70">
        <v>2026</v>
      </c>
    </row>
    <row r="955" spans="1:8" x14ac:dyDescent="0.35">
      <c r="A955" s="70" t="s">
        <v>4</v>
      </c>
      <c r="B955" s="70" t="s">
        <v>15</v>
      </c>
      <c r="C955" s="70" t="s">
        <v>251</v>
      </c>
      <c r="D955" s="70" t="s">
        <v>124</v>
      </c>
      <c r="E955" s="81">
        <f>INDEX('Input Data'!$B$123:$R$141,MATCH(IF($A955="Primary",$A955,$B955),'Input Data'!$A$123:$A$141,0),MATCH($D955,'Input Data'!$B$122:$R$122,0))</f>
        <v>0.11543382503484267</v>
      </c>
      <c r="F955" s="81" t="s">
        <v>244</v>
      </c>
      <c r="G955" s="81" t="s">
        <v>245</v>
      </c>
      <c r="H955" s="70">
        <v>2026</v>
      </c>
    </row>
    <row r="956" spans="1:8" x14ac:dyDescent="0.35">
      <c r="A956" s="70" t="s">
        <v>4</v>
      </c>
      <c r="B956" s="70" t="s">
        <v>15</v>
      </c>
      <c r="C956" s="70" t="s">
        <v>243</v>
      </c>
      <c r="D956" s="70" t="s">
        <v>125</v>
      </c>
      <c r="E956" s="81">
        <f>INDEX('Input Data'!$B$71:$R$89,MATCH(IF($A956="Primary",$A956,$B956),'Input Data'!$A$71:$A$89,0),MATCH($D956,'Input Data'!$B$70:$R$70,0))</f>
        <v>9.295541362499124E-2</v>
      </c>
      <c r="F956" s="81" t="s">
        <v>244</v>
      </c>
      <c r="G956" s="81" t="s">
        <v>245</v>
      </c>
      <c r="H956" s="70">
        <v>2026</v>
      </c>
    </row>
    <row r="957" spans="1:8" x14ac:dyDescent="0.35">
      <c r="A957" s="70" t="s">
        <v>4</v>
      </c>
      <c r="B957" s="70" t="s">
        <v>15</v>
      </c>
      <c r="C957" s="70" t="s">
        <v>246</v>
      </c>
      <c r="D957" s="70" t="s">
        <v>125</v>
      </c>
      <c r="E957" s="81">
        <f>INDEX('Input Data'!$B$97:$R$115,MATCH(IF($A957="Primary",$A957,$B957),'Input Data'!$A$97:$A$115,0),MATCH($D957,'Input Data'!$B$96:$R$96,0))</f>
        <v>2.1438240431105062E-2</v>
      </c>
      <c r="F957" s="81" t="s">
        <v>244</v>
      </c>
      <c r="G957" s="81" t="s">
        <v>245</v>
      </c>
      <c r="H957" s="70">
        <v>2026</v>
      </c>
    </row>
    <row r="958" spans="1:8" x14ac:dyDescent="0.35">
      <c r="A958" s="70" t="s">
        <v>4</v>
      </c>
      <c r="B958" s="70" t="s">
        <v>15</v>
      </c>
      <c r="C958" s="70" t="s">
        <v>247</v>
      </c>
      <c r="D958" s="70" t="s">
        <v>125</v>
      </c>
      <c r="E958" s="76">
        <f>INDEX('Input Data'!$B$154:$R$173,MATCH(IF($A958="Primary",$A958,$B958),'Input Data'!$A$154:$A$173,0),MATCH($D958,'Input Data'!$B$153:$R$153,0))</f>
        <v>1154.822837416247</v>
      </c>
      <c r="F958" s="81" t="s">
        <v>248</v>
      </c>
      <c r="G958" s="81" t="s">
        <v>245</v>
      </c>
      <c r="H958" s="70">
        <v>2026</v>
      </c>
    </row>
    <row r="959" spans="1:8" x14ac:dyDescent="0.35">
      <c r="A959" s="70" t="s">
        <v>4</v>
      </c>
      <c r="B959" s="70" t="s">
        <v>15</v>
      </c>
      <c r="C959" s="70" t="s">
        <v>249</v>
      </c>
      <c r="D959" s="70" t="s">
        <v>125</v>
      </c>
      <c r="E959" s="76">
        <f>INDEX('Input Data'!$B$180:$R$199,MATCH(IF($A959="Primary",$A959,$B959),'Input Data'!$A$180:$A$199,0),MATCH($D959,'Input Data'!$B$179:$R$179,0))</f>
        <v>541.34412827643905</v>
      </c>
      <c r="F959" s="81" t="s">
        <v>248</v>
      </c>
      <c r="G959" s="81" t="s">
        <v>245</v>
      </c>
      <c r="H959" s="70">
        <v>2026</v>
      </c>
    </row>
    <row r="960" spans="1:8" x14ac:dyDescent="0.35">
      <c r="A960" s="70" t="s">
        <v>4</v>
      </c>
      <c r="B960" s="70" t="s">
        <v>15</v>
      </c>
      <c r="C960" s="70" t="s">
        <v>250</v>
      </c>
      <c r="D960" s="70" t="s">
        <v>125</v>
      </c>
      <c r="E960" s="76">
        <f t="shared" ref="E960" ca="1" si="132">INDEX(INDIRECT("'"&amp;IF($A960="Primary",$A960,IF($B960="History","History ",$B960))&amp;"'!$E$41:$X$41"),1,MATCH($D960,INDIRECT("'"&amp;IF($A960="Primary",$A960,IF($B960="History","History ",$B960))&amp;"'!$E$35:$X$35"),0))</f>
        <v>1921.187352553399</v>
      </c>
      <c r="F960" s="81" t="s">
        <v>248</v>
      </c>
      <c r="G960" s="81" t="s">
        <v>245</v>
      </c>
      <c r="H960" s="70">
        <v>2026</v>
      </c>
    </row>
    <row r="961" spans="1:8" x14ac:dyDescent="0.35">
      <c r="A961" s="70" t="s">
        <v>4</v>
      </c>
      <c r="B961" s="70" t="s">
        <v>15</v>
      </c>
      <c r="C961" s="70" t="s">
        <v>251</v>
      </c>
      <c r="D961" s="70" t="s">
        <v>125</v>
      </c>
      <c r="E961" s="81">
        <f>INDEX('Input Data'!$B$123:$R$141,MATCH(IF($A961="Primary",$A961,$B961),'Input Data'!$A$123:$A$141,0),MATCH($D961,'Input Data'!$B$122:$R$122,0))</f>
        <v>0.11439365405609631</v>
      </c>
      <c r="F961" s="81" t="s">
        <v>244</v>
      </c>
      <c r="G961" s="81" t="s">
        <v>245</v>
      </c>
      <c r="H961" s="70">
        <v>2026</v>
      </c>
    </row>
    <row r="962" spans="1:8" x14ac:dyDescent="0.35">
      <c r="A962" s="70" t="s">
        <v>4</v>
      </c>
      <c r="B962" s="70" t="s">
        <v>15</v>
      </c>
      <c r="C962" s="70" t="s">
        <v>243</v>
      </c>
      <c r="D962" s="70" t="s">
        <v>126</v>
      </c>
      <c r="E962" s="81">
        <f>INDEX('Input Data'!$B$71:$R$89,MATCH(IF($A962="Primary",$A962,$B962),'Input Data'!$A$71:$A$89,0),MATCH($D962,'Input Data'!$B$70:$R$70,0))</f>
        <v>8.6633921508205161E-2</v>
      </c>
      <c r="F962" s="81" t="s">
        <v>244</v>
      </c>
      <c r="G962" s="81" t="s">
        <v>245</v>
      </c>
      <c r="H962" s="70">
        <v>2026</v>
      </c>
    </row>
    <row r="963" spans="1:8" x14ac:dyDescent="0.35">
      <c r="A963" s="70" t="s">
        <v>4</v>
      </c>
      <c r="B963" s="70" t="s">
        <v>15</v>
      </c>
      <c r="C963" s="70" t="s">
        <v>246</v>
      </c>
      <c r="D963" s="70" t="s">
        <v>126</v>
      </c>
      <c r="E963" s="81">
        <f>INDEX('Input Data'!$B$97:$R$115,MATCH(IF($A963="Primary",$A963,$B963),'Input Data'!$A$97:$A$115,0),MATCH($D963,'Input Data'!$B$96:$R$96,0))</f>
        <v>1.6845676542647212E-2</v>
      </c>
      <c r="F963" s="81" t="s">
        <v>244</v>
      </c>
      <c r="G963" s="81" t="s">
        <v>245</v>
      </c>
      <c r="H963" s="70">
        <v>2026</v>
      </c>
    </row>
    <row r="964" spans="1:8" x14ac:dyDescent="0.35">
      <c r="A964" s="70" t="s">
        <v>4</v>
      </c>
      <c r="B964" s="70" t="s">
        <v>15</v>
      </c>
      <c r="C964" s="70" t="s">
        <v>247</v>
      </c>
      <c r="D964" s="70" t="s">
        <v>126</v>
      </c>
      <c r="E964" s="76">
        <f>INDEX('Input Data'!$B$154:$R$173,MATCH(IF($A964="Primary",$A964,$B964),'Input Data'!$A$154:$A$173,0),MATCH($D964,'Input Data'!$B$153:$R$153,0))</f>
        <v>1161.8027077108677</v>
      </c>
      <c r="F964" s="81" t="s">
        <v>248</v>
      </c>
      <c r="G964" s="81" t="s">
        <v>245</v>
      </c>
      <c r="H964" s="70">
        <v>2026</v>
      </c>
    </row>
    <row r="965" spans="1:8" x14ac:dyDescent="0.35">
      <c r="A965" s="70" t="s">
        <v>4</v>
      </c>
      <c r="B965" s="70" t="s">
        <v>15</v>
      </c>
      <c r="C965" s="70" t="s">
        <v>249</v>
      </c>
      <c r="D965" s="70" t="s">
        <v>126</v>
      </c>
      <c r="E965" s="76">
        <f>INDEX('Input Data'!$B$180:$R$199,MATCH(IF($A965="Primary",$A965,$B965),'Input Data'!$A$180:$A$199,0),MATCH($D965,'Input Data'!$B$179:$R$179,0))</f>
        <v>499.44562430683129</v>
      </c>
      <c r="F965" s="81" t="s">
        <v>248</v>
      </c>
      <c r="G965" s="81" t="s">
        <v>245</v>
      </c>
      <c r="H965" s="70">
        <v>2026</v>
      </c>
    </row>
    <row r="966" spans="1:8" x14ac:dyDescent="0.35">
      <c r="A966" s="70" t="s">
        <v>4</v>
      </c>
      <c r="B966" s="70" t="s">
        <v>15</v>
      </c>
      <c r="C966" s="70" t="s">
        <v>250</v>
      </c>
      <c r="D966" s="70" t="s">
        <v>126</v>
      </c>
      <c r="E966" s="76">
        <f t="shared" ref="E966" ca="1" si="133">INDEX(INDIRECT("'"&amp;IF($A966="Primary",$A966,IF($B966="History","History ",$B966))&amp;"'!$E$41:$X$41"),1,MATCH($D966,INDIRECT("'"&amp;IF($A966="Primary",$A966,IF($B966="History","History ",$B966))&amp;"'!$E$35:$X$35"),0))</f>
        <v>1766.2104929257985</v>
      </c>
      <c r="F966" s="81" t="s">
        <v>248</v>
      </c>
      <c r="G966" s="81" t="s">
        <v>245</v>
      </c>
      <c r="H966" s="70">
        <v>2026</v>
      </c>
    </row>
    <row r="967" spans="1:8" x14ac:dyDescent="0.35">
      <c r="A967" s="70" t="s">
        <v>4</v>
      </c>
      <c r="B967" s="70" t="s">
        <v>15</v>
      </c>
      <c r="C967" s="70" t="s">
        <v>251</v>
      </c>
      <c r="D967" s="70" t="s">
        <v>126</v>
      </c>
      <c r="E967" s="81">
        <f>INDEX('Input Data'!$B$123:$R$141,MATCH(IF($A967="Primary",$A967,$B967),'Input Data'!$A$123:$A$141,0),MATCH($D967,'Input Data'!$B$122:$R$122,0))</f>
        <v>0.10347959805085237</v>
      </c>
      <c r="F967" s="81" t="s">
        <v>244</v>
      </c>
      <c r="G967" s="81" t="s">
        <v>245</v>
      </c>
      <c r="H967" s="70">
        <v>2026</v>
      </c>
    </row>
    <row r="968" spans="1:8" x14ac:dyDescent="0.35">
      <c r="A968" s="70" t="s">
        <v>4</v>
      </c>
      <c r="B968" s="70" t="s">
        <v>15</v>
      </c>
      <c r="C968" s="70" t="s">
        <v>243</v>
      </c>
      <c r="D968" s="70" t="s">
        <v>127</v>
      </c>
      <c r="E968" s="81">
        <f>INDEX('Input Data'!$B$71:$R$89,MATCH(IF($A968="Primary",$A968,$B968),'Input Data'!$A$71:$A$89,0),MATCH($D968,'Input Data'!$B$70:$R$70,0))</f>
        <v>8.4930128259700782E-2</v>
      </c>
      <c r="F968" s="81" t="s">
        <v>244</v>
      </c>
      <c r="G968" s="81" t="s">
        <v>245</v>
      </c>
      <c r="H968" s="70">
        <v>2026</v>
      </c>
    </row>
    <row r="969" spans="1:8" x14ac:dyDescent="0.35">
      <c r="A969" s="70" t="s">
        <v>4</v>
      </c>
      <c r="B969" s="70" t="s">
        <v>15</v>
      </c>
      <c r="C969" s="70" t="s">
        <v>246</v>
      </c>
      <c r="D969" s="70" t="s">
        <v>127</v>
      </c>
      <c r="E969" s="81">
        <f>INDEX('Input Data'!$B$97:$R$115,MATCH(IF($A969="Primary",$A969,$B969),'Input Data'!$A$97:$A$115,0),MATCH($D969,'Input Data'!$B$96:$R$96,0))</f>
        <v>1.5678912342798289E-2</v>
      </c>
      <c r="F969" s="81" t="s">
        <v>244</v>
      </c>
      <c r="G969" s="81" t="s">
        <v>245</v>
      </c>
      <c r="H969" s="70">
        <v>2026</v>
      </c>
    </row>
    <row r="970" spans="1:8" x14ac:dyDescent="0.35">
      <c r="A970" s="70" t="s">
        <v>4</v>
      </c>
      <c r="B970" s="70" t="s">
        <v>15</v>
      </c>
      <c r="C970" s="70" t="s">
        <v>247</v>
      </c>
      <c r="D970" s="70" t="s">
        <v>127</v>
      </c>
      <c r="E970" s="76">
        <f>INDEX('Input Data'!$B$154:$R$173,MATCH(IF($A970="Primary",$A970,$B970),'Input Data'!$A$154:$A$173,0),MATCH($D970,'Input Data'!$B$153:$R$153,0))</f>
        <v>1157.0413737623187</v>
      </c>
      <c r="F970" s="81" t="s">
        <v>248</v>
      </c>
      <c r="G970" s="81" t="s">
        <v>245</v>
      </c>
      <c r="H970" s="70">
        <v>2026</v>
      </c>
    </row>
    <row r="971" spans="1:8" x14ac:dyDescent="0.35">
      <c r="A971" s="70" t="s">
        <v>4</v>
      </c>
      <c r="B971" s="70" t="s">
        <v>15</v>
      </c>
      <c r="C971" s="70" t="s">
        <v>249</v>
      </c>
      <c r="D971" s="70" t="s">
        <v>127</v>
      </c>
      <c r="E971" s="76">
        <f>INDEX('Input Data'!$B$180:$R$199,MATCH(IF($A971="Primary",$A971,$B971),'Input Data'!$A$180:$A$199,0),MATCH($D971,'Input Data'!$B$179:$R$179,0))</f>
        <v>461.48441884646672</v>
      </c>
      <c r="F971" s="81" t="s">
        <v>248</v>
      </c>
      <c r="G971" s="81" t="s">
        <v>245</v>
      </c>
      <c r="H971" s="70">
        <v>2026</v>
      </c>
    </row>
    <row r="972" spans="1:8" x14ac:dyDescent="0.35">
      <c r="A972" s="70" t="s">
        <v>4</v>
      </c>
      <c r="B972" s="70" t="s">
        <v>15</v>
      </c>
      <c r="C972" s="70" t="s">
        <v>250</v>
      </c>
      <c r="D972" s="70" t="s">
        <v>127</v>
      </c>
      <c r="E972" s="76">
        <f t="shared" ref="E972" ca="1" si="134">INDEX(INDIRECT("'"&amp;IF($A972="Primary",$A972,IF($B972="History","History ",$B972))&amp;"'!$E$41:$X$41"),1,MATCH($D972,INDIRECT("'"&amp;IF($A972="Primary",$A972,IF($B972="History","History ",$B972))&amp;"'!$E$35:$X$35"),0))</f>
        <v>2099.5724574783253</v>
      </c>
      <c r="F972" s="81" t="s">
        <v>248</v>
      </c>
      <c r="G972" s="81" t="s">
        <v>245</v>
      </c>
      <c r="H972" s="70">
        <v>2026</v>
      </c>
    </row>
    <row r="973" spans="1:8" x14ac:dyDescent="0.35">
      <c r="A973" s="70" t="s">
        <v>4</v>
      </c>
      <c r="B973" s="70" t="s">
        <v>15</v>
      </c>
      <c r="C973" s="70" t="s">
        <v>251</v>
      </c>
      <c r="D973" s="70" t="s">
        <v>127</v>
      </c>
      <c r="E973" s="81">
        <f>INDEX('Input Data'!$B$123:$R$141,MATCH(IF($A973="Primary",$A973,$B973),'Input Data'!$A$123:$A$141,0),MATCH($D973,'Input Data'!$B$122:$R$122,0))</f>
        <v>0.10060904060249908</v>
      </c>
      <c r="F973" s="81" t="s">
        <v>244</v>
      </c>
      <c r="G973" s="81" t="s">
        <v>245</v>
      </c>
      <c r="H973" s="70">
        <v>2026</v>
      </c>
    </row>
    <row r="974" spans="1:8" x14ac:dyDescent="0.35">
      <c r="A974" s="70" t="s">
        <v>4</v>
      </c>
      <c r="B974" s="70" t="s">
        <v>15</v>
      </c>
      <c r="C974" s="70" t="s">
        <v>243</v>
      </c>
      <c r="D974" s="70" t="s">
        <v>128</v>
      </c>
      <c r="E974" s="81">
        <f>INDEX('Input Data'!$B$71:$R$89,MATCH(IF($A974="Primary",$A974,$B974),'Input Data'!$A$71:$A$89,0),MATCH($D974,'Input Data'!$B$70:$R$70,0))</f>
        <v>6.2341352522952462E-2</v>
      </c>
      <c r="F974" s="81" t="s">
        <v>244</v>
      </c>
      <c r="G974" s="81" t="s">
        <v>245</v>
      </c>
      <c r="H974" s="70">
        <v>2026</v>
      </c>
    </row>
    <row r="975" spans="1:8" x14ac:dyDescent="0.35">
      <c r="A975" s="70" t="s">
        <v>4</v>
      </c>
      <c r="B975" s="70" t="s">
        <v>15</v>
      </c>
      <c r="C975" s="70" t="s">
        <v>246</v>
      </c>
      <c r="D975" s="70" t="s">
        <v>128</v>
      </c>
      <c r="E975" s="81">
        <f>INDEX('Input Data'!$B$97:$R$115,MATCH(IF($A975="Primary",$A975,$B975),'Input Data'!$A$97:$A$115,0),MATCH($D975,'Input Data'!$B$96:$R$96,0))</f>
        <v>1.3463996982952125E-2</v>
      </c>
      <c r="F975" s="81" t="s">
        <v>244</v>
      </c>
      <c r="G975" s="81" t="s">
        <v>245</v>
      </c>
      <c r="H975" s="70">
        <v>2026</v>
      </c>
    </row>
    <row r="976" spans="1:8" x14ac:dyDescent="0.35">
      <c r="A976" s="70" t="s">
        <v>4</v>
      </c>
      <c r="B976" s="70" t="s">
        <v>15</v>
      </c>
      <c r="C976" s="70" t="s">
        <v>247</v>
      </c>
      <c r="D976" s="70" t="s">
        <v>128</v>
      </c>
      <c r="E976" s="76">
        <f>INDEX('Input Data'!$B$154:$R$173,MATCH(IF($A976="Primary",$A976,$B976),'Input Data'!$A$154:$A$173,0),MATCH($D976,'Input Data'!$B$153:$R$153,0))</f>
        <v>1107.0598512503336</v>
      </c>
      <c r="F976" s="81" t="s">
        <v>248</v>
      </c>
      <c r="G976" s="81" t="s">
        <v>245</v>
      </c>
      <c r="H976" s="70">
        <v>2026</v>
      </c>
    </row>
    <row r="977" spans="1:8" x14ac:dyDescent="0.35">
      <c r="A977" s="70" t="s">
        <v>4</v>
      </c>
      <c r="B977" s="70" t="s">
        <v>15</v>
      </c>
      <c r="C977" s="70" t="s">
        <v>249</v>
      </c>
      <c r="D977" s="70" t="s">
        <v>128</v>
      </c>
      <c r="E977" s="76">
        <f>INDEX('Input Data'!$B$180:$R$199,MATCH(IF($A977="Primary",$A977,$B977),'Input Data'!$A$180:$A$199,0),MATCH($D977,'Input Data'!$B$179:$R$179,0))</f>
        <v>436.2498570690617</v>
      </c>
      <c r="F977" s="81" t="s">
        <v>248</v>
      </c>
      <c r="G977" s="81" t="s">
        <v>245</v>
      </c>
      <c r="H977" s="70">
        <v>2026</v>
      </c>
    </row>
    <row r="978" spans="1:8" x14ac:dyDescent="0.35">
      <c r="A978" s="70" t="s">
        <v>4</v>
      </c>
      <c r="B978" s="70" t="s">
        <v>15</v>
      </c>
      <c r="C978" s="70" t="s">
        <v>250</v>
      </c>
      <c r="D978" s="70" t="s">
        <v>128</v>
      </c>
      <c r="E978" s="76">
        <f t="shared" ref="E978" ca="1" si="135">INDEX(INDIRECT("'"&amp;IF($A978="Primary",$A978,IF($B978="History","History ",$B978))&amp;"'!$E$41:$X$41"),1,MATCH($D978,INDIRECT("'"&amp;IF($A978="Primary",$A978,IF($B978="History","History ",$B978))&amp;"'!$E$35:$X$35"),0))</f>
        <v>2025.8424670693416</v>
      </c>
      <c r="F978" s="81" t="s">
        <v>248</v>
      </c>
      <c r="G978" s="81" t="s">
        <v>245</v>
      </c>
      <c r="H978" s="70">
        <v>2026</v>
      </c>
    </row>
    <row r="979" spans="1:8" x14ac:dyDescent="0.35">
      <c r="A979" s="70" t="s">
        <v>4</v>
      </c>
      <c r="B979" s="70" t="s">
        <v>15</v>
      </c>
      <c r="C979" s="70" t="s">
        <v>251</v>
      </c>
      <c r="D979" s="70" t="s">
        <v>128</v>
      </c>
      <c r="E979" s="81">
        <f>INDEX('Input Data'!$B$123:$R$141,MATCH(IF($A979="Primary",$A979,$B979),'Input Data'!$A$123:$A$141,0),MATCH($D979,'Input Data'!$B$122:$R$122,0))</f>
        <v>7.580534950590459E-2</v>
      </c>
      <c r="F979" s="81" t="s">
        <v>244</v>
      </c>
      <c r="G979" s="81" t="s">
        <v>245</v>
      </c>
      <c r="H979" s="70">
        <v>2026</v>
      </c>
    </row>
    <row r="980" spans="1:8" x14ac:dyDescent="0.35">
      <c r="A980" s="70" t="s">
        <v>4</v>
      </c>
      <c r="B980" s="70" t="s">
        <v>15</v>
      </c>
      <c r="C980" s="70" t="s">
        <v>243</v>
      </c>
      <c r="D980" s="70" t="s">
        <v>129</v>
      </c>
      <c r="E980" s="81">
        <f>INDEX('Input Data'!$B$71:$R$89,MATCH(IF($A980="Primary",$A980,$B980),'Input Data'!$A$71:$A$89,0),MATCH($D980,'Input Data'!$B$70:$R$70,0))</f>
        <v>6.8891136877645268E-2</v>
      </c>
      <c r="F980" s="81" t="s">
        <v>244</v>
      </c>
      <c r="G980" s="81" t="s">
        <v>245</v>
      </c>
      <c r="H980" s="70">
        <v>2026</v>
      </c>
    </row>
    <row r="981" spans="1:8" x14ac:dyDescent="0.35">
      <c r="A981" s="70" t="s">
        <v>4</v>
      </c>
      <c r="B981" s="70" t="s">
        <v>15</v>
      </c>
      <c r="C981" s="70" t="s">
        <v>246</v>
      </c>
      <c r="D981" s="70" t="s">
        <v>129</v>
      </c>
      <c r="E981" s="81">
        <f>INDEX('Input Data'!$B$97:$R$115,MATCH(IF($A981="Primary",$A981,$B981),'Input Data'!$A$97:$A$115,0),MATCH($D981,'Input Data'!$B$96:$R$96,0))</f>
        <v>1.3655215353154272E-2</v>
      </c>
      <c r="F981" s="81" t="s">
        <v>244</v>
      </c>
      <c r="G981" s="81" t="s">
        <v>245</v>
      </c>
      <c r="H981" s="70">
        <v>2026</v>
      </c>
    </row>
    <row r="982" spans="1:8" x14ac:dyDescent="0.35">
      <c r="A982" s="70" t="s">
        <v>4</v>
      </c>
      <c r="B982" s="70" t="s">
        <v>15</v>
      </c>
      <c r="C982" s="70" t="s">
        <v>247</v>
      </c>
      <c r="D982" s="70" t="s">
        <v>129</v>
      </c>
      <c r="E982" s="76">
        <f>INDEX('Input Data'!$B$154:$R$173,MATCH(IF($A982="Primary",$A982,$B982),'Input Data'!$A$154:$A$173,0),MATCH($D982,'Input Data'!$B$153:$R$153,0))</f>
        <v>938.80820661553503</v>
      </c>
      <c r="F982" s="81" t="s">
        <v>248</v>
      </c>
      <c r="G982" s="81" t="s">
        <v>245</v>
      </c>
      <c r="H982" s="70">
        <v>2026</v>
      </c>
    </row>
    <row r="983" spans="1:8" x14ac:dyDescent="0.35">
      <c r="A983" s="70" t="s">
        <v>4</v>
      </c>
      <c r="B983" s="70" t="s">
        <v>15</v>
      </c>
      <c r="C983" s="70" t="s">
        <v>249</v>
      </c>
      <c r="D983" s="70" t="s">
        <v>129</v>
      </c>
      <c r="E983" s="76">
        <f>INDEX('Input Data'!$B$180:$R$199,MATCH(IF($A983="Primary",$A983,$B983),'Input Data'!$A$180:$A$199,0),MATCH($D983,'Input Data'!$B$179:$R$179,0))</f>
        <v>446.63204605960527</v>
      </c>
      <c r="F983" s="81" t="s">
        <v>248</v>
      </c>
      <c r="G983" s="81" t="s">
        <v>245</v>
      </c>
      <c r="H983" s="70">
        <v>2026</v>
      </c>
    </row>
    <row r="984" spans="1:8" x14ac:dyDescent="0.35">
      <c r="A984" s="70" t="s">
        <v>4</v>
      </c>
      <c r="B984" s="70" t="s">
        <v>15</v>
      </c>
      <c r="C984" s="70" t="s">
        <v>250</v>
      </c>
      <c r="D984" s="70" t="s">
        <v>129</v>
      </c>
      <c r="E984" s="76">
        <f t="shared" ref="E984" ca="1" si="136">INDEX(INDIRECT("'"&amp;IF($A984="Primary",$A984,IF($B984="History","History ",$B984))&amp;"'!$E$41:$X$41"),1,MATCH($D984,INDIRECT("'"&amp;IF($A984="Primary",$A984,IF($B984="History","History ",$B984))&amp;"'!$E$35:$X$35"),0))</f>
        <v>1984.2910468998598</v>
      </c>
      <c r="F984" s="81" t="s">
        <v>248</v>
      </c>
      <c r="G984" s="81" t="s">
        <v>245</v>
      </c>
      <c r="H984" s="70">
        <v>2026</v>
      </c>
    </row>
    <row r="985" spans="1:8" x14ac:dyDescent="0.35">
      <c r="A985" s="70" t="s">
        <v>4</v>
      </c>
      <c r="B985" s="70" t="s">
        <v>15</v>
      </c>
      <c r="C985" s="70" t="s">
        <v>251</v>
      </c>
      <c r="D985" s="70" t="s">
        <v>129</v>
      </c>
      <c r="E985" s="81">
        <f>INDEX('Input Data'!$B$123:$R$141,MATCH(IF($A985="Primary",$A985,$B985),'Input Data'!$A$123:$A$141,0),MATCH($D985,'Input Data'!$B$122:$R$122,0))</f>
        <v>8.2546352230799536E-2</v>
      </c>
      <c r="F985" s="81" t="s">
        <v>244</v>
      </c>
      <c r="G985" s="81" t="s">
        <v>245</v>
      </c>
      <c r="H985" s="70">
        <v>2026</v>
      </c>
    </row>
    <row r="986" spans="1:8" x14ac:dyDescent="0.35">
      <c r="A986" s="70" t="s">
        <v>4</v>
      </c>
      <c r="B986" s="70" t="s">
        <v>15</v>
      </c>
      <c r="C986" s="70" t="s">
        <v>243</v>
      </c>
      <c r="D986" s="70" t="s">
        <v>130</v>
      </c>
      <c r="E986" s="81">
        <f>INDEX('Input Data'!$B$71:$R$89,MATCH(IF($A986="Primary",$A986,$B986),'Input Data'!$A$71:$A$89,0),MATCH($D986,'Input Data'!$B$70:$R$70,0))</f>
        <v>8.04395351570657E-2</v>
      </c>
      <c r="F986" s="81" t="s">
        <v>244</v>
      </c>
      <c r="G986" s="81" t="s">
        <v>245</v>
      </c>
      <c r="H986" s="70">
        <v>2026</v>
      </c>
    </row>
    <row r="987" spans="1:8" x14ac:dyDescent="0.35">
      <c r="A987" s="70" t="s">
        <v>4</v>
      </c>
      <c r="B987" s="70" t="s">
        <v>15</v>
      </c>
      <c r="C987" s="70" t="s">
        <v>246</v>
      </c>
      <c r="D987" s="70" t="s">
        <v>130</v>
      </c>
      <c r="E987" s="81">
        <f>INDEX('Input Data'!$B$97:$R$115,MATCH(IF($A987="Primary",$A987,$B987),'Input Data'!$A$97:$A$115,0),MATCH($D987,'Input Data'!$B$96:$R$96,0))</f>
        <v>1.2578661947721316E-2</v>
      </c>
      <c r="F987" s="81" t="s">
        <v>244</v>
      </c>
      <c r="G987" s="81" t="s">
        <v>245</v>
      </c>
      <c r="H987" s="70">
        <v>2026</v>
      </c>
    </row>
    <row r="988" spans="1:8" x14ac:dyDescent="0.35">
      <c r="A988" s="70" t="s">
        <v>4</v>
      </c>
      <c r="B988" s="70" t="s">
        <v>15</v>
      </c>
      <c r="C988" s="70" t="s">
        <v>247</v>
      </c>
      <c r="D988" s="70" t="s">
        <v>130</v>
      </c>
      <c r="E988" s="76">
        <f>INDEX('Input Data'!$B$154:$R$173,MATCH(IF($A988="Primary",$A988,$B988),'Input Data'!$A$154:$A$173,0),MATCH($D988,'Input Data'!$B$153:$R$153,0))</f>
        <v>1120.1819808607138</v>
      </c>
      <c r="F988" s="81" t="s">
        <v>248</v>
      </c>
      <c r="G988" s="81" t="s">
        <v>245</v>
      </c>
      <c r="H988" s="70">
        <v>2026</v>
      </c>
    </row>
    <row r="989" spans="1:8" x14ac:dyDescent="0.35">
      <c r="A989" s="70" t="s">
        <v>4</v>
      </c>
      <c r="B989" s="70" t="s">
        <v>15</v>
      </c>
      <c r="C989" s="70" t="s">
        <v>249</v>
      </c>
      <c r="D989" s="70" t="s">
        <v>130</v>
      </c>
      <c r="E989" s="76">
        <f>INDEX('Input Data'!$B$180:$R$199,MATCH(IF($A989="Primary",$A989,$B989),'Input Data'!$A$180:$A$199,0),MATCH($D989,'Input Data'!$B$179:$R$179,0))</f>
        <v>654.40837112050519</v>
      </c>
      <c r="F989" s="81" t="s">
        <v>248</v>
      </c>
      <c r="G989" s="81" t="s">
        <v>245</v>
      </c>
      <c r="H989" s="70">
        <v>2026</v>
      </c>
    </row>
    <row r="990" spans="1:8" x14ac:dyDescent="0.35">
      <c r="A990" s="70" t="s">
        <v>4</v>
      </c>
      <c r="B990" s="70" t="s">
        <v>15</v>
      </c>
      <c r="C990" s="70" t="s">
        <v>250</v>
      </c>
      <c r="D990" s="70" t="s">
        <v>130</v>
      </c>
      <c r="E990" s="76">
        <f t="shared" ref="E990" ca="1" si="137">INDEX(INDIRECT("'"&amp;IF($A990="Primary",$A990,IF($B990="History","History ",$B990))&amp;"'!$E$41:$X$41"),1,MATCH($D990,INDIRECT("'"&amp;IF($A990="Primary",$A990,IF($B990="History","History ",$B990))&amp;"'!$E$35:$X$35"),0))</f>
        <v>1649.2638242308499</v>
      </c>
      <c r="F990" s="81" t="s">
        <v>248</v>
      </c>
      <c r="G990" s="81" t="s">
        <v>245</v>
      </c>
      <c r="H990" s="70">
        <v>2026</v>
      </c>
    </row>
    <row r="991" spans="1:8" x14ac:dyDescent="0.35">
      <c r="A991" s="70" t="s">
        <v>4</v>
      </c>
      <c r="B991" s="70" t="s">
        <v>15</v>
      </c>
      <c r="C991" s="70" t="s">
        <v>251</v>
      </c>
      <c r="D991" s="70" t="s">
        <v>130</v>
      </c>
      <c r="E991" s="81">
        <f>INDEX('Input Data'!$B$123:$R$141,MATCH(IF($A991="Primary",$A991,$B991),'Input Data'!$A$123:$A$141,0),MATCH($D991,'Input Data'!$B$122:$R$122,0))</f>
        <v>9.3018197104787009E-2</v>
      </c>
      <c r="F991" s="81" t="s">
        <v>244</v>
      </c>
      <c r="G991" s="81" t="s">
        <v>245</v>
      </c>
      <c r="H991" s="70">
        <v>2026</v>
      </c>
    </row>
    <row r="992" spans="1:8" x14ac:dyDescent="0.35">
      <c r="A992" s="70" t="s">
        <v>4</v>
      </c>
      <c r="B992" s="70" t="s">
        <v>15</v>
      </c>
      <c r="C992" s="70" t="s">
        <v>243</v>
      </c>
      <c r="D992" s="70" t="s">
        <v>131</v>
      </c>
      <c r="E992" s="81">
        <f>INDEX('Input Data'!$B$71:$R$89,MATCH(IF($A992="Primary",$A992,$B992),'Input Data'!$A$71:$A$89,0),MATCH($D992,'Input Data'!$B$70:$R$70,0))</f>
        <v>8.3089273098306063E-2</v>
      </c>
      <c r="F992" s="81" t="s">
        <v>244</v>
      </c>
      <c r="G992" s="81" t="s">
        <v>245</v>
      </c>
      <c r="H992" s="70">
        <v>2026</v>
      </c>
    </row>
    <row r="993" spans="1:8" x14ac:dyDescent="0.35">
      <c r="A993" s="70" t="s">
        <v>4</v>
      </c>
      <c r="B993" s="70" t="s">
        <v>15</v>
      </c>
      <c r="C993" s="70" t="s">
        <v>246</v>
      </c>
      <c r="D993" s="70" t="s">
        <v>131</v>
      </c>
      <c r="E993" s="81">
        <f>INDEX('Input Data'!$B$97:$R$115,MATCH(IF($A993="Primary",$A993,$B993),'Input Data'!$A$97:$A$115,0),MATCH($D993,'Input Data'!$B$96:$R$96,0))</f>
        <v>1.282139075523423E-2</v>
      </c>
      <c r="F993" s="81" t="s">
        <v>244</v>
      </c>
      <c r="G993" s="81" t="s">
        <v>245</v>
      </c>
      <c r="H993" s="70">
        <v>2026</v>
      </c>
    </row>
    <row r="994" spans="1:8" x14ac:dyDescent="0.35">
      <c r="A994" s="70" t="s">
        <v>4</v>
      </c>
      <c r="B994" s="70" t="s">
        <v>15</v>
      </c>
      <c r="C994" s="70" t="s">
        <v>247</v>
      </c>
      <c r="D994" s="70" t="s">
        <v>131</v>
      </c>
      <c r="E994" s="76">
        <f>INDEX('Input Data'!$B$154:$R$173,MATCH(IF($A994="Primary",$A994,$B994),'Input Data'!$A$154:$A$173,0),MATCH($D994,'Input Data'!$B$153:$R$153,0))</f>
        <v>1330.838342017533</v>
      </c>
      <c r="F994" s="81" t="s">
        <v>248</v>
      </c>
      <c r="G994" s="81" t="s">
        <v>245</v>
      </c>
      <c r="H994" s="70">
        <v>2026</v>
      </c>
    </row>
    <row r="995" spans="1:8" x14ac:dyDescent="0.35">
      <c r="A995" s="70" t="s">
        <v>4</v>
      </c>
      <c r="B995" s="70" t="s">
        <v>15</v>
      </c>
      <c r="C995" s="70" t="s">
        <v>249</v>
      </c>
      <c r="D995" s="70" t="s">
        <v>131</v>
      </c>
      <c r="E995" s="76">
        <f>INDEX('Input Data'!$B$180:$R$199,MATCH(IF($A995="Primary",$A995,$B995),'Input Data'!$A$180:$A$199,0),MATCH($D995,'Input Data'!$B$179:$R$179,0))</f>
        <v>547.09605592712478</v>
      </c>
      <c r="F995" s="81" t="s">
        <v>248</v>
      </c>
      <c r="G995" s="81" t="s">
        <v>245</v>
      </c>
      <c r="H995" s="70">
        <v>2026</v>
      </c>
    </row>
    <row r="996" spans="1:8" x14ac:dyDescent="0.35">
      <c r="A996" s="70" t="s">
        <v>4</v>
      </c>
      <c r="B996" s="70" t="s">
        <v>15</v>
      </c>
      <c r="C996" s="70" t="s">
        <v>250</v>
      </c>
      <c r="D996" s="70" t="s">
        <v>131</v>
      </c>
      <c r="E996" s="76">
        <f t="shared" ref="E996" ca="1" si="138">INDEX(INDIRECT("'"&amp;IF($A996="Primary",$A996,IF($B996="History","History ",$B996))&amp;"'!$E$41:$X$41"),1,MATCH($D996,INDIRECT("'"&amp;IF($A996="Primary",$A996,IF($B996="History","History ",$B996))&amp;"'!$E$35:$X$35"),0))</f>
        <v>1378.6851204118263</v>
      </c>
      <c r="F996" s="81" t="s">
        <v>248</v>
      </c>
      <c r="G996" s="81" t="s">
        <v>245</v>
      </c>
      <c r="H996" s="70">
        <v>2026</v>
      </c>
    </row>
    <row r="997" spans="1:8" x14ac:dyDescent="0.35">
      <c r="A997" s="70" t="s">
        <v>4</v>
      </c>
      <c r="B997" s="70" t="s">
        <v>15</v>
      </c>
      <c r="C997" s="70" t="s">
        <v>251</v>
      </c>
      <c r="D997" s="70" t="s">
        <v>131</v>
      </c>
      <c r="E997" s="81">
        <f>INDEX('Input Data'!$B$123:$R$141,MATCH(IF($A997="Primary",$A997,$B997),'Input Data'!$A$123:$A$141,0),MATCH($D997,'Input Data'!$B$122:$R$122,0))</f>
        <v>9.5910663853540287E-2</v>
      </c>
      <c r="F997" s="81" t="s">
        <v>244</v>
      </c>
      <c r="G997" s="81" t="s">
        <v>245</v>
      </c>
      <c r="H997" s="70">
        <v>2026</v>
      </c>
    </row>
    <row r="998" spans="1:8" x14ac:dyDescent="0.35">
      <c r="A998" s="70" t="s">
        <v>4</v>
      </c>
      <c r="B998" s="70" t="s">
        <v>15</v>
      </c>
      <c r="C998" s="70" t="s">
        <v>243</v>
      </c>
      <c r="D998" s="70" t="s">
        <v>132</v>
      </c>
      <c r="E998" s="81">
        <f>INDEX('Input Data'!$B$71:$R$89,MATCH(IF($A998="Primary",$A998,$B998),'Input Data'!$A$71:$A$89,0),MATCH($D998,'Input Data'!$B$70:$R$70,0))</f>
        <v>8.1935882857495257E-2</v>
      </c>
      <c r="F998" s="81" t="s">
        <v>244</v>
      </c>
      <c r="G998" s="81" t="s">
        <v>245</v>
      </c>
      <c r="H998" s="70">
        <v>2026</v>
      </c>
    </row>
    <row r="999" spans="1:8" x14ac:dyDescent="0.35">
      <c r="A999" s="70" t="s">
        <v>4</v>
      </c>
      <c r="B999" s="70" t="s">
        <v>15</v>
      </c>
      <c r="C999" s="70" t="s">
        <v>246</v>
      </c>
      <c r="D999" s="70" t="s">
        <v>132</v>
      </c>
      <c r="E999" s="81">
        <f>INDEX('Input Data'!$B$97:$R$115,MATCH(IF($A999="Primary",$A999,$B999),'Input Data'!$A$97:$A$115,0),MATCH($D999,'Input Data'!$B$96:$R$96,0))</f>
        <v>1.4236614414710009E-2</v>
      </c>
      <c r="F999" s="81" t="s">
        <v>244</v>
      </c>
      <c r="G999" s="81" t="s">
        <v>245</v>
      </c>
      <c r="H999" s="70">
        <v>2026</v>
      </c>
    </row>
    <row r="1000" spans="1:8" x14ac:dyDescent="0.35">
      <c r="A1000" s="70" t="s">
        <v>4</v>
      </c>
      <c r="B1000" s="70" t="s">
        <v>15</v>
      </c>
      <c r="C1000" s="70" t="s">
        <v>247</v>
      </c>
      <c r="D1000" s="70" t="s">
        <v>132</v>
      </c>
      <c r="E1000" s="76">
        <f>INDEX('Input Data'!$B$154:$R$173,MATCH(IF($A1000="Primary",$A1000,$B1000),'Input Data'!$A$154:$A$173,0),MATCH($D1000,'Input Data'!$B$153:$R$153,0))</f>
        <v>1215.039593826494</v>
      </c>
      <c r="F1000" s="81" t="s">
        <v>248</v>
      </c>
      <c r="G1000" s="81" t="s">
        <v>245</v>
      </c>
      <c r="H1000" s="70">
        <v>2026</v>
      </c>
    </row>
    <row r="1001" spans="1:8" x14ac:dyDescent="0.35">
      <c r="A1001" s="70" t="s">
        <v>4</v>
      </c>
      <c r="B1001" s="70" t="s">
        <v>15</v>
      </c>
      <c r="C1001" s="70" t="s">
        <v>249</v>
      </c>
      <c r="D1001" s="70" t="s">
        <v>132</v>
      </c>
      <c r="E1001" s="76">
        <f>INDEX('Input Data'!$B$180:$R$199,MATCH(IF($A1001="Primary",$A1001,$B1001),'Input Data'!$A$180:$A$199,0),MATCH($D1001,'Input Data'!$B$179:$R$179,0))</f>
        <v>478.44278147826708</v>
      </c>
      <c r="F1001" s="81" t="s">
        <v>248</v>
      </c>
      <c r="G1001" s="81" t="s">
        <v>245</v>
      </c>
      <c r="H1001" s="70">
        <v>2026</v>
      </c>
    </row>
    <row r="1002" spans="1:8" x14ac:dyDescent="0.35">
      <c r="A1002" s="70" t="s">
        <v>4</v>
      </c>
      <c r="B1002" s="70" t="s">
        <v>15</v>
      </c>
      <c r="C1002" s="70" t="s">
        <v>250</v>
      </c>
      <c r="D1002" s="70" t="s">
        <v>132</v>
      </c>
      <c r="E1002" s="76">
        <f t="shared" ref="E1002" ca="1" si="139">INDEX(INDIRECT("'"&amp;IF($A1002="Primary",$A1002,IF($B1002="History","History ",$B1002))&amp;"'!$E$41:$X$41"),1,MATCH($D1002,INDIRECT("'"&amp;IF($A1002="Primary",$A1002,IF($B1002="History","History ",$B1002))&amp;"'!$E$35:$X$35"),0))</f>
        <v>1533.2503863404911</v>
      </c>
      <c r="F1002" s="81" t="s">
        <v>248</v>
      </c>
      <c r="G1002" s="81" t="s">
        <v>245</v>
      </c>
      <c r="H1002" s="70">
        <v>2026</v>
      </c>
    </row>
    <row r="1003" spans="1:8" x14ac:dyDescent="0.35">
      <c r="A1003" s="70" t="s">
        <v>4</v>
      </c>
      <c r="B1003" s="70" t="s">
        <v>15</v>
      </c>
      <c r="C1003" s="70" t="s">
        <v>251</v>
      </c>
      <c r="D1003" s="70" t="s">
        <v>132</v>
      </c>
      <c r="E1003" s="81">
        <f>INDEX('Input Data'!$B$123:$R$141,MATCH(IF($A1003="Primary",$A1003,$B1003),'Input Data'!$A$123:$A$141,0),MATCH($D1003,'Input Data'!$B$122:$R$122,0))</f>
        <v>9.6172497272205268E-2</v>
      </c>
      <c r="F1003" s="81" t="s">
        <v>244</v>
      </c>
      <c r="G1003" s="81" t="s">
        <v>245</v>
      </c>
      <c r="H1003" s="70">
        <v>2026</v>
      </c>
    </row>
    <row r="1004" spans="1:8" x14ac:dyDescent="0.35">
      <c r="A1004" s="70" t="s">
        <v>4</v>
      </c>
      <c r="B1004" s="70" t="s">
        <v>15</v>
      </c>
      <c r="C1004" s="70" t="s">
        <v>243</v>
      </c>
      <c r="D1004" s="70" t="s">
        <v>133</v>
      </c>
      <c r="E1004" s="81">
        <f>INDEX('Input Data'!$B$71:$R$89,MATCH(IF($A1004="Primary",$A1004,$B1004),'Input Data'!$A$71:$A$89,0),MATCH($D1004,'Input Data'!$B$70:$R$70,0))</f>
        <v>8.1517884700522986E-2</v>
      </c>
      <c r="F1004" s="81" t="s">
        <v>244</v>
      </c>
      <c r="G1004" s="81" t="s">
        <v>252</v>
      </c>
      <c r="H1004" s="70">
        <v>2026</v>
      </c>
    </row>
    <row r="1005" spans="1:8" x14ac:dyDescent="0.35">
      <c r="A1005" s="70" t="s">
        <v>4</v>
      </c>
      <c r="B1005" s="70" t="s">
        <v>15</v>
      </c>
      <c r="C1005" s="70" t="s">
        <v>246</v>
      </c>
      <c r="D1005" s="70" t="s">
        <v>133</v>
      </c>
      <c r="E1005" s="81">
        <f>INDEX('Input Data'!$B$97:$R$115,MATCH(IF($A1005="Primary",$A1005,$B1005),'Input Data'!$A$97:$A$115,0),MATCH($D1005,'Input Data'!$B$96:$R$96,0))</f>
        <v>1.450626717887709E-2</v>
      </c>
      <c r="F1005" s="81" t="s">
        <v>244</v>
      </c>
      <c r="G1005" s="81" t="s">
        <v>252</v>
      </c>
      <c r="H1005" s="70">
        <v>2026</v>
      </c>
    </row>
    <row r="1006" spans="1:8" x14ac:dyDescent="0.35">
      <c r="A1006" s="70" t="s">
        <v>4</v>
      </c>
      <c r="B1006" s="70" t="s">
        <v>15</v>
      </c>
      <c r="C1006" s="70" t="s">
        <v>247</v>
      </c>
      <c r="D1006" s="70" t="s">
        <v>133</v>
      </c>
      <c r="E1006" s="76">
        <f>INDEX('Input Data'!$B$154:$R$173,MATCH(IF($A1006="Primary",$A1006,$B1006),'Input Data'!$A$154:$A$173,0),MATCH($D1006,'Input Data'!$B$153:$R$153,0))</f>
        <v>1140.8664752049037</v>
      </c>
      <c r="F1006" s="81" t="s">
        <v>248</v>
      </c>
      <c r="G1006" s="81" t="s">
        <v>252</v>
      </c>
      <c r="H1006" s="70">
        <v>2026</v>
      </c>
    </row>
    <row r="1007" spans="1:8" x14ac:dyDescent="0.35">
      <c r="A1007" s="70" t="s">
        <v>4</v>
      </c>
      <c r="B1007" s="70" t="s">
        <v>15</v>
      </c>
      <c r="C1007" s="70" t="s">
        <v>249</v>
      </c>
      <c r="D1007" s="70" t="s">
        <v>133</v>
      </c>
      <c r="E1007" s="76">
        <f>INDEX('Input Data'!$B$180:$R$199,MATCH(IF($A1007="Primary",$A1007,$B1007),'Input Data'!$A$180:$A$199,0),MATCH($D1007,'Input Data'!$B$179:$R$179,0))</f>
        <v>467.55469061726251</v>
      </c>
      <c r="F1007" s="81" t="s">
        <v>248</v>
      </c>
      <c r="G1007" s="81" t="s">
        <v>252</v>
      </c>
      <c r="H1007" s="70">
        <v>2026</v>
      </c>
    </row>
    <row r="1008" spans="1:8" x14ac:dyDescent="0.35">
      <c r="A1008" s="70" t="s">
        <v>4</v>
      </c>
      <c r="B1008" s="70" t="s">
        <v>15</v>
      </c>
      <c r="C1008" s="70" t="s">
        <v>250</v>
      </c>
      <c r="D1008" s="70" t="s">
        <v>133</v>
      </c>
      <c r="E1008" s="76">
        <f>INDEX('Input Data'!$B$430:$Q$449,MATCH(IF($A1008="Primary",$A1008,$B1008),'Input Data'!$A$430:$A$449,0),MATCH($D1008,'Input Data'!B$429:Q$429,0))</f>
        <v>1664.2518864667793</v>
      </c>
      <c r="F1008" s="81" t="s">
        <v>248</v>
      </c>
      <c r="G1008" s="81" t="s">
        <v>252</v>
      </c>
      <c r="H1008" s="70">
        <v>2026</v>
      </c>
    </row>
    <row r="1009" spans="1:8" x14ac:dyDescent="0.35">
      <c r="A1009" s="70" t="s">
        <v>4</v>
      </c>
      <c r="B1009" s="70" t="s">
        <v>15</v>
      </c>
      <c r="C1009" s="70" t="s">
        <v>251</v>
      </c>
      <c r="D1009" s="70" t="s">
        <v>133</v>
      </c>
      <c r="E1009" s="81">
        <f>INDEX('Input Data'!$B$123:$R$141,MATCH(IF($A1009="Primary",$A1009,$B1009),'Input Data'!$A$123:$A$141,0),MATCH($D1009,'Input Data'!$B$122:$R$122,0))</f>
        <v>9.6024151879400083E-2</v>
      </c>
      <c r="F1009" s="81" t="s">
        <v>244</v>
      </c>
      <c r="G1009" s="81" t="s">
        <v>252</v>
      </c>
      <c r="H1009" s="70">
        <v>2026</v>
      </c>
    </row>
    <row r="1010" spans="1:8" x14ac:dyDescent="0.35">
      <c r="A1010" s="70" t="s">
        <v>4</v>
      </c>
      <c r="B1010" s="70" t="s">
        <v>15</v>
      </c>
      <c r="C1010" s="70" t="s">
        <v>243</v>
      </c>
      <c r="D1010" s="70" t="s">
        <v>134</v>
      </c>
      <c r="E1010" s="81">
        <f>INDEX('Input Data'!$B$71:$R$89,MATCH(IF($A1010="Primary",$A1010,$B1010),'Input Data'!$A$71:$A$89,0),MATCH($D1010,'Input Data'!$B$70:$R$70,0))</f>
        <v>8.1228979514608279E-2</v>
      </c>
      <c r="F1010" s="81" t="s">
        <v>244</v>
      </c>
      <c r="G1010" s="81" t="s">
        <v>252</v>
      </c>
      <c r="H1010" s="70">
        <v>2026</v>
      </c>
    </row>
    <row r="1011" spans="1:8" x14ac:dyDescent="0.35">
      <c r="A1011" s="70" t="s">
        <v>4</v>
      </c>
      <c r="B1011" s="70" t="s">
        <v>15</v>
      </c>
      <c r="C1011" s="70" t="s">
        <v>246</v>
      </c>
      <c r="D1011" s="70" t="s">
        <v>134</v>
      </c>
      <c r="E1011" s="81">
        <f>INDEX('Input Data'!$B$97:$R$115,MATCH(IF($A1011="Primary",$A1011,$B1011),'Input Data'!$A$97:$A$115,0),MATCH($D1011,'Input Data'!$B$96:$R$96,0))</f>
        <v>1.4454855935422499E-2</v>
      </c>
      <c r="F1011" s="81" t="s">
        <v>244</v>
      </c>
      <c r="G1011" s="81" t="s">
        <v>252</v>
      </c>
      <c r="H1011" s="70">
        <v>2026</v>
      </c>
    </row>
    <row r="1012" spans="1:8" x14ac:dyDescent="0.35">
      <c r="A1012" s="70" t="s">
        <v>4</v>
      </c>
      <c r="B1012" s="70" t="s">
        <v>15</v>
      </c>
      <c r="C1012" s="70" t="s">
        <v>247</v>
      </c>
      <c r="D1012" s="70" t="s">
        <v>134</v>
      </c>
      <c r="E1012" s="76">
        <f>INDEX('Input Data'!$B$154:$R$173,MATCH(IF($A1012="Primary",$A1012,$B1012),'Input Data'!$A$154:$A$173,0),MATCH($D1012,'Input Data'!$B$153:$R$153,0))</f>
        <v>1066.8586223094733</v>
      </c>
      <c r="F1012" s="81" t="s">
        <v>248</v>
      </c>
      <c r="G1012" s="81" t="s">
        <v>252</v>
      </c>
      <c r="H1012" s="70">
        <v>2026</v>
      </c>
    </row>
    <row r="1013" spans="1:8" x14ac:dyDescent="0.35">
      <c r="A1013" s="70" t="s">
        <v>4</v>
      </c>
      <c r="B1013" s="70" t="s">
        <v>15</v>
      </c>
      <c r="C1013" s="70" t="s">
        <v>249</v>
      </c>
      <c r="D1013" s="70" t="s">
        <v>134</v>
      </c>
      <c r="E1013" s="76">
        <f>INDEX('Input Data'!$B$180:$R$199,MATCH(IF($A1013="Primary",$A1013,$B1013),'Input Data'!$A$180:$A$199,0),MATCH($D1013,'Input Data'!$B$179:$R$179,0))</f>
        <v>463.49281417943268</v>
      </c>
      <c r="F1013" s="81" t="s">
        <v>248</v>
      </c>
      <c r="G1013" s="81" t="s">
        <v>252</v>
      </c>
      <c r="H1013" s="70">
        <v>2026</v>
      </c>
    </row>
    <row r="1014" spans="1:8" x14ac:dyDescent="0.35">
      <c r="A1014" s="70" t="s">
        <v>4</v>
      </c>
      <c r="B1014" s="70" t="s">
        <v>15</v>
      </c>
      <c r="C1014" s="70" t="s">
        <v>250</v>
      </c>
      <c r="D1014" s="70" t="s">
        <v>134</v>
      </c>
      <c r="E1014" s="76">
        <f>INDEX('Input Data'!$B$430:$Q$449,MATCH(IF($A1014="Primary",$A1014,$B1014),'Input Data'!$A$430:$A$449,0),MATCH($D1014,'Input Data'!B$429:Q$429,0))</f>
        <v>1508.6764854011471</v>
      </c>
      <c r="F1014" s="81" t="s">
        <v>248</v>
      </c>
      <c r="G1014" s="81" t="s">
        <v>252</v>
      </c>
      <c r="H1014" s="70">
        <v>2026</v>
      </c>
    </row>
    <row r="1015" spans="1:8" x14ac:dyDescent="0.35">
      <c r="A1015" s="70" t="s">
        <v>4</v>
      </c>
      <c r="B1015" s="70" t="s">
        <v>15</v>
      </c>
      <c r="C1015" s="70" t="s">
        <v>251</v>
      </c>
      <c r="D1015" s="70" t="s">
        <v>134</v>
      </c>
      <c r="E1015" s="81">
        <f>INDEX('Input Data'!$B$123:$R$141,MATCH(IF($A1015="Primary",$A1015,$B1015),'Input Data'!$A$123:$A$141,0),MATCH($D1015,'Input Data'!$B$122:$R$122,0))</f>
        <v>9.5683835450030785E-2</v>
      </c>
      <c r="F1015" s="81" t="s">
        <v>244</v>
      </c>
      <c r="G1015" s="81" t="s">
        <v>252</v>
      </c>
      <c r="H1015" s="70">
        <v>2026</v>
      </c>
    </row>
    <row r="1016" spans="1:8" x14ac:dyDescent="0.35">
      <c r="A1016" s="70" t="s">
        <v>4</v>
      </c>
      <c r="B1016" s="70" t="s">
        <v>15</v>
      </c>
      <c r="C1016" s="70" t="s">
        <v>243</v>
      </c>
      <c r="D1016" s="70" t="s">
        <v>135</v>
      </c>
      <c r="E1016" s="81">
        <f>INDEX('Input Data'!$B$71:$R$89,MATCH(IF($A1016="Primary",$A1016,$B1016),'Input Data'!$A$71:$A$89,0),MATCH($D1016,'Input Data'!$B$70:$R$70,0))</f>
        <v>8.1228979514608265E-2</v>
      </c>
      <c r="F1016" s="81" t="s">
        <v>244</v>
      </c>
      <c r="G1016" s="70" t="s">
        <v>252</v>
      </c>
      <c r="H1016" s="70">
        <v>2026</v>
      </c>
    </row>
    <row r="1017" spans="1:8" x14ac:dyDescent="0.35">
      <c r="A1017" s="70" t="s">
        <v>4</v>
      </c>
      <c r="B1017" s="70" t="s">
        <v>15</v>
      </c>
      <c r="C1017" s="70" t="s">
        <v>246</v>
      </c>
      <c r="D1017" s="70" t="s">
        <v>135</v>
      </c>
      <c r="E1017" s="81">
        <f>INDEX('Input Data'!$B$97:$R$115,MATCH(IF($A1017="Primary",$A1017,$B1017),'Input Data'!$A$97:$A$115,0),MATCH($D1017,'Input Data'!$B$96:$R$96,0))</f>
        <v>1.4454855935422497E-2</v>
      </c>
      <c r="F1017" s="81" t="s">
        <v>244</v>
      </c>
      <c r="G1017" s="70" t="s">
        <v>252</v>
      </c>
      <c r="H1017" s="70">
        <v>2026</v>
      </c>
    </row>
    <row r="1018" spans="1:8" x14ac:dyDescent="0.35">
      <c r="A1018" s="70" t="s">
        <v>4</v>
      </c>
      <c r="B1018" s="70" t="s">
        <v>15</v>
      </c>
      <c r="C1018" s="70" t="s">
        <v>247</v>
      </c>
      <c r="D1018" s="70" t="s">
        <v>135</v>
      </c>
      <c r="E1018" s="76">
        <f>INDEX('Input Data'!$B$154:$R$173,MATCH(IF($A1018="Primary",$A1018,$B1018),'Input Data'!$A$154:$A$173,0),MATCH($D1018,'Input Data'!$B$153:$R$153,0))</f>
        <v>1113.4968962697283</v>
      </c>
      <c r="F1018" s="81" t="s">
        <v>248</v>
      </c>
      <c r="G1018" s="70" t="s">
        <v>252</v>
      </c>
      <c r="H1018" s="70">
        <v>2026</v>
      </c>
    </row>
    <row r="1019" spans="1:8" x14ac:dyDescent="0.35">
      <c r="A1019" s="70" t="s">
        <v>4</v>
      </c>
      <c r="B1019" s="70" t="s">
        <v>15</v>
      </c>
      <c r="C1019" s="70" t="s">
        <v>249</v>
      </c>
      <c r="D1019" s="70" t="s">
        <v>135</v>
      </c>
      <c r="E1019" s="76">
        <f>INDEX('Input Data'!$B$180:$R$199,MATCH(IF($A1019="Primary",$A1019,$B1019),'Input Data'!$A$180:$A$199,0),MATCH($D1019,'Input Data'!$B$179:$R$179,0))</f>
        <v>509.66720621006885</v>
      </c>
      <c r="F1019" s="81" t="s">
        <v>248</v>
      </c>
      <c r="G1019" s="70" t="s">
        <v>252</v>
      </c>
      <c r="H1019" s="70">
        <v>2026</v>
      </c>
    </row>
    <row r="1020" spans="1:8" x14ac:dyDescent="0.35">
      <c r="A1020" s="70" t="s">
        <v>4</v>
      </c>
      <c r="B1020" s="70" t="s">
        <v>15</v>
      </c>
      <c r="C1020" s="70" t="s">
        <v>250</v>
      </c>
      <c r="D1020" s="70" t="s">
        <v>135</v>
      </c>
      <c r="E1020" s="76"/>
      <c r="F1020" s="76"/>
      <c r="G1020" s="70" t="s">
        <v>252</v>
      </c>
      <c r="H1020" s="70">
        <v>2026</v>
      </c>
    </row>
    <row r="1021" spans="1:8" x14ac:dyDescent="0.35">
      <c r="A1021" s="70" t="s">
        <v>4</v>
      </c>
      <c r="B1021" s="70" t="s">
        <v>15</v>
      </c>
      <c r="C1021" s="70" t="s">
        <v>251</v>
      </c>
      <c r="D1021" s="70" t="s">
        <v>135</v>
      </c>
      <c r="E1021" s="81">
        <f>INDEX('Input Data'!$B$123:$R$141,MATCH(IF($A1021="Primary",$A1021,$B1021),'Input Data'!$A$123:$A$141,0),MATCH($D1021,'Input Data'!$B$122:$R$122,0))</f>
        <v>9.5683835450030758E-2</v>
      </c>
      <c r="F1021" s="81" t="s">
        <v>244</v>
      </c>
      <c r="G1021" s="70" t="s">
        <v>252</v>
      </c>
      <c r="H1021" s="70">
        <v>2026</v>
      </c>
    </row>
    <row r="1022" spans="1:8" x14ac:dyDescent="0.35">
      <c r="A1022" s="70" t="s">
        <v>4</v>
      </c>
      <c r="B1022" s="70" t="s">
        <v>18</v>
      </c>
      <c r="C1022" s="70" t="s">
        <v>243</v>
      </c>
      <c r="D1022" s="70" t="s">
        <v>119</v>
      </c>
      <c r="E1022" s="81">
        <f>INDEX('Input Data'!$B$71:$R$89,MATCH(IF($A1022="Primary",$A1022,$B1022),'Input Data'!$A$71:$A$89,0),MATCH($D1022,'Input Data'!$B$70:$R$70,0))</f>
        <v>6.1405424129761757E-2</v>
      </c>
      <c r="F1022" s="81" t="s">
        <v>244</v>
      </c>
      <c r="G1022" s="81" t="s">
        <v>245</v>
      </c>
      <c r="H1022" s="70">
        <v>2026</v>
      </c>
    </row>
    <row r="1023" spans="1:8" x14ac:dyDescent="0.35">
      <c r="A1023" s="70" t="s">
        <v>4</v>
      </c>
      <c r="B1023" s="70" t="s">
        <v>18</v>
      </c>
      <c r="C1023" s="70" t="s">
        <v>246</v>
      </c>
      <c r="D1023" s="70" t="s">
        <v>119</v>
      </c>
      <c r="E1023" s="81">
        <f>INDEX('Input Data'!$B$97:$R$115,MATCH(IF($A1023="Primary",$A1023,$B1023),'Input Data'!$A$97:$A$115,0),MATCH($D1023,'Input Data'!$B$96:$R$96,0))</f>
        <v>3.6310505398295646E-2</v>
      </c>
      <c r="F1023" s="81" t="s">
        <v>244</v>
      </c>
      <c r="G1023" s="81" t="s">
        <v>245</v>
      </c>
      <c r="H1023" s="70">
        <v>2026</v>
      </c>
    </row>
    <row r="1024" spans="1:8" x14ac:dyDescent="0.35">
      <c r="A1024" s="70" t="s">
        <v>4</v>
      </c>
      <c r="B1024" s="70" t="s">
        <v>18</v>
      </c>
      <c r="C1024" s="70" t="s">
        <v>247</v>
      </c>
      <c r="D1024" s="70" t="s">
        <v>119</v>
      </c>
      <c r="E1024" s="76">
        <f>INDEX('Input Data'!$B$154:$R$173,MATCH(IF($A1024="Primary",$A1024,$B1024),'Input Data'!$A$154:$A$173,0),MATCH($D1024,'Input Data'!$B$153:$R$153,0))</f>
        <v>219.73322471781995</v>
      </c>
      <c r="F1024" s="81" t="s">
        <v>248</v>
      </c>
      <c r="G1024" s="81" t="s">
        <v>245</v>
      </c>
      <c r="H1024" s="70">
        <v>2026</v>
      </c>
    </row>
    <row r="1025" spans="1:8" x14ac:dyDescent="0.35">
      <c r="A1025" s="70" t="s">
        <v>4</v>
      </c>
      <c r="B1025" s="70" t="s">
        <v>18</v>
      </c>
      <c r="C1025" s="70" t="s">
        <v>249</v>
      </c>
      <c r="D1025" s="70" t="s">
        <v>119</v>
      </c>
      <c r="E1025" s="76">
        <f>INDEX('Input Data'!$B$180:$R$199,MATCH(IF($A1025="Primary",$A1025,$B1025),'Input Data'!$A$180:$A$199,0),MATCH($D1025,'Input Data'!$B$179:$R$179,0))</f>
        <v>124.47428549433283</v>
      </c>
      <c r="F1025" s="81" t="s">
        <v>248</v>
      </c>
      <c r="G1025" s="81" t="s">
        <v>245</v>
      </c>
      <c r="H1025" s="70">
        <v>2026</v>
      </c>
    </row>
    <row r="1026" spans="1:8" x14ac:dyDescent="0.35">
      <c r="A1026" s="70" t="s">
        <v>4</v>
      </c>
      <c r="B1026" s="70" t="s">
        <v>18</v>
      </c>
      <c r="C1026" s="70" t="s">
        <v>250</v>
      </c>
      <c r="D1026" s="70" t="s">
        <v>119</v>
      </c>
      <c r="E1026" s="76">
        <f t="shared" ref="E1026" ca="1" si="140">INDEX(INDIRECT("'"&amp;IF($A1026="Primary",$A1026,IF($B1026="History","History ",$B1026))&amp;"'!$E$41:$X$41"),1,MATCH($D1026,INDIRECT("'"&amp;IF($A1026="Primary",$A1026,IF($B1026="History","History ",$B1026))&amp;"'!$E$35:$X$35"),0))</f>
        <v>478.19607840862233</v>
      </c>
      <c r="F1026" s="81" t="s">
        <v>248</v>
      </c>
      <c r="G1026" s="81" t="s">
        <v>245</v>
      </c>
      <c r="H1026" s="70">
        <v>2026</v>
      </c>
    </row>
    <row r="1027" spans="1:8" x14ac:dyDescent="0.35">
      <c r="A1027" s="70" t="s">
        <v>4</v>
      </c>
      <c r="B1027" s="70" t="s">
        <v>18</v>
      </c>
      <c r="C1027" s="70" t="s">
        <v>251</v>
      </c>
      <c r="D1027" s="70" t="s">
        <v>119</v>
      </c>
      <c r="E1027" s="81">
        <f>INDEX('Input Data'!$B$123:$R$141,MATCH(IF($A1027="Primary",$A1027,$B1027),'Input Data'!$A$123:$A$141,0),MATCH($D1027,'Input Data'!$B$122:$R$122,0))</f>
        <v>9.771592952805741E-2</v>
      </c>
      <c r="F1027" s="81" t="s">
        <v>244</v>
      </c>
      <c r="G1027" s="81" t="s">
        <v>245</v>
      </c>
      <c r="H1027" s="70">
        <v>2026</v>
      </c>
    </row>
    <row r="1028" spans="1:8" x14ac:dyDescent="0.35">
      <c r="A1028" s="70" t="s">
        <v>4</v>
      </c>
      <c r="B1028" s="70" t="s">
        <v>18</v>
      </c>
      <c r="C1028" s="70" t="s">
        <v>243</v>
      </c>
      <c r="D1028" s="70" t="s">
        <v>120</v>
      </c>
      <c r="E1028" s="81">
        <f>INDEX('Input Data'!$B$71:$R$89,MATCH(IF($A1028="Primary",$A1028,$B1028),'Input Data'!$A$71:$A$89,0),MATCH($D1028,'Input Data'!$B$70:$R$70,0))</f>
        <v>5.4043731769321701E-2</v>
      </c>
      <c r="F1028" s="81" t="s">
        <v>244</v>
      </c>
      <c r="G1028" s="81" t="s">
        <v>245</v>
      </c>
      <c r="H1028" s="70">
        <v>2026</v>
      </c>
    </row>
    <row r="1029" spans="1:8" x14ac:dyDescent="0.35">
      <c r="A1029" s="70" t="s">
        <v>4</v>
      </c>
      <c r="B1029" s="70" t="s">
        <v>18</v>
      </c>
      <c r="C1029" s="70" t="s">
        <v>246</v>
      </c>
      <c r="D1029" s="70" t="s">
        <v>120</v>
      </c>
      <c r="E1029" s="81">
        <f>INDEX('Input Data'!$B$97:$R$115,MATCH(IF($A1029="Primary",$A1029,$B1029),'Input Data'!$A$97:$A$115,0),MATCH($D1029,'Input Data'!$B$96:$R$96,0))</f>
        <v>2.9342983073462101E-2</v>
      </c>
      <c r="F1029" s="81" t="s">
        <v>244</v>
      </c>
      <c r="G1029" s="81" t="s">
        <v>245</v>
      </c>
      <c r="H1029" s="70">
        <v>2026</v>
      </c>
    </row>
    <row r="1030" spans="1:8" x14ac:dyDescent="0.35">
      <c r="A1030" s="70" t="s">
        <v>4</v>
      </c>
      <c r="B1030" s="70" t="s">
        <v>18</v>
      </c>
      <c r="C1030" s="70" t="s">
        <v>247</v>
      </c>
      <c r="D1030" s="70" t="s">
        <v>120</v>
      </c>
      <c r="E1030" s="76">
        <f>INDEX('Input Data'!$B$154:$R$173,MATCH(IF($A1030="Primary",$A1030,$B1030),'Input Data'!$A$154:$A$173,0),MATCH($D1030,'Input Data'!$B$153:$R$153,0))</f>
        <v>280.39186345828102</v>
      </c>
      <c r="F1030" s="81" t="s">
        <v>248</v>
      </c>
      <c r="G1030" s="81" t="s">
        <v>245</v>
      </c>
      <c r="H1030" s="70">
        <v>2026</v>
      </c>
    </row>
    <row r="1031" spans="1:8" x14ac:dyDescent="0.35">
      <c r="A1031" s="70" t="s">
        <v>4</v>
      </c>
      <c r="B1031" s="70" t="s">
        <v>18</v>
      </c>
      <c r="C1031" s="70" t="s">
        <v>249</v>
      </c>
      <c r="D1031" s="70" t="s">
        <v>120</v>
      </c>
      <c r="E1031" s="76">
        <f>INDEX('Input Data'!$B$180:$R$199,MATCH(IF($A1031="Primary",$A1031,$B1031),'Input Data'!$A$180:$A$199,0),MATCH($D1031,'Input Data'!$B$179:$R$179,0))</f>
        <v>160.54897075765311</v>
      </c>
      <c r="F1031" s="81" t="s">
        <v>248</v>
      </c>
      <c r="G1031" s="81" t="s">
        <v>245</v>
      </c>
      <c r="H1031" s="70">
        <v>2026</v>
      </c>
    </row>
    <row r="1032" spans="1:8" x14ac:dyDescent="0.35">
      <c r="A1032" s="70" t="s">
        <v>4</v>
      </c>
      <c r="B1032" s="70" t="s">
        <v>18</v>
      </c>
      <c r="C1032" s="70" t="s">
        <v>250</v>
      </c>
      <c r="D1032" s="70" t="s">
        <v>120</v>
      </c>
      <c r="E1032" s="76">
        <f t="shared" ref="E1032" ca="1" si="141">INDEX(INDIRECT("'"&amp;IF($A1032="Primary",$A1032,IF($B1032="History","History ",$B1032))&amp;"'!$E$41:$X$41"),1,MATCH($D1032,INDIRECT("'"&amp;IF($A1032="Primary",$A1032,IF($B1032="History","History ",$B1032))&amp;"'!$E$35:$X$35"),0))</f>
        <v>524.35424716025659</v>
      </c>
      <c r="F1032" s="81" t="s">
        <v>248</v>
      </c>
      <c r="G1032" s="81" t="s">
        <v>245</v>
      </c>
      <c r="H1032" s="70">
        <v>2026</v>
      </c>
    </row>
    <row r="1033" spans="1:8" x14ac:dyDescent="0.35">
      <c r="A1033" s="70" t="s">
        <v>4</v>
      </c>
      <c r="B1033" s="70" t="s">
        <v>18</v>
      </c>
      <c r="C1033" s="70" t="s">
        <v>251</v>
      </c>
      <c r="D1033" s="70" t="s">
        <v>120</v>
      </c>
      <c r="E1033" s="81">
        <f>INDEX('Input Data'!$B$123:$R$141,MATCH(IF($A1033="Primary",$A1033,$B1033),'Input Data'!$A$123:$A$141,0),MATCH($D1033,'Input Data'!$B$122:$R$122,0))</f>
        <v>8.3386714842783802E-2</v>
      </c>
      <c r="F1033" s="81" t="s">
        <v>244</v>
      </c>
      <c r="G1033" s="81" t="s">
        <v>245</v>
      </c>
      <c r="H1033" s="70">
        <v>2026</v>
      </c>
    </row>
    <row r="1034" spans="1:8" x14ac:dyDescent="0.35">
      <c r="A1034" s="70" t="s">
        <v>4</v>
      </c>
      <c r="B1034" s="70" t="s">
        <v>18</v>
      </c>
      <c r="C1034" s="70" t="s">
        <v>243</v>
      </c>
      <c r="D1034" s="70" t="s">
        <v>121</v>
      </c>
      <c r="E1034" s="81">
        <f>INDEX('Input Data'!$B$71:$R$89,MATCH(IF($A1034="Primary",$A1034,$B1034),'Input Data'!$A$71:$A$89,0),MATCH($D1034,'Input Data'!$B$70:$R$70,0))</f>
        <v>6.465647496710096E-2</v>
      </c>
      <c r="F1034" s="81" t="s">
        <v>244</v>
      </c>
      <c r="G1034" s="81" t="s">
        <v>245</v>
      </c>
      <c r="H1034" s="70">
        <v>2026</v>
      </c>
    </row>
    <row r="1035" spans="1:8" x14ac:dyDescent="0.35">
      <c r="A1035" s="70" t="s">
        <v>4</v>
      </c>
      <c r="B1035" s="70" t="s">
        <v>18</v>
      </c>
      <c r="C1035" s="70" t="s">
        <v>246</v>
      </c>
      <c r="D1035" s="70" t="s">
        <v>121</v>
      </c>
      <c r="E1035" s="81">
        <f>INDEX('Input Data'!$B$97:$R$115,MATCH(IF($A1035="Primary",$A1035,$B1035),'Input Data'!$A$97:$A$115,0),MATCH($D1035,'Input Data'!$B$96:$R$96,0))</f>
        <v>2.8643183394955585E-2</v>
      </c>
      <c r="F1035" s="81" t="s">
        <v>244</v>
      </c>
      <c r="G1035" s="81" t="s">
        <v>245</v>
      </c>
      <c r="H1035" s="70">
        <v>2026</v>
      </c>
    </row>
    <row r="1036" spans="1:8" x14ac:dyDescent="0.35">
      <c r="A1036" s="70" t="s">
        <v>4</v>
      </c>
      <c r="B1036" s="70" t="s">
        <v>18</v>
      </c>
      <c r="C1036" s="70" t="s">
        <v>247</v>
      </c>
      <c r="D1036" s="70" t="s">
        <v>121</v>
      </c>
      <c r="E1036" s="76">
        <f>INDEX('Input Data'!$B$154:$R$173,MATCH(IF($A1036="Primary",$A1036,$B1036),'Input Data'!$A$154:$A$173,0),MATCH($D1036,'Input Data'!$B$153:$R$153,0))</f>
        <v>270.96896259750099</v>
      </c>
      <c r="F1036" s="81" t="s">
        <v>248</v>
      </c>
      <c r="G1036" s="81" t="s">
        <v>245</v>
      </c>
      <c r="H1036" s="70">
        <v>2026</v>
      </c>
    </row>
    <row r="1037" spans="1:8" x14ac:dyDescent="0.35">
      <c r="A1037" s="70" t="s">
        <v>4</v>
      </c>
      <c r="B1037" s="70" t="s">
        <v>18</v>
      </c>
      <c r="C1037" s="70" t="s">
        <v>249</v>
      </c>
      <c r="D1037" s="70" t="s">
        <v>121</v>
      </c>
      <c r="E1037" s="76">
        <f>INDEX('Input Data'!$B$180:$R$199,MATCH(IF($A1037="Primary",$A1037,$B1037),'Input Data'!$A$180:$A$199,0),MATCH($D1037,'Input Data'!$B$179:$R$179,0))</f>
        <v>175.99724964974507</v>
      </c>
      <c r="F1037" s="81" t="s">
        <v>248</v>
      </c>
      <c r="G1037" s="81" t="s">
        <v>245</v>
      </c>
      <c r="H1037" s="70">
        <v>2026</v>
      </c>
    </row>
    <row r="1038" spans="1:8" x14ac:dyDescent="0.35">
      <c r="A1038" s="70" t="s">
        <v>4</v>
      </c>
      <c r="B1038" s="70" t="s">
        <v>18</v>
      </c>
      <c r="C1038" s="70" t="s">
        <v>250</v>
      </c>
      <c r="D1038" s="70" t="s">
        <v>121</v>
      </c>
      <c r="E1038" s="76">
        <f t="shared" ref="E1038" ca="1" si="142">INDEX(INDIRECT("'"&amp;IF($A1038="Primary",$A1038,IF($B1038="History","History ",$B1038))&amp;"'!$E$41:$X$41"),1,MATCH($D1038,INDIRECT("'"&amp;IF($A1038="Primary",$A1038,IF($B1038="History","History ",$B1038))&amp;"'!$E$35:$X$35"),0))</f>
        <v>501.87365970456278</v>
      </c>
      <c r="F1038" s="81" t="s">
        <v>248</v>
      </c>
      <c r="G1038" s="81" t="s">
        <v>245</v>
      </c>
      <c r="H1038" s="70">
        <v>2026</v>
      </c>
    </row>
    <row r="1039" spans="1:8" x14ac:dyDescent="0.35">
      <c r="A1039" s="70" t="s">
        <v>4</v>
      </c>
      <c r="B1039" s="70" t="s">
        <v>18</v>
      </c>
      <c r="C1039" s="70" t="s">
        <v>251</v>
      </c>
      <c r="D1039" s="70" t="s">
        <v>121</v>
      </c>
      <c r="E1039" s="81">
        <f>INDEX('Input Data'!$B$123:$R$141,MATCH(IF($A1039="Primary",$A1039,$B1039),'Input Data'!$A$123:$A$141,0),MATCH($D1039,'Input Data'!$B$122:$R$122,0))</f>
        <v>9.3299658362056545E-2</v>
      </c>
      <c r="F1039" s="81" t="s">
        <v>244</v>
      </c>
      <c r="G1039" s="81" t="s">
        <v>245</v>
      </c>
      <c r="H1039" s="70">
        <v>2026</v>
      </c>
    </row>
    <row r="1040" spans="1:8" x14ac:dyDescent="0.35">
      <c r="A1040" s="70" t="s">
        <v>4</v>
      </c>
      <c r="B1040" s="70" t="s">
        <v>18</v>
      </c>
      <c r="C1040" s="70" t="s">
        <v>243</v>
      </c>
      <c r="D1040" s="70" t="s">
        <v>122</v>
      </c>
      <c r="E1040" s="81">
        <f>INDEX('Input Data'!$B$71:$R$89,MATCH(IF($A1040="Primary",$A1040,$B1040),'Input Data'!$A$71:$A$89,0),MATCH($D1040,'Input Data'!$B$70:$R$70,0))</f>
        <v>7.1294361292774777E-2</v>
      </c>
      <c r="F1040" s="81" t="s">
        <v>244</v>
      </c>
      <c r="G1040" s="81" t="s">
        <v>245</v>
      </c>
      <c r="H1040" s="70">
        <v>2026</v>
      </c>
    </row>
    <row r="1041" spans="1:8" x14ac:dyDescent="0.35">
      <c r="A1041" s="70" t="s">
        <v>4</v>
      </c>
      <c r="B1041" s="70" t="s">
        <v>18</v>
      </c>
      <c r="C1041" s="70" t="s">
        <v>246</v>
      </c>
      <c r="D1041" s="70" t="s">
        <v>122</v>
      </c>
      <c r="E1041" s="81">
        <f>INDEX('Input Data'!$B$97:$R$115,MATCH(IF($A1041="Primary",$A1041,$B1041),'Input Data'!$A$97:$A$115,0),MATCH($D1041,'Input Data'!$B$96:$R$96,0))</f>
        <v>2.5442700926580537E-2</v>
      </c>
      <c r="F1041" s="81" t="s">
        <v>244</v>
      </c>
      <c r="G1041" s="81" t="s">
        <v>245</v>
      </c>
      <c r="H1041" s="70">
        <v>2026</v>
      </c>
    </row>
    <row r="1042" spans="1:8" x14ac:dyDescent="0.35">
      <c r="A1042" s="70" t="s">
        <v>4</v>
      </c>
      <c r="B1042" s="70" t="s">
        <v>18</v>
      </c>
      <c r="C1042" s="70" t="s">
        <v>247</v>
      </c>
      <c r="D1042" s="70" t="s">
        <v>122</v>
      </c>
      <c r="E1042" s="76">
        <f>INDEX('Input Data'!$B$154:$R$173,MATCH(IF($A1042="Primary",$A1042,$B1042),'Input Data'!$A$154:$A$173,0),MATCH($D1042,'Input Data'!$B$153:$R$153,0))</f>
        <v>349.36876153443677</v>
      </c>
      <c r="F1042" s="81" t="s">
        <v>248</v>
      </c>
      <c r="G1042" s="81" t="s">
        <v>245</v>
      </c>
      <c r="H1042" s="70">
        <v>2026</v>
      </c>
    </row>
    <row r="1043" spans="1:8" x14ac:dyDescent="0.35">
      <c r="A1043" s="70" t="s">
        <v>4</v>
      </c>
      <c r="B1043" s="70" t="s">
        <v>18</v>
      </c>
      <c r="C1043" s="70" t="s">
        <v>249</v>
      </c>
      <c r="D1043" s="70" t="s">
        <v>122</v>
      </c>
      <c r="E1043" s="76">
        <f>INDEX('Input Data'!$B$180:$R$199,MATCH(IF($A1043="Primary",$A1043,$B1043),'Input Data'!$A$180:$A$199,0),MATCH($D1043,'Input Data'!$B$179:$R$179,0))</f>
        <v>162.49466380808357</v>
      </c>
      <c r="F1043" s="81" t="s">
        <v>248</v>
      </c>
      <c r="G1043" s="81" t="s">
        <v>245</v>
      </c>
      <c r="H1043" s="70">
        <v>2026</v>
      </c>
    </row>
    <row r="1044" spans="1:8" x14ac:dyDescent="0.35">
      <c r="A1044" s="70" t="s">
        <v>4</v>
      </c>
      <c r="B1044" s="70" t="s">
        <v>18</v>
      </c>
      <c r="C1044" s="70" t="s">
        <v>250</v>
      </c>
      <c r="D1044" s="70" t="s">
        <v>122</v>
      </c>
      <c r="E1044" s="76">
        <f t="shared" ref="E1044" ca="1" si="143">INDEX(INDIRECT("'"&amp;IF($A1044="Primary",$A1044,IF($B1044="History","History ",$B1044))&amp;"'!$E$41:$X$41"),1,MATCH($D1044,INDIRECT("'"&amp;IF($A1044="Primary",$A1044,IF($B1044="History","History ",$B1044))&amp;"'!$E$35:$X$35"),0))</f>
        <v>578.77784148690114</v>
      </c>
      <c r="F1044" s="81" t="s">
        <v>248</v>
      </c>
      <c r="G1044" s="81" t="s">
        <v>245</v>
      </c>
      <c r="H1044" s="70">
        <v>2026</v>
      </c>
    </row>
    <row r="1045" spans="1:8" x14ac:dyDescent="0.35">
      <c r="A1045" s="70" t="s">
        <v>4</v>
      </c>
      <c r="B1045" s="70" t="s">
        <v>18</v>
      </c>
      <c r="C1045" s="70" t="s">
        <v>251</v>
      </c>
      <c r="D1045" s="70" t="s">
        <v>122</v>
      </c>
      <c r="E1045" s="81">
        <f>INDEX('Input Data'!$B$123:$R$141,MATCH(IF($A1045="Primary",$A1045,$B1045),'Input Data'!$A$123:$A$141,0),MATCH($D1045,'Input Data'!$B$122:$R$122,0))</f>
        <v>9.673706221935531E-2</v>
      </c>
      <c r="F1045" s="81" t="s">
        <v>244</v>
      </c>
      <c r="G1045" s="81" t="s">
        <v>245</v>
      </c>
      <c r="H1045" s="70">
        <v>2026</v>
      </c>
    </row>
    <row r="1046" spans="1:8" x14ac:dyDescent="0.35">
      <c r="A1046" s="70" t="s">
        <v>4</v>
      </c>
      <c r="B1046" s="70" t="s">
        <v>18</v>
      </c>
      <c r="C1046" s="70" t="s">
        <v>243</v>
      </c>
      <c r="D1046" s="70" t="s">
        <v>123</v>
      </c>
      <c r="E1046" s="81">
        <f>INDEX('Input Data'!$B$71:$R$89,MATCH(IF($A1046="Primary",$A1046,$B1046),'Input Data'!$A$71:$A$89,0),MATCH($D1046,'Input Data'!$B$70:$R$70,0))</f>
        <v>7.6275477348209428E-2</v>
      </c>
      <c r="F1046" s="81" t="s">
        <v>244</v>
      </c>
      <c r="G1046" s="81" t="s">
        <v>245</v>
      </c>
      <c r="H1046" s="70">
        <v>2026</v>
      </c>
    </row>
    <row r="1047" spans="1:8" x14ac:dyDescent="0.35">
      <c r="A1047" s="70" t="s">
        <v>4</v>
      </c>
      <c r="B1047" s="70" t="s">
        <v>18</v>
      </c>
      <c r="C1047" s="70" t="s">
        <v>246</v>
      </c>
      <c r="D1047" s="70" t="s">
        <v>123</v>
      </c>
      <c r="E1047" s="81">
        <f>INDEX('Input Data'!$B$97:$R$115,MATCH(IF($A1047="Primary",$A1047,$B1047),'Input Data'!$A$97:$A$115,0),MATCH($D1047,'Input Data'!$B$96:$R$96,0))</f>
        <v>2.4368918989336366E-2</v>
      </c>
      <c r="F1047" s="81" t="s">
        <v>244</v>
      </c>
      <c r="G1047" s="81" t="s">
        <v>245</v>
      </c>
      <c r="H1047" s="70">
        <v>2026</v>
      </c>
    </row>
    <row r="1048" spans="1:8" x14ac:dyDescent="0.35">
      <c r="A1048" s="70" t="s">
        <v>4</v>
      </c>
      <c r="B1048" s="70" t="s">
        <v>18</v>
      </c>
      <c r="C1048" s="70" t="s">
        <v>247</v>
      </c>
      <c r="D1048" s="70" t="s">
        <v>123</v>
      </c>
      <c r="E1048" s="76">
        <f>INDEX('Input Data'!$B$154:$R$173,MATCH(IF($A1048="Primary",$A1048,$B1048),'Input Data'!$A$154:$A$173,0),MATCH($D1048,'Input Data'!$B$153:$R$153,0))</f>
        <v>298.87834072071036</v>
      </c>
      <c r="F1048" s="81" t="s">
        <v>248</v>
      </c>
      <c r="G1048" s="81" t="s">
        <v>245</v>
      </c>
      <c r="H1048" s="70">
        <v>2026</v>
      </c>
    </row>
    <row r="1049" spans="1:8" x14ac:dyDescent="0.35">
      <c r="A1049" s="70" t="s">
        <v>4</v>
      </c>
      <c r="B1049" s="70" t="s">
        <v>18</v>
      </c>
      <c r="C1049" s="70" t="s">
        <v>249</v>
      </c>
      <c r="D1049" s="70" t="s">
        <v>123</v>
      </c>
      <c r="E1049" s="76">
        <f>INDEX('Input Data'!$B$180:$R$199,MATCH(IF($A1049="Primary",$A1049,$B1049),'Input Data'!$A$180:$A$199,0),MATCH($D1049,'Input Data'!$B$179:$R$179,0))</f>
        <v>184.54452658856505</v>
      </c>
      <c r="F1049" s="81" t="s">
        <v>248</v>
      </c>
      <c r="G1049" s="81" t="s">
        <v>245</v>
      </c>
      <c r="H1049" s="70">
        <v>2026</v>
      </c>
    </row>
    <row r="1050" spans="1:8" x14ac:dyDescent="0.35">
      <c r="A1050" s="70" t="s">
        <v>4</v>
      </c>
      <c r="B1050" s="70" t="s">
        <v>18</v>
      </c>
      <c r="C1050" s="70" t="s">
        <v>250</v>
      </c>
      <c r="D1050" s="70" t="s">
        <v>123</v>
      </c>
      <c r="E1050" s="76">
        <f t="shared" ref="E1050" ca="1" si="144">INDEX(INDIRECT("'"&amp;IF($A1050="Primary",$A1050,IF($B1050="History","History ",$B1050))&amp;"'!$E$41:$X$41"),1,MATCH($D1050,INDIRECT("'"&amp;IF($A1050="Primary",$A1050,IF($B1050="History","History ",$B1050))&amp;"'!$E$35:$X$35"),0))</f>
        <v>570.44634790333566</v>
      </c>
      <c r="F1050" s="81" t="s">
        <v>248</v>
      </c>
      <c r="G1050" s="81" t="s">
        <v>245</v>
      </c>
      <c r="H1050" s="70">
        <v>2026</v>
      </c>
    </row>
    <row r="1051" spans="1:8" x14ac:dyDescent="0.35">
      <c r="A1051" s="70" t="s">
        <v>4</v>
      </c>
      <c r="B1051" s="70" t="s">
        <v>18</v>
      </c>
      <c r="C1051" s="70" t="s">
        <v>251</v>
      </c>
      <c r="D1051" s="70" t="s">
        <v>123</v>
      </c>
      <c r="E1051" s="81">
        <f>INDEX('Input Data'!$B$123:$R$141,MATCH(IF($A1051="Primary",$A1051,$B1051),'Input Data'!$A$123:$A$141,0),MATCH($D1051,'Input Data'!$B$122:$R$122,0))</f>
        <v>0.10064439633754579</v>
      </c>
      <c r="F1051" s="81" t="s">
        <v>244</v>
      </c>
      <c r="G1051" s="81" t="s">
        <v>245</v>
      </c>
      <c r="H1051" s="70">
        <v>2026</v>
      </c>
    </row>
    <row r="1052" spans="1:8" x14ac:dyDescent="0.35">
      <c r="A1052" s="70" t="s">
        <v>4</v>
      </c>
      <c r="B1052" s="70" t="s">
        <v>18</v>
      </c>
      <c r="C1052" s="70" t="s">
        <v>243</v>
      </c>
      <c r="D1052" s="70" t="s">
        <v>124</v>
      </c>
      <c r="E1052" s="81">
        <f>INDEX('Input Data'!$B$71:$R$89,MATCH(IF($A1052="Primary",$A1052,$B1052),'Input Data'!$A$71:$A$89,0),MATCH($D1052,'Input Data'!$B$70:$R$70,0))</f>
        <v>9.0072004500521816E-2</v>
      </c>
      <c r="F1052" s="81" t="s">
        <v>244</v>
      </c>
      <c r="G1052" s="81" t="s">
        <v>245</v>
      </c>
      <c r="H1052" s="70">
        <v>2026</v>
      </c>
    </row>
    <row r="1053" spans="1:8" x14ac:dyDescent="0.35">
      <c r="A1053" s="70" t="s">
        <v>4</v>
      </c>
      <c r="B1053" s="70" t="s">
        <v>18</v>
      </c>
      <c r="C1053" s="70" t="s">
        <v>246</v>
      </c>
      <c r="D1053" s="70" t="s">
        <v>124</v>
      </c>
      <c r="E1053" s="81">
        <f>INDEX('Input Data'!$B$97:$R$115,MATCH(IF($A1053="Primary",$A1053,$B1053),'Input Data'!$A$97:$A$115,0),MATCH($D1053,'Input Data'!$B$96:$R$96,0))</f>
        <v>2.430560646044443E-2</v>
      </c>
      <c r="F1053" s="81" t="s">
        <v>244</v>
      </c>
      <c r="G1053" s="81" t="s">
        <v>245</v>
      </c>
      <c r="H1053" s="70">
        <v>2026</v>
      </c>
    </row>
    <row r="1054" spans="1:8" x14ac:dyDescent="0.35">
      <c r="A1054" s="70" t="s">
        <v>4</v>
      </c>
      <c r="B1054" s="70" t="s">
        <v>18</v>
      </c>
      <c r="C1054" s="70" t="s">
        <v>247</v>
      </c>
      <c r="D1054" s="70" t="s">
        <v>124</v>
      </c>
      <c r="E1054" s="76">
        <f>INDEX('Input Data'!$B$154:$R$173,MATCH(IF($A1054="Primary",$A1054,$B1054),'Input Data'!$A$154:$A$173,0),MATCH($D1054,'Input Data'!$B$153:$R$153,0))</f>
        <v>361.98764052932432</v>
      </c>
      <c r="F1054" s="81" t="s">
        <v>248</v>
      </c>
      <c r="G1054" s="81" t="s">
        <v>245</v>
      </c>
      <c r="H1054" s="70">
        <v>2026</v>
      </c>
    </row>
    <row r="1055" spans="1:8" x14ac:dyDescent="0.35">
      <c r="A1055" s="70" t="s">
        <v>4</v>
      </c>
      <c r="B1055" s="70" t="s">
        <v>18</v>
      </c>
      <c r="C1055" s="70" t="s">
        <v>249</v>
      </c>
      <c r="D1055" s="70" t="s">
        <v>124</v>
      </c>
      <c r="E1055" s="76">
        <f>INDEX('Input Data'!$B$180:$R$199,MATCH(IF($A1055="Primary",$A1055,$B1055),'Input Data'!$A$180:$A$199,0),MATCH($D1055,'Input Data'!$B$179:$R$179,0))</f>
        <v>164.313534026133</v>
      </c>
      <c r="F1055" s="81" t="s">
        <v>248</v>
      </c>
      <c r="G1055" s="81" t="s">
        <v>245</v>
      </c>
      <c r="H1055" s="70">
        <v>2026</v>
      </c>
    </row>
    <row r="1056" spans="1:8" x14ac:dyDescent="0.35">
      <c r="A1056" s="70" t="s">
        <v>4</v>
      </c>
      <c r="B1056" s="70" t="s">
        <v>18</v>
      </c>
      <c r="C1056" s="70" t="s">
        <v>250</v>
      </c>
      <c r="D1056" s="70" t="s">
        <v>124</v>
      </c>
      <c r="E1056" s="76">
        <f t="shared" ref="E1056" ca="1" si="145">INDEX(INDIRECT("'"&amp;IF($A1056="Primary",$A1056,IF($B1056="History","History ",$B1056))&amp;"'!$E$41:$X$41"),1,MATCH($D1056,INDIRECT("'"&amp;IF($A1056="Primary",$A1056,IF($B1056="History","History ",$B1056))&amp;"'!$E$35:$X$35"),0))</f>
        <v>567.8691193288513</v>
      </c>
      <c r="F1056" s="81" t="s">
        <v>248</v>
      </c>
      <c r="G1056" s="81" t="s">
        <v>245</v>
      </c>
      <c r="H1056" s="70">
        <v>2026</v>
      </c>
    </row>
    <row r="1057" spans="1:8" x14ac:dyDescent="0.35">
      <c r="A1057" s="70" t="s">
        <v>4</v>
      </c>
      <c r="B1057" s="70" t="s">
        <v>18</v>
      </c>
      <c r="C1057" s="70" t="s">
        <v>251</v>
      </c>
      <c r="D1057" s="70" t="s">
        <v>124</v>
      </c>
      <c r="E1057" s="81">
        <f>INDEX('Input Data'!$B$123:$R$141,MATCH(IF($A1057="Primary",$A1057,$B1057),'Input Data'!$A$123:$A$141,0),MATCH($D1057,'Input Data'!$B$122:$R$122,0))</f>
        <v>0.11437761096096624</v>
      </c>
      <c r="F1057" s="81" t="s">
        <v>244</v>
      </c>
      <c r="G1057" s="81" t="s">
        <v>245</v>
      </c>
      <c r="H1057" s="70">
        <v>2026</v>
      </c>
    </row>
    <row r="1058" spans="1:8" x14ac:dyDescent="0.35">
      <c r="A1058" s="70" t="s">
        <v>4</v>
      </c>
      <c r="B1058" s="70" t="s">
        <v>18</v>
      </c>
      <c r="C1058" s="70" t="s">
        <v>243</v>
      </c>
      <c r="D1058" s="70" t="s">
        <v>125</v>
      </c>
      <c r="E1058" s="81">
        <f>INDEX('Input Data'!$B$71:$R$89,MATCH(IF($A1058="Primary",$A1058,$B1058),'Input Data'!$A$71:$A$89,0),MATCH($D1058,'Input Data'!$B$70:$R$70,0))</f>
        <v>8.6746440911403266E-2</v>
      </c>
      <c r="F1058" s="81" t="s">
        <v>244</v>
      </c>
      <c r="G1058" s="81" t="s">
        <v>245</v>
      </c>
      <c r="H1058" s="70">
        <v>2026</v>
      </c>
    </row>
    <row r="1059" spans="1:8" x14ac:dyDescent="0.35">
      <c r="A1059" s="70" t="s">
        <v>4</v>
      </c>
      <c r="B1059" s="70" t="s">
        <v>18</v>
      </c>
      <c r="C1059" s="70" t="s">
        <v>246</v>
      </c>
      <c r="D1059" s="70" t="s">
        <v>125</v>
      </c>
      <c r="E1059" s="81">
        <f>INDEX('Input Data'!$B$97:$R$115,MATCH(IF($A1059="Primary",$A1059,$B1059),'Input Data'!$A$97:$A$115,0),MATCH($D1059,'Input Data'!$B$96:$R$96,0))</f>
        <v>1.7944754958784621E-2</v>
      </c>
      <c r="F1059" s="81" t="s">
        <v>244</v>
      </c>
      <c r="G1059" s="81" t="s">
        <v>245</v>
      </c>
      <c r="H1059" s="70">
        <v>2026</v>
      </c>
    </row>
    <row r="1060" spans="1:8" x14ac:dyDescent="0.35">
      <c r="A1060" s="70" t="s">
        <v>4</v>
      </c>
      <c r="B1060" s="70" t="s">
        <v>18</v>
      </c>
      <c r="C1060" s="70" t="s">
        <v>247</v>
      </c>
      <c r="D1060" s="70" t="s">
        <v>125</v>
      </c>
      <c r="E1060" s="76">
        <f>INDEX('Input Data'!$B$154:$R$173,MATCH(IF($A1060="Primary",$A1060,$B1060),'Input Data'!$A$154:$A$173,0),MATCH($D1060,'Input Data'!$B$153:$R$153,0))</f>
        <v>328.1108553707125</v>
      </c>
      <c r="F1060" s="81" t="s">
        <v>248</v>
      </c>
      <c r="G1060" s="81" t="s">
        <v>245</v>
      </c>
      <c r="H1060" s="70">
        <v>2026</v>
      </c>
    </row>
    <row r="1061" spans="1:8" x14ac:dyDescent="0.35">
      <c r="A1061" s="70" t="s">
        <v>4</v>
      </c>
      <c r="B1061" s="70" t="s">
        <v>18</v>
      </c>
      <c r="C1061" s="70" t="s">
        <v>249</v>
      </c>
      <c r="D1061" s="70" t="s">
        <v>125</v>
      </c>
      <c r="E1061" s="76">
        <f>INDEX('Input Data'!$B$180:$R$199,MATCH(IF($A1061="Primary",$A1061,$B1061),'Input Data'!$A$180:$A$199,0),MATCH($D1061,'Input Data'!$B$179:$R$179,0))</f>
        <v>138.82722646021787</v>
      </c>
      <c r="F1061" s="81" t="s">
        <v>248</v>
      </c>
      <c r="G1061" s="81" t="s">
        <v>245</v>
      </c>
      <c r="H1061" s="70">
        <v>2026</v>
      </c>
    </row>
    <row r="1062" spans="1:8" x14ac:dyDescent="0.35">
      <c r="A1062" s="70" t="s">
        <v>4</v>
      </c>
      <c r="B1062" s="70" t="s">
        <v>18</v>
      </c>
      <c r="C1062" s="70" t="s">
        <v>250</v>
      </c>
      <c r="D1062" s="70" t="s">
        <v>125</v>
      </c>
      <c r="E1062" s="76">
        <f t="shared" ref="E1062" ca="1" si="146">INDEX(INDIRECT("'"&amp;IF($A1062="Primary",$A1062,IF($B1062="History","History ",$B1062))&amp;"'!$E$41:$X$41"),1,MATCH($D1062,INDIRECT("'"&amp;IF($A1062="Primary",$A1062,IF($B1062="History","History ",$B1062))&amp;"'!$E$35:$X$35"),0))</f>
        <v>642.77888065073171</v>
      </c>
      <c r="F1062" s="81" t="s">
        <v>248</v>
      </c>
      <c r="G1062" s="81" t="s">
        <v>245</v>
      </c>
      <c r="H1062" s="70">
        <v>2026</v>
      </c>
    </row>
    <row r="1063" spans="1:8" x14ac:dyDescent="0.35">
      <c r="A1063" s="70" t="s">
        <v>4</v>
      </c>
      <c r="B1063" s="70" t="s">
        <v>18</v>
      </c>
      <c r="C1063" s="70" t="s">
        <v>251</v>
      </c>
      <c r="D1063" s="70" t="s">
        <v>125</v>
      </c>
      <c r="E1063" s="81">
        <f>INDEX('Input Data'!$B$123:$R$141,MATCH(IF($A1063="Primary",$A1063,$B1063),'Input Data'!$A$123:$A$141,0),MATCH($D1063,'Input Data'!$B$122:$R$122,0))</f>
        <v>0.10469119587018788</v>
      </c>
      <c r="F1063" s="81" t="s">
        <v>244</v>
      </c>
      <c r="G1063" s="81" t="s">
        <v>245</v>
      </c>
      <c r="H1063" s="70">
        <v>2026</v>
      </c>
    </row>
    <row r="1064" spans="1:8" x14ac:dyDescent="0.35">
      <c r="A1064" s="70" t="s">
        <v>4</v>
      </c>
      <c r="B1064" s="70" t="s">
        <v>18</v>
      </c>
      <c r="C1064" s="70" t="s">
        <v>243</v>
      </c>
      <c r="D1064" s="70" t="s">
        <v>126</v>
      </c>
      <c r="E1064" s="81">
        <f>INDEX('Input Data'!$B$71:$R$89,MATCH(IF($A1064="Primary",$A1064,$B1064),'Input Data'!$A$71:$A$89,0),MATCH($D1064,'Input Data'!$B$70:$R$70,0))</f>
        <v>7.9786424744200612E-2</v>
      </c>
      <c r="F1064" s="81" t="s">
        <v>244</v>
      </c>
      <c r="G1064" s="81" t="s">
        <v>245</v>
      </c>
      <c r="H1064" s="70">
        <v>2026</v>
      </c>
    </row>
    <row r="1065" spans="1:8" x14ac:dyDescent="0.35">
      <c r="A1065" s="70" t="s">
        <v>4</v>
      </c>
      <c r="B1065" s="70" t="s">
        <v>18</v>
      </c>
      <c r="C1065" s="70" t="s">
        <v>246</v>
      </c>
      <c r="D1065" s="70" t="s">
        <v>126</v>
      </c>
      <c r="E1065" s="81">
        <f>INDEX('Input Data'!$B$97:$R$115,MATCH(IF($A1065="Primary",$A1065,$B1065),'Input Data'!$A$97:$A$115,0),MATCH($D1065,'Input Data'!$B$96:$R$96,0))</f>
        <v>1.5879331584290574E-2</v>
      </c>
      <c r="F1065" s="81" t="s">
        <v>244</v>
      </c>
      <c r="G1065" s="81" t="s">
        <v>245</v>
      </c>
      <c r="H1065" s="70">
        <v>2026</v>
      </c>
    </row>
    <row r="1066" spans="1:8" x14ac:dyDescent="0.35">
      <c r="A1066" s="70" t="s">
        <v>4</v>
      </c>
      <c r="B1066" s="70" t="s">
        <v>18</v>
      </c>
      <c r="C1066" s="70" t="s">
        <v>247</v>
      </c>
      <c r="D1066" s="70" t="s">
        <v>126</v>
      </c>
      <c r="E1066" s="76">
        <f>INDEX('Input Data'!$B$154:$R$173,MATCH(IF($A1066="Primary",$A1066,$B1066),'Input Data'!$A$154:$A$173,0),MATCH($D1066,'Input Data'!$B$153:$R$153,0))</f>
        <v>346.05428091924455</v>
      </c>
      <c r="F1066" s="81" t="s">
        <v>248</v>
      </c>
      <c r="G1066" s="81" t="s">
        <v>245</v>
      </c>
      <c r="H1066" s="70">
        <v>2026</v>
      </c>
    </row>
    <row r="1067" spans="1:8" x14ac:dyDescent="0.35">
      <c r="A1067" s="70" t="s">
        <v>4</v>
      </c>
      <c r="B1067" s="70" t="s">
        <v>18</v>
      </c>
      <c r="C1067" s="70" t="s">
        <v>249</v>
      </c>
      <c r="D1067" s="70" t="s">
        <v>126</v>
      </c>
      <c r="E1067" s="76">
        <f>INDEX('Input Data'!$B$180:$R$199,MATCH(IF($A1067="Primary",$A1067,$B1067),'Input Data'!$A$180:$A$199,0),MATCH($D1067,'Input Data'!$B$179:$R$179,0))</f>
        <v>107.2065800515773</v>
      </c>
      <c r="F1067" s="81" t="s">
        <v>248</v>
      </c>
      <c r="G1067" s="81" t="s">
        <v>245</v>
      </c>
      <c r="H1067" s="70">
        <v>2026</v>
      </c>
    </row>
    <row r="1068" spans="1:8" x14ac:dyDescent="0.35">
      <c r="A1068" s="70" t="s">
        <v>4</v>
      </c>
      <c r="B1068" s="70" t="s">
        <v>18</v>
      </c>
      <c r="C1068" s="70" t="s">
        <v>250</v>
      </c>
      <c r="D1068" s="70" t="s">
        <v>126</v>
      </c>
      <c r="E1068" s="76">
        <f t="shared" ref="E1068" ca="1" si="147">INDEX(INDIRECT("'"&amp;IF($A1068="Primary",$A1068,IF($B1068="History","History ",$B1068))&amp;"'!$E$41:$X$41"),1,MATCH($D1068,INDIRECT("'"&amp;IF($A1068="Primary",$A1068,IF($B1068="History","History ",$B1068))&amp;"'!$E$35:$X$35"),0))</f>
        <v>816.03467693861467</v>
      </c>
      <c r="F1068" s="81" t="s">
        <v>248</v>
      </c>
      <c r="G1068" s="81" t="s">
        <v>245</v>
      </c>
      <c r="H1068" s="70">
        <v>2026</v>
      </c>
    </row>
    <row r="1069" spans="1:8" x14ac:dyDescent="0.35">
      <c r="A1069" s="70" t="s">
        <v>4</v>
      </c>
      <c r="B1069" s="70" t="s">
        <v>18</v>
      </c>
      <c r="C1069" s="70" t="s">
        <v>251</v>
      </c>
      <c r="D1069" s="70" t="s">
        <v>126</v>
      </c>
      <c r="E1069" s="81">
        <f>INDEX('Input Data'!$B$123:$R$141,MATCH(IF($A1069="Primary",$A1069,$B1069),'Input Data'!$A$123:$A$141,0),MATCH($D1069,'Input Data'!$B$122:$R$122,0))</f>
        <v>9.5665756328491183E-2</v>
      </c>
      <c r="F1069" s="81" t="s">
        <v>244</v>
      </c>
      <c r="G1069" s="81" t="s">
        <v>245</v>
      </c>
      <c r="H1069" s="70">
        <v>2026</v>
      </c>
    </row>
    <row r="1070" spans="1:8" x14ac:dyDescent="0.35">
      <c r="A1070" s="70" t="s">
        <v>4</v>
      </c>
      <c r="B1070" s="70" t="s">
        <v>18</v>
      </c>
      <c r="C1070" s="70" t="s">
        <v>243</v>
      </c>
      <c r="D1070" s="70" t="s">
        <v>127</v>
      </c>
      <c r="E1070" s="81">
        <f>INDEX('Input Data'!$B$71:$R$89,MATCH(IF($A1070="Primary",$A1070,$B1070),'Input Data'!$A$71:$A$89,0),MATCH($D1070,'Input Data'!$B$70:$R$70,0))</f>
        <v>7.271853997529508E-2</v>
      </c>
      <c r="F1070" s="81" t="s">
        <v>244</v>
      </c>
      <c r="G1070" s="81" t="s">
        <v>245</v>
      </c>
      <c r="H1070" s="70">
        <v>2026</v>
      </c>
    </row>
    <row r="1071" spans="1:8" x14ac:dyDescent="0.35">
      <c r="A1071" s="70" t="s">
        <v>4</v>
      </c>
      <c r="B1071" s="70" t="s">
        <v>18</v>
      </c>
      <c r="C1071" s="70" t="s">
        <v>246</v>
      </c>
      <c r="D1071" s="70" t="s">
        <v>127</v>
      </c>
      <c r="E1071" s="81">
        <f>INDEX('Input Data'!$B$97:$R$115,MATCH(IF($A1071="Primary",$A1071,$B1071),'Input Data'!$A$97:$A$115,0),MATCH($D1071,'Input Data'!$B$96:$R$96,0))</f>
        <v>1.4264228258926015E-2</v>
      </c>
      <c r="F1071" s="81" t="s">
        <v>244</v>
      </c>
      <c r="G1071" s="81" t="s">
        <v>245</v>
      </c>
      <c r="H1071" s="70">
        <v>2026</v>
      </c>
    </row>
    <row r="1072" spans="1:8" x14ac:dyDescent="0.35">
      <c r="A1072" s="70" t="s">
        <v>4</v>
      </c>
      <c r="B1072" s="70" t="s">
        <v>18</v>
      </c>
      <c r="C1072" s="70" t="s">
        <v>247</v>
      </c>
      <c r="D1072" s="70" t="s">
        <v>127</v>
      </c>
      <c r="E1072" s="76">
        <f>INDEX('Input Data'!$B$154:$R$173,MATCH(IF($A1072="Primary",$A1072,$B1072),'Input Data'!$A$154:$A$173,0),MATCH($D1072,'Input Data'!$B$153:$R$153,0))</f>
        <v>300.6592151465191</v>
      </c>
      <c r="F1072" s="81" t="s">
        <v>248</v>
      </c>
      <c r="G1072" s="81" t="s">
        <v>245</v>
      </c>
      <c r="H1072" s="70">
        <v>2026</v>
      </c>
    </row>
    <row r="1073" spans="1:8" x14ac:dyDescent="0.35">
      <c r="A1073" s="70" t="s">
        <v>4</v>
      </c>
      <c r="B1073" s="70" t="s">
        <v>18</v>
      </c>
      <c r="C1073" s="70" t="s">
        <v>249</v>
      </c>
      <c r="D1073" s="70" t="s">
        <v>127</v>
      </c>
      <c r="E1073" s="76">
        <f>INDEX('Input Data'!$B$180:$R$199,MATCH(IF($A1073="Primary",$A1073,$B1073),'Input Data'!$A$180:$A$199,0),MATCH($D1073,'Input Data'!$B$179:$R$179,0))</f>
        <v>129.79693528523438</v>
      </c>
      <c r="F1073" s="81" t="s">
        <v>248</v>
      </c>
      <c r="G1073" s="81" t="s">
        <v>245</v>
      </c>
      <c r="H1073" s="70">
        <v>2026</v>
      </c>
    </row>
    <row r="1074" spans="1:8" x14ac:dyDescent="0.35">
      <c r="A1074" s="70" t="s">
        <v>4</v>
      </c>
      <c r="B1074" s="70" t="s">
        <v>18</v>
      </c>
      <c r="C1074" s="70" t="s">
        <v>250</v>
      </c>
      <c r="D1074" s="70" t="s">
        <v>127</v>
      </c>
      <c r="E1074" s="76">
        <f t="shared" ref="E1074" ca="1" si="148">INDEX(INDIRECT("'"&amp;IF($A1074="Primary",$A1074,IF($B1074="History","History ",$B1074))&amp;"'!$E$41:$X$41"),1,MATCH($D1074,INDIRECT("'"&amp;IF($A1074="Primary",$A1074,IF($B1074="History","History ",$B1074))&amp;"'!$E$35:$X$35"),0))</f>
        <v>823.67258393274369</v>
      </c>
      <c r="F1074" s="81" t="s">
        <v>248</v>
      </c>
      <c r="G1074" s="81" t="s">
        <v>245</v>
      </c>
      <c r="H1074" s="70">
        <v>2026</v>
      </c>
    </row>
    <row r="1075" spans="1:8" x14ac:dyDescent="0.35">
      <c r="A1075" s="70" t="s">
        <v>4</v>
      </c>
      <c r="B1075" s="70" t="s">
        <v>18</v>
      </c>
      <c r="C1075" s="70" t="s">
        <v>251</v>
      </c>
      <c r="D1075" s="70" t="s">
        <v>127</v>
      </c>
      <c r="E1075" s="81">
        <f>INDEX('Input Data'!$B$123:$R$141,MATCH(IF($A1075="Primary",$A1075,$B1075),'Input Data'!$A$123:$A$141,0),MATCH($D1075,'Input Data'!$B$122:$R$122,0))</f>
        <v>8.6982768234221089E-2</v>
      </c>
      <c r="F1075" s="81" t="s">
        <v>244</v>
      </c>
      <c r="G1075" s="81" t="s">
        <v>245</v>
      </c>
      <c r="H1075" s="70">
        <v>2026</v>
      </c>
    </row>
    <row r="1076" spans="1:8" x14ac:dyDescent="0.35">
      <c r="A1076" s="70" t="s">
        <v>4</v>
      </c>
      <c r="B1076" s="70" t="s">
        <v>18</v>
      </c>
      <c r="C1076" s="70" t="s">
        <v>243</v>
      </c>
      <c r="D1076" s="70" t="s">
        <v>128</v>
      </c>
      <c r="E1076" s="81">
        <f>INDEX('Input Data'!$B$71:$R$89,MATCH(IF($A1076="Primary",$A1076,$B1076),'Input Data'!$A$71:$A$89,0),MATCH($D1076,'Input Data'!$B$70:$R$70,0))</f>
        <v>5.6091858188024757E-2</v>
      </c>
      <c r="F1076" s="81" t="s">
        <v>244</v>
      </c>
      <c r="G1076" s="81" t="s">
        <v>245</v>
      </c>
      <c r="H1076" s="70">
        <v>2026</v>
      </c>
    </row>
    <row r="1077" spans="1:8" x14ac:dyDescent="0.35">
      <c r="A1077" s="70" t="s">
        <v>4</v>
      </c>
      <c r="B1077" s="70" t="s">
        <v>18</v>
      </c>
      <c r="C1077" s="70" t="s">
        <v>246</v>
      </c>
      <c r="D1077" s="70" t="s">
        <v>128</v>
      </c>
      <c r="E1077" s="81">
        <f>INDEX('Input Data'!$B$97:$R$115,MATCH(IF($A1077="Primary",$A1077,$B1077),'Input Data'!$A$97:$A$115,0),MATCH($D1077,'Input Data'!$B$96:$R$96,0))</f>
        <v>9.5519674948352368E-3</v>
      </c>
      <c r="F1077" s="81" t="s">
        <v>244</v>
      </c>
      <c r="G1077" s="81" t="s">
        <v>245</v>
      </c>
      <c r="H1077" s="70">
        <v>2026</v>
      </c>
    </row>
    <row r="1078" spans="1:8" x14ac:dyDescent="0.35">
      <c r="A1078" s="70" t="s">
        <v>4</v>
      </c>
      <c r="B1078" s="70" t="s">
        <v>18</v>
      </c>
      <c r="C1078" s="70" t="s">
        <v>247</v>
      </c>
      <c r="D1078" s="70" t="s">
        <v>128</v>
      </c>
      <c r="E1078" s="76">
        <f>INDEX('Input Data'!$B$154:$R$173,MATCH(IF($A1078="Primary",$A1078,$B1078),'Input Data'!$A$154:$A$173,0),MATCH($D1078,'Input Data'!$B$153:$R$153,0))</f>
        <v>327.11574352128764</v>
      </c>
      <c r="F1078" s="81" t="s">
        <v>248</v>
      </c>
      <c r="G1078" s="81" t="s">
        <v>245</v>
      </c>
      <c r="H1078" s="70">
        <v>2026</v>
      </c>
    </row>
    <row r="1079" spans="1:8" x14ac:dyDescent="0.35">
      <c r="A1079" s="70" t="s">
        <v>4</v>
      </c>
      <c r="B1079" s="70" t="s">
        <v>18</v>
      </c>
      <c r="C1079" s="70" t="s">
        <v>249</v>
      </c>
      <c r="D1079" s="70" t="s">
        <v>128</v>
      </c>
      <c r="E1079" s="76">
        <f>INDEX('Input Data'!$B$180:$R$199,MATCH(IF($A1079="Primary",$A1079,$B1079),'Input Data'!$A$180:$A$199,0),MATCH($D1079,'Input Data'!$B$179:$R$179,0))</f>
        <v>155.57176246631872</v>
      </c>
      <c r="F1079" s="81" t="s">
        <v>248</v>
      </c>
      <c r="G1079" s="81" t="s">
        <v>245</v>
      </c>
      <c r="H1079" s="70">
        <v>2026</v>
      </c>
    </row>
    <row r="1080" spans="1:8" x14ac:dyDescent="0.35">
      <c r="A1080" s="70" t="s">
        <v>4</v>
      </c>
      <c r="B1080" s="70" t="s">
        <v>18</v>
      </c>
      <c r="C1080" s="70" t="s">
        <v>250</v>
      </c>
      <c r="D1080" s="70" t="s">
        <v>128</v>
      </c>
      <c r="E1080" s="76">
        <f t="shared" ref="E1080" ca="1" si="149">INDEX(INDIRECT("'"&amp;IF($A1080="Primary",$A1080,IF($B1080="History","History ",$B1080))&amp;"'!$E$41:$X$41"),1,MATCH($D1080,INDIRECT("'"&amp;IF($A1080="Primary",$A1080,IF($B1080="History","History ",$B1080))&amp;"'!$E$35:$X$35"),0))</f>
        <v>773.96210822467742</v>
      </c>
      <c r="F1080" s="81" t="s">
        <v>248</v>
      </c>
      <c r="G1080" s="81" t="s">
        <v>245</v>
      </c>
      <c r="H1080" s="70">
        <v>2026</v>
      </c>
    </row>
    <row r="1081" spans="1:8" x14ac:dyDescent="0.35">
      <c r="A1081" s="70" t="s">
        <v>4</v>
      </c>
      <c r="B1081" s="70" t="s">
        <v>18</v>
      </c>
      <c r="C1081" s="70" t="s">
        <v>251</v>
      </c>
      <c r="D1081" s="70" t="s">
        <v>128</v>
      </c>
      <c r="E1081" s="81">
        <f>INDEX('Input Data'!$B$123:$R$141,MATCH(IF($A1081="Primary",$A1081,$B1081),'Input Data'!$A$123:$A$141,0),MATCH($D1081,'Input Data'!$B$122:$R$122,0))</f>
        <v>6.5643825682859994E-2</v>
      </c>
      <c r="F1081" s="81" t="s">
        <v>244</v>
      </c>
      <c r="G1081" s="81" t="s">
        <v>245</v>
      </c>
      <c r="H1081" s="70">
        <v>2026</v>
      </c>
    </row>
    <row r="1082" spans="1:8" x14ac:dyDescent="0.35">
      <c r="A1082" s="70" t="s">
        <v>4</v>
      </c>
      <c r="B1082" s="70" t="s">
        <v>18</v>
      </c>
      <c r="C1082" s="70" t="s">
        <v>243</v>
      </c>
      <c r="D1082" s="70" t="s">
        <v>129</v>
      </c>
      <c r="E1082" s="81">
        <f>INDEX('Input Data'!$B$71:$R$89,MATCH(IF($A1082="Primary",$A1082,$B1082),'Input Data'!$A$71:$A$89,0),MATCH($D1082,'Input Data'!$B$70:$R$70,0))</f>
        <v>6.4027207504769937E-2</v>
      </c>
      <c r="F1082" s="81" t="s">
        <v>244</v>
      </c>
      <c r="G1082" s="81" t="s">
        <v>245</v>
      </c>
      <c r="H1082" s="70">
        <v>2026</v>
      </c>
    </row>
    <row r="1083" spans="1:8" x14ac:dyDescent="0.35">
      <c r="A1083" s="70" t="s">
        <v>4</v>
      </c>
      <c r="B1083" s="70" t="s">
        <v>18</v>
      </c>
      <c r="C1083" s="70" t="s">
        <v>246</v>
      </c>
      <c r="D1083" s="70" t="s">
        <v>129</v>
      </c>
      <c r="E1083" s="81">
        <f>INDEX('Input Data'!$B$97:$R$115,MATCH(IF($A1083="Primary",$A1083,$B1083),'Input Data'!$A$97:$A$115,0),MATCH($D1083,'Input Data'!$B$96:$R$96,0))</f>
        <v>1.0793003236871872E-2</v>
      </c>
      <c r="F1083" s="81" t="s">
        <v>244</v>
      </c>
      <c r="G1083" s="81" t="s">
        <v>245</v>
      </c>
      <c r="H1083" s="70">
        <v>2026</v>
      </c>
    </row>
    <row r="1084" spans="1:8" x14ac:dyDescent="0.35">
      <c r="A1084" s="70" t="s">
        <v>4</v>
      </c>
      <c r="B1084" s="70" t="s">
        <v>18</v>
      </c>
      <c r="C1084" s="70" t="s">
        <v>247</v>
      </c>
      <c r="D1084" s="70" t="s">
        <v>129</v>
      </c>
      <c r="E1084" s="76">
        <f>INDEX('Input Data'!$B$154:$R$173,MATCH(IF($A1084="Primary",$A1084,$B1084),'Input Data'!$A$154:$A$173,0),MATCH($D1084,'Input Data'!$B$153:$R$153,0))</f>
        <v>312.69632939776301</v>
      </c>
      <c r="F1084" s="81" t="s">
        <v>248</v>
      </c>
      <c r="G1084" s="81" t="s">
        <v>245</v>
      </c>
      <c r="H1084" s="70">
        <v>2026</v>
      </c>
    </row>
    <row r="1085" spans="1:8" x14ac:dyDescent="0.35">
      <c r="A1085" s="70" t="s">
        <v>4</v>
      </c>
      <c r="B1085" s="70" t="s">
        <v>18</v>
      </c>
      <c r="C1085" s="70" t="s">
        <v>249</v>
      </c>
      <c r="D1085" s="70" t="s">
        <v>129</v>
      </c>
      <c r="E1085" s="76">
        <f>INDEX('Input Data'!$B$180:$R$199,MATCH(IF($A1085="Primary",$A1085,$B1085),'Input Data'!$A$180:$A$199,0),MATCH($D1085,'Input Data'!$B$179:$R$179,0))</f>
        <v>180.78390210593716</v>
      </c>
      <c r="F1085" s="81" t="s">
        <v>248</v>
      </c>
      <c r="G1085" s="81" t="s">
        <v>245</v>
      </c>
      <c r="H1085" s="70">
        <v>2026</v>
      </c>
    </row>
    <row r="1086" spans="1:8" x14ac:dyDescent="0.35">
      <c r="A1086" s="70" t="s">
        <v>4</v>
      </c>
      <c r="B1086" s="70" t="s">
        <v>18</v>
      </c>
      <c r="C1086" s="70" t="s">
        <v>250</v>
      </c>
      <c r="D1086" s="70" t="s">
        <v>129</v>
      </c>
      <c r="E1086" s="76">
        <f t="shared" ref="E1086" ca="1" si="150">INDEX(INDIRECT("'"&amp;IF($A1086="Primary",$A1086,IF($B1086="History","History ",$B1086))&amp;"'!$E$41:$X$41"),1,MATCH($D1086,INDIRECT("'"&amp;IF($A1086="Primary",$A1086,IF($B1086="History","History ",$B1086))&amp;"'!$E$35:$X$35"),0))</f>
        <v>726.18303530754747</v>
      </c>
      <c r="F1086" s="81" t="s">
        <v>248</v>
      </c>
      <c r="G1086" s="81" t="s">
        <v>245</v>
      </c>
      <c r="H1086" s="70">
        <v>2026</v>
      </c>
    </row>
    <row r="1087" spans="1:8" x14ac:dyDescent="0.35">
      <c r="A1087" s="70" t="s">
        <v>4</v>
      </c>
      <c r="B1087" s="70" t="s">
        <v>18</v>
      </c>
      <c r="C1087" s="70" t="s">
        <v>251</v>
      </c>
      <c r="D1087" s="70" t="s">
        <v>129</v>
      </c>
      <c r="E1087" s="81">
        <f>INDEX('Input Data'!$B$123:$R$141,MATCH(IF($A1087="Primary",$A1087,$B1087),'Input Data'!$A$123:$A$141,0),MATCH($D1087,'Input Data'!$B$122:$R$122,0))</f>
        <v>7.4820210741641802E-2</v>
      </c>
      <c r="F1087" s="81" t="s">
        <v>244</v>
      </c>
      <c r="G1087" s="81" t="s">
        <v>245</v>
      </c>
      <c r="H1087" s="70">
        <v>2026</v>
      </c>
    </row>
    <row r="1088" spans="1:8" x14ac:dyDescent="0.35">
      <c r="A1088" s="70" t="s">
        <v>4</v>
      </c>
      <c r="B1088" s="70" t="s">
        <v>18</v>
      </c>
      <c r="C1088" s="70" t="s">
        <v>243</v>
      </c>
      <c r="D1088" s="70" t="s">
        <v>130</v>
      </c>
      <c r="E1088" s="81">
        <f>INDEX('Input Data'!$B$71:$R$89,MATCH(IF($A1088="Primary",$A1088,$B1088),'Input Data'!$A$71:$A$89,0),MATCH($D1088,'Input Data'!$B$70:$R$70,0))</f>
        <v>7.8550619969317406E-2</v>
      </c>
      <c r="F1088" s="81" t="s">
        <v>244</v>
      </c>
      <c r="G1088" s="81" t="s">
        <v>245</v>
      </c>
      <c r="H1088" s="70">
        <v>2026</v>
      </c>
    </row>
    <row r="1089" spans="1:8" x14ac:dyDescent="0.35">
      <c r="A1089" s="70" t="s">
        <v>4</v>
      </c>
      <c r="B1089" s="70" t="s">
        <v>18</v>
      </c>
      <c r="C1089" s="70" t="s">
        <v>246</v>
      </c>
      <c r="D1089" s="70" t="s">
        <v>130</v>
      </c>
      <c r="E1089" s="81">
        <f>INDEX('Input Data'!$B$97:$R$115,MATCH(IF($A1089="Primary",$A1089,$B1089),'Input Data'!$A$97:$A$115,0),MATCH($D1089,'Input Data'!$B$96:$R$96,0))</f>
        <v>7.8464463439493516E-3</v>
      </c>
      <c r="F1089" s="81" t="s">
        <v>244</v>
      </c>
      <c r="G1089" s="81" t="s">
        <v>245</v>
      </c>
      <c r="H1089" s="70">
        <v>2026</v>
      </c>
    </row>
    <row r="1090" spans="1:8" x14ac:dyDescent="0.35">
      <c r="A1090" s="70" t="s">
        <v>4</v>
      </c>
      <c r="B1090" s="70" t="s">
        <v>18</v>
      </c>
      <c r="C1090" s="70" t="s">
        <v>247</v>
      </c>
      <c r="D1090" s="70" t="s">
        <v>130</v>
      </c>
      <c r="E1090" s="76">
        <f>INDEX('Input Data'!$B$154:$R$173,MATCH(IF($A1090="Primary",$A1090,$B1090),'Input Data'!$A$154:$A$173,0),MATCH($D1090,'Input Data'!$B$153:$R$153,0))</f>
        <v>348.27960645611199</v>
      </c>
      <c r="F1090" s="81" t="s">
        <v>248</v>
      </c>
      <c r="G1090" s="81" t="s">
        <v>245</v>
      </c>
      <c r="H1090" s="70">
        <v>2026</v>
      </c>
    </row>
    <row r="1091" spans="1:8" x14ac:dyDescent="0.35">
      <c r="A1091" s="70" t="s">
        <v>4</v>
      </c>
      <c r="B1091" s="70" t="s">
        <v>18</v>
      </c>
      <c r="C1091" s="70" t="s">
        <v>249</v>
      </c>
      <c r="D1091" s="70" t="s">
        <v>130</v>
      </c>
      <c r="E1091" s="76">
        <f>INDEX('Input Data'!$B$180:$R$199,MATCH(IF($A1091="Primary",$A1091,$B1091),'Input Data'!$A$180:$A$199,0),MATCH($D1091,'Input Data'!$B$179:$R$179,0))</f>
        <v>250.11945033808033</v>
      </c>
      <c r="F1091" s="81" t="s">
        <v>248</v>
      </c>
      <c r="G1091" s="81" t="s">
        <v>245</v>
      </c>
      <c r="H1091" s="70">
        <v>2026</v>
      </c>
    </row>
    <row r="1092" spans="1:8" x14ac:dyDescent="0.35">
      <c r="A1092" s="70" t="s">
        <v>4</v>
      </c>
      <c r="B1092" s="70" t="s">
        <v>18</v>
      </c>
      <c r="C1092" s="70" t="s">
        <v>250</v>
      </c>
      <c r="D1092" s="70" t="s">
        <v>130</v>
      </c>
      <c r="E1092" s="76">
        <f t="shared" ref="E1092" ca="1" si="151">INDEX(INDIRECT("'"&amp;IF($A1092="Primary",$A1092,IF($B1092="History","History ",$B1092))&amp;"'!$E$41:$X$41"),1,MATCH($D1092,INDIRECT("'"&amp;IF($A1092="Primary",$A1092,IF($B1092="History","History ",$B1092))&amp;"'!$E$35:$X$35"),0))</f>
        <v>538.10382336073781</v>
      </c>
      <c r="F1092" s="81" t="s">
        <v>248</v>
      </c>
      <c r="G1092" s="81" t="s">
        <v>245</v>
      </c>
      <c r="H1092" s="70">
        <v>2026</v>
      </c>
    </row>
    <row r="1093" spans="1:8" x14ac:dyDescent="0.35">
      <c r="A1093" s="70" t="s">
        <v>4</v>
      </c>
      <c r="B1093" s="70" t="s">
        <v>18</v>
      </c>
      <c r="C1093" s="70" t="s">
        <v>251</v>
      </c>
      <c r="D1093" s="70" t="s">
        <v>130</v>
      </c>
      <c r="E1093" s="81">
        <f>INDEX('Input Data'!$B$123:$R$141,MATCH(IF($A1093="Primary",$A1093,$B1093),'Input Data'!$A$123:$A$141,0),MATCH($D1093,'Input Data'!$B$122:$R$122,0))</f>
        <v>8.6397066313266754E-2</v>
      </c>
      <c r="F1093" s="81" t="s">
        <v>244</v>
      </c>
      <c r="G1093" s="81" t="s">
        <v>245</v>
      </c>
      <c r="H1093" s="70">
        <v>2026</v>
      </c>
    </row>
    <row r="1094" spans="1:8" x14ac:dyDescent="0.35">
      <c r="A1094" s="70" t="s">
        <v>4</v>
      </c>
      <c r="B1094" s="70" t="s">
        <v>18</v>
      </c>
      <c r="C1094" s="70" t="s">
        <v>243</v>
      </c>
      <c r="D1094" s="70" t="s">
        <v>131</v>
      </c>
      <c r="E1094" s="81">
        <f>INDEX('Input Data'!$B$71:$R$89,MATCH(IF($A1094="Primary",$A1094,$B1094),'Input Data'!$A$71:$A$89,0),MATCH($D1094,'Input Data'!$B$70:$R$70,0))</f>
        <v>8.1717722100088167E-2</v>
      </c>
      <c r="F1094" s="81" t="s">
        <v>244</v>
      </c>
      <c r="G1094" s="81" t="s">
        <v>245</v>
      </c>
      <c r="H1094" s="70">
        <v>2026</v>
      </c>
    </row>
    <row r="1095" spans="1:8" x14ac:dyDescent="0.35">
      <c r="A1095" s="70" t="s">
        <v>4</v>
      </c>
      <c r="B1095" s="70" t="s">
        <v>18</v>
      </c>
      <c r="C1095" s="70" t="s">
        <v>246</v>
      </c>
      <c r="D1095" s="70" t="s">
        <v>131</v>
      </c>
      <c r="E1095" s="81">
        <f>INDEX('Input Data'!$B$97:$R$115,MATCH(IF($A1095="Primary",$A1095,$B1095),'Input Data'!$A$97:$A$115,0),MATCH($D1095,'Input Data'!$B$96:$R$96,0))</f>
        <v>9.3191665919158777E-3</v>
      </c>
      <c r="F1095" s="81" t="s">
        <v>244</v>
      </c>
      <c r="G1095" s="81" t="s">
        <v>245</v>
      </c>
      <c r="H1095" s="70">
        <v>2026</v>
      </c>
    </row>
    <row r="1096" spans="1:8" x14ac:dyDescent="0.35">
      <c r="A1096" s="70" t="s">
        <v>4</v>
      </c>
      <c r="B1096" s="70" t="s">
        <v>18</v>
      </c>
      <c r="C1096" s="70" t="s">
        <v>247</v>
      </c>
      <c r="D1096" s="70" t="s">
        <v>131</v>
      </c>
      <c r="E1096" s="76">
        <f>INDEX('Input Data'!$B$154:$R$173,MATCH(IF($A1096="Primary",$A1096,$B1096),'Input Data'!$A$154:$A$173,0),MATCH($D1096,'Input Data'!$B$153:$R$153,0))</f>
        <v>423.56880038509132</v>
      </c>
      <c r="F1096" s="81" t="s">
        <v>248</v>
      </c>
      <c r="G1096" s="81" t="s">
        <v>245</v>
      </c>
      <c r="H1096" s="70">
        <v>2026</v>
      </c>
    </row>
    <row r="1097" spans="1:8" x14ac:dyDescent="0.35">
      <c r="A1097" s="70" t="s">
        <v>4</v>
      </c>
      <c r="B1097" s="70" t="s">
        <v>18</v>
      </c>
      <c r="C1097" s="70" t="s">
        <v>249</v>
      </c>
      <c r="D1097" s="70" t="s">
        <v>131</v>
      </c>
      <c r="E1097" s="76">
        <f>INDEX('Input Data'!$B$180:$R$199,MATCH(IF($A1097="Primary",$A1097,$B1097),'Input Data'!$A$180:$A$199,0),MATCH($D1097,'Input Data'!$B$179:$R$179,0))</f>
        <v>163.85528588060635</v>
      </c>
      <c r="F1097" s="81" t="s">
        <v>248</v>
      </c>
      <c r="G1097" s="81" t="s">
        <v>245</v>
      </c>
      <c r="H1097" s="70">
        <v>2026</v>
      </c>
    </row>
    <row r="1098" spans="1:8" x14ac:dyDescent="0.35">
      <c r="A1098" s="70" t="s">
        <v>4</v>
      </c>
      <c r="B1098" s="70" t="s">
        <v>18</v>
      </c>
      <c r="C1098" s="70" t="s">
        <v>250</v>
      </c>
      <c r="D1098" s="70" t="s">
        <v>131</v>
      </c>
      <c r="E1098" s="76">
        <f t="shared" ref="E1098" ca="1" si="152">INDEX(INDIRECT("'"&amp;IF($A1098="Primary",$A1098,IF($B1098="History","History ",$B1098))&amp;"'!$E$41:$X$41"),1,MATCH($D1098,INDIRECT("'"&amp;IF($A1098="Primary",$A1098,IF($B1098="History","History ",$B1098))&amp;"'!$E$35:$X$35"),0))</f>
        <v>474.19850135784787</v>
      </c>
      <c r="F1098" s="81" t="s">
        <v>248</v>
      </c>
      <c r="G1098" s="81" t="s">
        <v>245</v>
      </c>
      <c r="H1098" s="70">
        <v>2026</v>
      </c>
    </row>
    <row r="1099" spans="1:8" x14ac:dyDescent="0.35">
      <c r="A1099" s="70" t="s">
        <v>4</v>
      </c>
      <c r="B1099" s="70" t="s">
        <v>18</v>
      </c>
      <c r="C1099" s="70" t="s">
        <v>251</v>
      </c>
      <c r="D1099" s="70" t="s">
        <v>131</v>
      </c>
      <c r="E1099" s="81">
        <f>INDEX('Input Data'!$B$123:$R$141,MATCH(IF($A1099="Primary",$A1099,$B1099),'Input Data'!$A$123:$A$141,0),MATCH($D1099,'Input Data'!$B$122:$R$122,0))</f>
        <v>9.1036888692004048E-2</v>
      </c>
      <c r="F1099" s="81" t="s">
        <v>244</v>
      </c>
      <c r="G1099" s="81" t="s">
        <v>245</v>
      </c>
      <c r="H1099" s="70">
        <v>2026</v>
      </c>
    </row>
    <row r="1100" spans="1:8" x14ac:dyDescent="0.35">
      <c r="A1100" s="70" t="s">
        <v>4</v>
      </c>
      <c r="B1100" s="70" t="s">
        <v>18</v>
      </c>
      <c r="C1100" s="70" t="s">
        <v>243</v>
      </c>
      <c r="D1100" s="70" t="s">
        <v>132</v>
      </c>
      <c r="E1100" s="81">
        <f>INDEX('Input Data'!$B$71:$R$89,MATCH(IF($A1100="Primary",$A1100,$B1100),'Input Data'!$A$71:$A$89,0),MATCH($D1100,'Input Data'!$B$70:$R$70,0))</f>
        <v>7.2719372038453828E-2</v>
      </c>
      <c r="F1100" s="81" t="s">
        <v>244</v>
      </c>
      <c r="G1100" s="81" t="s">
        <v>245</v>
      </c>
      <c r="H1100" s="70">
        <v>2026</v>
      </c>
    </row>
    <row r="1101" spans="1:8" x14ac:dyDescent="0.35">
      <c r="A1101" s="70" t="s">
        <v>4</v>
      </c>
      <c r="B1101" s="70" t="s">
        <v>18</v>
      </c>
      <c r="C1101" s="70" t="s">
        <v>246</v>
      </c>
      <c r="D1101" s="70" t="s">
        <v>132</v>
      </c>
      <c r="E1101" s="81">
        <f>INDEX('Input Data'!$B$97:$R$115,MATCH(IF($A1101="Primary",$A1101,$B1101),'Input Data'!$A$97:$A$115,0),MATCH($D1101,'Input Data'!$B$96:$R$96,0))</f>
        <v>9.6497306681978656E-3</v>
      </c>
      <c r="F1101" s="81" t="s">
        <v>244</v>
      </c>
      <c r="G1101" s="81" t="s">
        <v>245</v>
      </c>
      <c r="H1101" s="70">
        <v>2026</v>
      </c>
    </row>
    <row r="1102" spans="1:8" x14ac:dyDescent="0.35">
      <c r="A1102" s="70" t="s">
        <v>4</v>
      </c>
      <c r="B1102" s="70" t="s">
        <v>18</v>
      </c>
      <c r="C1102" s="70" t="s">
        <v>247</v>
      </c>
      <c r="D1102" s="70" t="s">
        <v>132</v>
      </c>
      <c r="E1102" s="76">
        <f>INDEX('Input Data'!$B$154:$R$173,MATCH(IF($A1102="Primary",$A1102,$B1102),'Input Data'!$A$154:$A$173,0),MATCH($D1102,'Input Data'!$B$153:$R$153,0))</f>
        <v>377.0864848924943</v>
      </c>
      <c r="F1102" s="81" t="s">
        <v>248</v>
      </c>
      <c r="G1102" s="81" t="s">
        <v>245</v>
      </c>
      <c r="H1102" s="70">
        <v>2026</v>
      </c>
    </row>
    <row r="1103" spans="1:8" x14ac:dyDescent="0.35">
      <c r="A1103" s="70" t="s">
        <v>4</v>
      </c>
      <c r="B1103" s="70" t="s">
        <v>18</v>
      </c>
      <c r="C1103" s="70" t="s">
        <v>249</v>
      </c>
      <c r="D1103" s="70" t="s">
        <v>132</v>
      </c>
      <c r="E1103" s="76">
        <f>INDEX('Input Data'!$B$180:$R$199,MATCH(IF($A1103="Primary",$A1103,$B1103),'Input Data'!$A$180:$A$199,0),MATCH($D1103,'Input Data'!$B$179:$R$179,0))</f>
        <v>153.80965463151199</v>
      </c>
      <c r="F1103" s="81" t="s">
        <v>248</v>
      </c>
      <c r="G1103" s="81" t="s">
        <v>245</v>
      </c>
      <c r="H1103" s="70">
        <v>2026</v>
      </c>
    </row>
    <row r="1104" spans="1:8" x14ac:dyDescent="0.35">
      <c r="A1104" s="70" t="s">
        <v>4</v>
      </c>
      <c r="B1104" s="70" t="s">
        <v>18</v>
      </c>
      <c r="C1104" s="70" t="s">
        <v>250</v>
      </c>
      <c r="D1104" s="70" t="s">
        <v>132</v>
      </c>
      <c r="E1104" s="76">
        <f t="shared" ref="E1104" ca="1" si="153">INDEX(INDIRECT("'"&amp;IF($A1104="Primary",$A1104,IF($B1104="History","History ",$B1104))&amp;"'!$E$41:$X$41"),1,MATCH($D1104,INDIRECT("'"&amp;IF($A1104="Primary",$A1104,IF($B1104="History","History ",$B1104))&amp;"'!$E$35:$X$35"),0))</f>
        <v>553.15748721865032</v>
      </c>
      <c r="F1104" s="81" t="s">
        <v>248</v>
      </c>
      <c r="G1104" s="81" t="s">
        <v>245</v>
      </c>
      <c r="H1104" s="70">
        <v>2026</v>
      </c>
    </row>
    <row r="1105" spans="1:8" x14ac:dyDescent="0.35">
      <c r="A1105" s="70" t="s">
        <v>4</v>
      </c>
      <c r="B1105" s="70" t="s">
        <v>18</v>
      </c>
      <c r="C1105" s="70" t="s">
        <v>251</v>
      </c>
      <c r="D1105" s="70" t="s">
        <v>132</v>
      </c>
      <c r="E1105" s="81">
        <f>INDEX('Input Data'!$B$123:$R$141,MATCH(IF($A1105="Primary",$A1105,$B1105),'Input Data'!$A$123:$A$141,0),MATCH($D1105,'Input Data'!$B$122:$R$122,0))</f>
        <v>8.2369102706651695E-2</v>
      </c>
      <c r="F1105" s="81" t="s">
        <v>244</v>
      </c>
      <c r="G1105" s="81" t="s">
        <v>245</v>
      </c>
      <c r="H1105" s="70">
        <v>2026</v>
      </c>
    </row>
    <row r="1106" spans="1:8" x14ac:dyDescent="0.35">
      <c r="A1106" s="70" t="s">
        <v>4</v>
      </c>
      <c r="B1106" s="70" t="s">
        <v>18</v>
      </c>
      <c r="C1106" s="70" t="s">
        <v>243</v>
      </c>
      <c r="D1106" s="70" t="s">
        <v>133</v>
      </c>
      <c r="E1106" s="81">
        <f>INDEX('Input Data'!$B$71:$R$89,MATCH(IF($A1106="Primary",$A1106,$B1106),'Input Data'!$A$71:$A$89,0),MATCH($D1106,'Input Data'!$B$70:$R$70,0))</f>
        <v>7.1507487809539957E-2</v>
      </c>
      <c r="F1106" s="81" t="s">
        <v>244</v>
      </c>
      <c r="G1106" s="81" t="s">
        <v>252</v>
      </c>
      <c r="H1106" s="70">
        <v>2026</v>
      </c>
    </row>
    <row r="1107" spans="1:8" x14ac:dyDescent="0.35">
      <c r="A1107" s="70" t="s">
        <v>4</v>
      </c>
      <c r="B1107" s="70" t="s">
        <v>18</v>
      </c>
      <c r="C1107" s="70" t="s">
        <v>246</v>
      </c>
      <c r="D1107" s="70" t="s">
        <v>133</v>
      </c>
      <c r="E1107" s="81">
        <f>INDEX('Input Data'!$B$97:$R$115,MATCH(IF($A1107="Primary",$A1107,$B1107),'Input Data'!$A$97:$A$115,0),MATCH($D1107,'Input Data'!$B$96:$R$96,0))</f>
        <v>1.0802483792177017E-2</v>
      </c>
      <c r="F1107" s="81" t="s">
        <v>244</v>
      </c>
      <c r="G1107" s="81" t="s">
        <v>252</v>
      </c>
      <c r="H1107" s="70">
        <v>2026</v>
      </c>
    </row>
    <row r="1108" spans="1:8" x14ac:dyDescent="0.35">
      <c r="A1108" s="70" t="s">
        <v>4</v>
      </c>
      <c r="B1108" s="70" t="s">
        <v>18</v>
      </c>
      <c r="C1108" s="70" t="s">
        <v>247</v>
      </c>
      <c r="D1108" s="70" t="s">
        <v>133</v>
      </c>
      <c r="E1108" s="76">
        <f>INDEX('Input Data'!$B$154:$R$173,MATCH(IF($A1108="Primary",$A1108,$B1108),'Input Data'!$A$154:$A$173,0),MATCH($D1108,'Input Data'!$B$153:$R$153,0))</f>
        <v>357.54497470143718</v>
      </c>
      <c r="F1108" s="81" t="s">
        <v>248</v>
      </c>
      <c r="G1108" s="81" t="s">
        <v>252</v>
      </c>
      <c r="H1108" s="70">
        <v>2026</v>
      </c>
    </row>
    <row r="1109" spans="1:8" x14ac:dyDescent="0.35">
      <c r="A1109" s="70" t="s">
        <v>4</v>
      </c>
      <c r="B1109" s="70" t="s">
        <v>18</v>
      </c>
      <c r="C1109" s="70" t="s">
        <v>249</v>
      </c>
      <c r="D1109" s="70" t="s">
        <v>133</v>
      </c>
      <c r="E1109" s="76">
        <f>INDEX('Input Data'!$B$180:$R$199,MATCH(IF($A1109="Primary",$A1109,$B1109),'Input Data'!$A$180:$A$199,0),MATCH($D1109,'Input Data'!$B$179:$R$179,0))</f>
        <v>158.26890189401615</v>
      </c>
      <c r="F1109" s="81" t="s">
        <v>248</v>
      </c>
      <c r="G1109" s="81" t="s">
        <v>252</v>
      </c>
      <c r="H1109" s="70">
        <v>2026</v>
      </c>
    </row>
    <row r="1110" spans="1:8" x14ac:dyDescent="0.35">
      <c r="A1110" s="70" t="s">
        <v>4</v>
      </c>
      <c r="B1110" s="70" t="s">
        <v>18</v>
      </c>
      <c r="C1110" s="70" t="s">
        <v>250</v>
      </c>
      <c r="D1110" s="70" t="s">
        <v>133</v>
      </c>
      <c r="E1110" s="76">
        <f>INDEX('Input Data'!$B$430:$Q$449,MATCH(IF($A1110="Primary",$A1110,$B1110),'Input Data'!$A$430:$A$449,0),MATCH($D1110,'Input Data'!B$429:Q$429,0))</f>
        <v>598.43097546837976</v>
      </c>
      <c r="F1110" s="81" t="s">
        <v>248</v>
      </c>
      <c r="G1110" s="81" t="s">
        <v>252</v>
      </c>
      <c r="H1110" s="70">
        <v>2026</v>
      </c>
    </row>
    <row r="1111" spans="1:8" x14ac:dyDescent="0.35">
      <c r="A1111" s="70" t="s">
        <v>4</v>
      </c>
      <c r="B1111" s="70" t="s">
        <v>18</v>
      </c>
      <c r="C1111" s="70" t="s">
        <v>251</v>
      </c>
      <c r="D1111" s="70" t="s">
        <v>133</v>
      </c>
      <c r="E1111" s="81">
        <f>INDEX('Input Data'!$B$123:$R$141,MATCH(IF($A1111="Primary",$A1111,$B1111),'Input Data'!$A$123:$A$141,0),MATCH($D1111,'Input Data'!$B$122:$R$122,0))</f>
        <v>8.2309971601716977E-2</v>
      </c>
      <c r="F1111" s="81" t="s">
        <v>244</v>
      </c>
      <c r="G1111" s="81" t="s">
        <v>252</v>
      </c>
      <c r="H1111" s="70">
        <v>2026</v>
      </c>
    </row>
    <row r="1112" spans="1:8" x14ac:dyDescent="0.35">
      <c r="A1112" s="70" t="s">
        <v>4</v>
      </c>
      <c r="B1112" s="70" t="s">
        <v>18</v>
      </c>
      <c r="C1112" s="70" t="s">
        <v>243</v>
      </c>
      <c r="D1112" s="70" t="s">
        <v>134</v>
      </c>
      <c r="E1112" s="81">
        <f>INDEX('Input Data'!$B$71:$R$89,MATCH(IF($A1112="Primary",$A1112,$B1112),'Input Data'!$A$71:$A$89,0),MATCH($D1112,'Input Data'!$B$70:$R$70,0))</f>
        <v>7.1254060182758358E-2</v>
      </c>
      <c r="F1112" s="81" t="s">
        <v>244</v>
      </c>
      <c r="G1112" s="81" t="s">
        <v>252</v>
      </c>
      <c r="H1112" s="70">
        <v>2026</v>
      </c>
    </row>
    <row r="1113" spans="1:8" x14ac:dyDescent="0.35">
      <c r="A1113" s="70" t="s">
        <v>4</v>
      </c>
      <c r="B1113" s="70" t="s">
        <v>18</v>
      </c>
      <c r="C1113" s="70" t="s">
        <v>246</v>
      </c>
      <c r="D1113" s="70" t="s">
        <v>134</v>
      </c>
      <c r="E1113" s="81">
        <f>INDEX('Input Data'!$B$97:$R$115,MATCH(IF($A1113="Primary",$A1113,$B1113),'Input Data'!$A$97:$A$115,0),MATCH($D1113,'Input Data'!$B$96:$R$96,0))</f>
        <v>1.0764199020684418E-2</v>
      </c>
      <c r="F1113" s="81" t="s">
        <v>244</v>
      </c>
      <c r="G1113" s="81" t="s">
        <v>252</v>
      </c>
      <c r="H1113" s="70">
        <v>2026</v>
      </c>
    </row>
    <row r="1114" spans="1:8" x14ac:dyDescent="0.35">
      <c r="A1114" s="70" t="s">
        <v>4</v>
      </c>
      <c r="B1114" s="70" t="s">
        <v>18</v>
      </c>
      <c r="C1114" s="70" t="s">
        <v>247</v>
      </c>
      <c r="D1114" s="70" t="s">
        <v>134</v>
      </c>
      <c r="E1114" s="76">
        <f>INDEX('Input Data'!$B$154:$R$173,MATCH(IF($A1114="Primary",$A1114,$B1114),'Input Data'!$A$154:$A$173,0),MATCH($D1114,'Input Data'!$B$153:$R$153,0))</f>
        <v>334.3510808792422</v>
      </c>
      <c r="F1114" s="81" t="s">
        <v>248</v>
      </c>
      <c r="G1114" s="81" t="s">
        <v>252</v>
      </c>
      <c r="H1114" s="70">
        <v>2026</v>
      </c>
    </row>
    <row r="1115" spans="1:8" x14ac:dyDescent="0.35">
      <c r="A1115" s="70" t="s">
        <v>4</v>
      </c>
      <c r="B1115" s="70" t="s">
        <v>18</v>
      </c>
      <c r="C1115" s="70" t="s">
        <v>249</v>
      </c>
      <c r="D1115" s="70" t="s">
        <v>134</v>
      </c>
      <c r="E1115" s="76">
        <f>INDEX('Input Data'!$B$180:$R$199,MATCH(IF($A1115="Primary",$A1115,$B1115),'Input Data'!$A$180:$A$199,0),MATCH($D1115,'Input Data'!$B$179:$R$179,0))</f>
        <v>156.0405930130695</v>
      </c>
      <c r="F1115" s="81" t="s">
        <v>248</v>
      </c>
      <c r="G1115" s="81" t="s">
        <v>252</v>
      </c>
      <c r="H1115" s="70">
        <v>2026</v>
      </c>
    </row>
    <row r="1116" spans="1:8" x14ac:dyDescent="0.35">
      <c r="A1116" s="70" t="s">
        <v>4</v>
      </c>
      <c r="B1116" s="70" t="s">
        <v>18</v>
      </c>
      <c r="C1116" s="70" t="s">
        <v>250</v>
      </c>
      <c r="D1116" s="70" t="s">
        <v>134</v>
      </c>
      <c r="E1116" s="76">
        <f>INDEX('Input Data'!$B$430:$Q$449,MATCH(IF($A1116="Primary",$A1116,$B1116),'Input Data'!$A$430:$A$449,0),MATCH($D1116,'Input Data'!B$429:Q$429,0))</f>
        <v>717.90507533625521</v>
      </c>
      <c r="F1116" s="81" t="s">
        <v>248</v>
      </c>
      <c r="G1116" s="81" t="s">
        <v>252</v>
      </c>
      <c r="H1116" s="70">
        <v>2026</v>
      </c>
    </row>
    <row r="1117" spans="1:8" x14ac:dyDescent="0.35">
      <c r="A1117" s="70" t="s">
        <v>4</v>
      </c>
      <c r="B1117" s="70" t="s">
        <v>18</v>
      </c>
      <c r="C1117" s="70" t="s">
        <v>251</v>
      </c>
      <c r="D1117" s="70" t="s">
        <v>134</v>
      </c>
      <c r="E1117" s="81">
        <f>INDEX('Input Data'!$B$123:$R$141,MATCH(IF($A1117="Primary",$A1117,$B1117),'Input Data'!$A$123:$A$141,0),MATCH($D1117,'Input Data'!$B$122:$R$122,0))</f>
        <v>8.2018259203442773E-2</v>
      </c>
      <c r="F1117" s="81" t="s">
        <v>244</v>
      </c>
      <c r="G1117" s="81" t="s">
        <v>252</v>
      </c>
      <c r="H1117" s="70">
        <v>2026</v>
      </c>
    </row>
    <row r="1118" spans="1:8" x14ac:dyDescent="0.35">
      <c r="A1118" s="70" t="s">
        <v>4</v>
      </c>
      <c r="B1118" s="70" t="s">
        <v>18</v>
      </c>
      <c r="C1118" s="70" t="s">
        <v>243</v>
      </c>
      <c r="D1118" s="70" t="s">
        <v>135</v>
      </c>
      <c r="E1118" s="81">
        <f>INDEX('Input Data'!$B$71:$R$89,MATCH(IF($A1118="Primary",$A1118,$B1118),'Input Data'!$A$71:$A$89,0),MATCH($D1118,'Input Data'!$B$70:$R$70,0))</f>
        <v>7.1254060182758358E-2</v>
      </c>
      <c r="F1118" s="81" t="s">
        <v>244</v>
      </c>
      <c r="G1118" s="70" t="s">
        <v>252</v>
      </c>
      <c r="H1118" s="70">
        <v>2026</v>
      </c>
    </row>
    <row r="1119" spans="1:8" x14ac:dyDescent="0.35">
      <c r="A1119" s="70" t="s">
        <v>4</v>
      </c>
      <c r="B1119" s="70" t="s">
        <v>18</v>
      </c>
      <c r="C1119" s="70" t="s">
        <v>246</v>
      </c>
      <c r="D1119" s="70" t="s">
        <v>135</v>
      </c>
      <c r="E1119" s="81">
        <f>INDEX('Input Data'!$B$97:$R$115,MATCH(IF($A1119="Primary",$A1119,$B1119),'Input Data'!$A$97:$A$115,0),MATCH($D1119,'Input Data'!$B$96:$R$96,0))</f>
        <v>1.0764199020684416E-2</v>
      </c>
      <c r="F1119" s="81" t="s">
        <v>244</v>
      </c>
      <c r="G1119" s="70" t="s">
        <v>252</v>
      </c>
      <c r="H1119" s="70">
        <v>2026</v>
      </c>
    </row>
    <row r="1120" spans="1:8" x14ac:dyDescent="0.35">
      <c r="A1120" s="70" t="s">
        <v>4</v>
      </c>
      <c r="B1120" s="70" t="s">
        <v>18</v>
      </c>
      <c r="C1120" s="70" t="s">
        <v>247</v>
      </c>
      <c r="D1120" s="70" t="s">
        <v>135</v>
      </c>
      <c r="E1120" s="76">
        <f>INDEX('Input Data'!$B$154:$R$173,MATCH(IF($A1120="Primary",$A1120,$B1120),'Input Data'!$A$154:$A$173,0),MATCH($D1120,'Input Data'!$B$153:$R$153,0))</f>
        <v>348.96741052486806</v>
      </c>
      <c r="F1120" s="81" t="s">
        <v>248</v>
      </c>
      <c r="G1120" s="70" t="s">
        <v>252</v>
      </c>
      <c r="H1120" s="70">
        <v>2026</v>
      </c>
    </row>
    <row r="1121" spans="1:8" x14ac:dyDescent="0.35">
      <c r="A1121" s="70" t="s">
        <v>4</v>
      </c>
      <c r="B1121" s="70" t="s">
        <v>18</v>
      </c>
      <c r="C1121" s="70" t="s">
        <v>249</v>
      </c>
      <c r="D1121" s="70" t="s">
        <v>135</v>
      </c>
      <c r="E1121" s="76">
        <f>INDEX('Input Data'!$B$180:$R$199,MATCH(IF($A1121="Primary",$A1121,$B1121),'Input Data'!$A$180:$A$199,0),MATCH($D1121,'Input Data'!$B$179:$R$179,0))</f>
        <v>171.51661289569989</v>
      </c>
      <c r="F1121" s="81" t="s">
        <v>248</v>
      </c>
      <c r="G1121" s="70" t="s">
        <v>252</v>
      </c>
      <c r="H1121" s="70">
        <v>2026</v>
      </c>
    </row>
    <row r="1122" spans="1:8" x14ac:dyDescent="0.35">
      <c r="A1122" s="70" t="s">
        <v>4</v>
      </c>
      <c r="B1122" s="70" t="s">
        <v>18</v>
      </c>
      <c r="C1122" s="70" t="s">
        <v>250</v>
      </c>
      <c r="D1122" s="70" t="s">
        <v>135</v>
      </c>
      <c r="E1122" s="76"/>
      <c r="F1122" s="76"/>
      <c r="G1122" s="70" t="s">
        <v>252</v>
      </c>
      <c r="H1122" s="70">
        <v>2026</v>
      </c>
    </row>
    <row r="1123" spans="1:8" x14ac:dyDescent="0.35">
      <c r="A1123" s="70" t="s">
        <v>4</v>
      </c>
      <c r="B1123" s="70" t="s">
        <v>18</v>
      </c>
      <c r="C1123" s="70" t="s">
        <v>251</v>
      </c>
      <c r="D1123" s="70" t="s">
        <v>135</v>
      </c>
      <c r="E1123" s="81">
        <f>INDEX('Input Data'!$B$123:$R$141,MATCH(IF($A1123="Primary",$A1123,$B1123),'Input Data'!$A$123:$A$141,0),MATCH($D1123,'Input Data'!$B$122:$R$122,0))</f>
        <v>8.2018259203442773E-2</v>
      </c>
      <c r="F1123" s="81" t="s">
        <v>244</v>
      </c>
      <c r="G1123" s="70" t="s">
        <v>252</v>
      </c>
      <c r="H1123" s="70">
        <v>2026</v>
      </c>
    </row>
    <row r="1124" spans="1:8" x14ac:dyDescent="0.35">
      <c r="A1124" s="70" t="s">
        <v>4</v>
      </c>
      <c r="B1124" s="70" t="s">
        <v>19</v>
      </c>
      <c r="C1124" s="70" t="s">
        <v>243</v>
      </c>
      <c r="D1124" s="70" t="s">
        <v>119</v>
      </c>
      <c r="E1124" s="81">
        <f>INDEX('Input Data'!$B$71:$R$89,MATCH(IF($A1124="Primary",$A1124,$B1124),'Input Data'!$A$71:$A$89,0),MATCH($D1124,'Input Data'!$B$70:$R$70,0))</f>
        <v>5.6690624683541198E-2</v>
      </c>
      <c r="F1124" s="81" t="s">
        <v>244</v>
      </c>
      <c r="G1124" s="81" t="s">
        <v>245</v>
      </c>
      <c r="H1124" s="70">
        <v>2026</v>
      </c>
    </row>
    <row r="1125" spans="1:8" x14ac:dyDescent="0.35">
      <c r="A1125" s="70" t="s">
        <v>4</v>
      </c>
      <c r="B1125" s="70" t="s">
        <v>19</v>
      </c>
      <c r="C1125" s="70" t="s">
        <v>246</v>
      </c>
      <c r="D1125" s="70" t="s">
        <v>119</v>
      </c>
      <c r="E1125" s="81">
        <f>INDEX('Input Data'!$B$97:$R$115,MATCH(IF($A1125="Primary",$A1125,$B1125),'Input Data'!$A$97:$A$115,0),MATCH($D1125,'Input Data'!$B$96:$R$96,0))</f>
        <v>2.7735321525322876E-2</v>
      </c>
      <c r="F1125" s="81" t="s">
        <v>244</v>
      </c>
      <c r="G1125" s="81" t="s">
        <v>245</v>
      </c>
      <c r="H1125" s="70">
        <v>2026</v>
      </c>
    </row>
    <row r="1126" spans="1:8" x14ac:dyDescent="0.35">
      <c r="A1126" s="70" t="s">
        <v>4</v>
      </c>
      <c r="B1126" s="70" t="s">
        <v>19</v>
      </c>
      <c r="C1126" s="70" t="s">
        <v>247</v>
      </c>
      <c r="D1126" s="70" t="s">
        <v>119</v>
      </c>
      <c r="E1126" s="76">
        <f>INDEX('Input Data'!$B$154:$R$173,MATCH(IF($A1126="Primary",$A1126,$B1126),'Input Data'!$A$154:$A$173,0),MATCH($D1126,'Input Data'!$B$153:$R$153,0))</f>
        <v>230.31571904618161</v>
      </c>
      <c r="F1126" s="81" t="s">
        <v>248</v>
      </c>
      <c r="G1126" s="81" t="s">
        <v>245</v>
      </c>
      <c r="H1126" s="70">
        <v>2026</v>
      </c>
    </row>
    <row r="1127" spans="1:8" x14ac:dyDescent="0.35">
      <c r="A1127" s="70" t="s">
        <v>4</v>
      </c>
      <c r="B1127" s="70" t="s">
        <v>19</v>
      </c>
      <c r="C1127" s="70" t="s">
        <v>249</v>
      </c>
      <c r="D1127" s="70" t="s">
        <v>119</v>
      </c>
      <c r="E1127" s="76">
        <f>INDEX('Input Data'!$B$180:$R$199,MATCH(IF($A1127="Primary",$A1127,$B1127),'Input Data'!$A$180:$A$199,0),MATCH($D1127,'Input Data'!$B$179:$R$179,0))</f>
        <v>155.25152267049319</v>
      </c>
      <c r="F1127" s="81" t="s">
        <v>248</v>
      </c>
      <c r="G1127" s="81" t="s">
        <v>245</v>
      </c>
      <c r="H1127" s="70">
        <v>2026</v>
      </c>
    </row>
    <row r="1128" spans="1:8" x14ac:dyDescent="0.35">
      <c r="A1128" s="70" t="s">
        <v>4</v>
      </c>
      <c r="B1128" s="70" t="s">
        <v>19</v>
      </c>
      <c r="C1128" s="70" t="s">
        <v>250</v>
      </c>
      <c r="D1128" s="70" t="s">
        <v>119</v>
      </c>
      <c r="E1128" s="76">
        <f t="shared" ref="E1128" ca="1" si="154">INDEX(INDIRECT("'"&amp;IF($A1128="Primary",$A1128,IF($B1128="History","History ",$B1128))&amp;"'!$E$41:$X$41"),1,MATCH($D1128,INDIRECT("'"&amp;IF($A1128="Primary",$A1128,IF($B1128="History","History ",$B1128))&amp;"'!$E$35:$X$35"),0))</f>
        <v>460.10334621168158</v>
      </c>
      <c r="F1128" s="81" t="s">
        <v>248</v>
      </c>
      <c r="G1128" s="81" t="s">
        <v>245</v>
      </c>
      <c r="H1128" s="70">
        <v>2026</v>
      </c>
    </row>
    <row r="1129" spans="1:8" x14ac:dyDescent="0.35">
      <c r="A1129" s="70" t="s">
        <v>4</v>
      </c>
      <c r="B1129" s="70" t="s">
        <v>19</v>
      </c>
      <c r="C1129" s="70" t="s">
        <v>251</v>
      </c>
      <c r="D1129" s="70" t="s">
        <v>119</v>
      </c>
      <c r="E1129" s="81">
        <f>INDEX('Input Data'!$B$123:$R$141,MATCH(IF($A1129="Primary",$A1129,$B1129),'Input Data'!$A$123:$A$141,0),MATCH($D1129,'Input Data'!$B$122:$R$122,0))</f>
        <v>8.4425946208864067E-2</v>
      </c>
      <c r="F1129" s="81" t="s">
        <v>244</v>
      </c>
      <c r="G1129" s="81" t="s">
        <v>245</v>
      </c>
      <c r="H1129" s="70">
        <v>2026</v>
      </c>
    </row>
    <row r="1130" spans="1:8" x14ac:dyDescent="0.35">
      <c r="A1130" s="70" t="s">
        <v>4</v>
      </c>
      <c r="B1130" s="70" t="s">
        <v>19</v>
      </c>
      <c r="C1130" s="70" t="s">
        <v>243</v>
      </c>
      <c r="D1130" s="70" t="s">
        <v>120</v>
      </c>
      <c r="E1130" s="81">
        <f>INDEX('Input Data'!$B$71:$R$89,MATCH(IF($A1130="Primary",$A1130,$B1130),'Input Data'!$A$71:$A$89,0),MATCH($D1130,'Input Data'!$B$70:$R$70,0))</f>
        <v>5.4226215704812314E-2</v>
      </c>
      <c r="F1130" s="81" t="s">
        <v>244</v>
      </c>
      <c r="G1130" s="81" t="s">
        <v>245</v>
      </c>
      <c r="H1130" s="70">
        <v>2026</v>
      </c>
    </row>
    <row r="1131" spans="1:8" x14ac:dyDescent="0.35">
      <c r="A1131" s="70" t="s">
        <v>4</v>
      </c>
      <c r="B1131" s="70" t="s">
        <v>19</v>
      </c>
      <c r="C1131" s="70" t="s">
        <v>246</v>
      </c>
      <c r="D1131" s="70" t="s">
        <v>120</v>
      </c>
      <c r="E1131" s="81">
        <f>INDEX('Input Data'!$B$97:$R$115,MATCH(IF($A1131="Primary",$A1131,$B1131),'Input Data'!$A$97:$A$115,0),MATCH($D1131,'Input Data'!$B$96:$R$96,0))</f>
        <v>2.9245729396896167E-2</v>
      </c>
      <c r="F1131" s="81" t="s">
        <v>244</v>
      </c>
      <c r="G1131" s="81" t="s">
        <v>245</v>
      </c>
      <c r="H1131" s="70">
        <v>2026</v>
      </c>
    </row>
    <row r="1132" spans="1:8" x14ac:dyDescent="0.35">
      <c r="A1132" s="70" t="s">
        <v>4</v>
      </c>
      <c r="B1132" s="70" t="s">
        <v>19</v>
      </c>
      <c r="C1132" s="70" t="s">
        <v>247</v>
      </c>
      <c r="D1132" s="70" t="s">
        <v>120</v>
      </c>
      <c r="E1132" s="76">
        <f>INDEX('Input Data'!$B$154:$R$173,MATCH(IF($A1132="Primary",$A1132,$B1132),'Input Data'!$A$154:$A$173,0),MATCH($D1132,'Input Data'!$B$153:$R$153,0))</f>
        <v>286.69275121147581</v>
      </c>
      <c r="F1132" s="81" t="s">
        <v>248</v>
      </c>
      <c r="G1132" s="81" t="s">
        <v>245</v>
      </c>
      <c r="H1132" s="70">
        <v>2026</v>
      </c>
    </row>
    <row r="1133" spans="1:8" x14ac:dyDescent="0.35">
      <c r="A1133" s="70" t="s">
        <v>4</v>
      </c>
      <c r="B1133" s="70" t="s">
        <v>19</v>
      </c>
      <c r="C1133" s="70" t="s">
        <v>249</v>
      </c>
      <c r="D1133" s="70" t="s">
        <v>120</v>
      </c>
      <c r="E1133" s="76">
        <f>INDEX('Input Data'!$B$180:$R$199,MATCH(IF($A1133="Primary",$A1133,$B1133),'Input Data'!$A$180:$A$199,0),MATCH($D1133,'Input Data'!$B$179:$R$179,0))</f>
        <v>184.792905742762</v>
      </c>
      <c r="F1133" s="81" t="s">
        <v>248</v>
      </c>
      <c r="G1133" s="81" t="s">
        <v>245</v>
      </c>
      <c r="H1133" s="70">
        <v>2026</v>
      </c>
    </row>
    <row r="1134" spans="1:8" x14ac:dyDescent="0.35">
      <c r="A1134" s="70" t="s">
        <v>4</v>
      </c>
      <c r="B1134" s="70" t="s">
        <v>19</v>
      </c>
      <c r="C1134" s="70" t="s">
        <v>250</v>
      </c>
      <c r="D1134" s="70" t="s">
        <v>120</v>
      </c>
      <c r="E1134" s="76">
        <f t="shared" ref="E1134" ca="1" si="155">INDEX(INDIRECT("'"&amp;IF($A1134="Primary",$A1134,IF($B1134="History","History ",$B1134))&amp;"'!$E$41:$X$41"),1,MATCH($D1134,INDIRECT("'"&amp;IF($A1134="Primary",$A1134,IF($B1134="History","History ",$B1134))&amp;"'!$E$35:$X$35"),0))</f>
        <v>548.63329923909055</v>
      </c>
      <c r="F1134" s="81" t="s">
        <v>248</v>
      </c>
      <c r="G1134" s="81" t="s">
        <v>245</v>
      </c>
      <c r="H1134" s="70">
        <v>2026</v>
      </c>
    </row>
    <row r="1135" spans="1:8" x14ac:dyDescent="0.35">
      <c r="A1135" s="70" t="s">
        <v>4</v>
      </c>
      <c r="B1135" s="70" t="s">
        <v>19</v>
      </c>
      <c r="C1135" s="70" t="s">
        <v>251</v>
      </c>
      <c r="D1135" s="70" t="s">
        <v>120</v>
      </c>
      <c r="E1135" s="81">
        <f>INDEX('Input Data'!$B$123:$R$141,MATCH(IF($A1135="Primary",$A1135,$B1135),'Input Data'!$A$123:$A$141,0),MATCH($D1135,'Input Data'!$B$122:$R$122,0))</f>
        <v>8.3471945101708481E-2</v>
      </c>
      <c r="F1135" s="81" t="s">
        <v>244</v>
      </c>
      <c r="G1135" s="81" t="s">
        <v>245</v>
      </c>
      <c r="H1135" s="70">
        <v>2026</v>
      </c>
    </row>
    <row r="1136" spans="1:8" x14ac:dyDescent="0.35">
      <c r="A1136" s="70" t="s">
        <v>4</v>
      </c>
      <c r="B1136" s="70" t="s">
        <v>19</v>
      </c>
      <c r="C1136" s="70" t="s">
        <v>243</v>
      </c>
      <c r="D1136" s="70" t="s">
        <v>121</v>
      </c>
      <c r="E1136" s="81">
        <f>INDEX('Input Data'!$B$71:$R$89,MATCH(IF($A1136="Primary",$A1136,$B1136),'Input Data'!$A$71:$A$89,0),MATCH($D1136,'Input Data'!$B$70:$R$70,0))</f>
        <v>6.0715187948239484E-2</v>
      </c>
      <c r="F1136" s="81" t="s">
        <v>244</v>
      </c>
      <c r="G1136" s="81" t="s">
        <v>245</v>
      </c>
      <c r="H1136" s="70">
        <v>2026</v>
      </c>
    </row>
    <row r="1137" spans="1:8" x14ac:dyDescent="0.35">
      <c r="A1137" s="70" t="s">
        <v>4</v>
      </c>
      <c r="B1137" s="70" t="s">
        <v>19</v>
      </c>
      <c r="C1137" s="70" t="s">
        <v>246</v>
      </c>
      <c r="D1137" s="70" t="s">
        <v>121</v>
      </c>
      <c r="E1137" s="81">
        <f>INDEX('Input Data'!$B$97:$R$115,MATCH(IF($A1137="Primary",$A1137,$B1137),'Input Data'!$A$97:$A$115,0),MATCH($D1137,'Input Data'!$B$96:$R$96,0))</f>
        <v>2.5894521241105063E-2</v>
      </c>
      <c r="F1137" s="81" t="s">
        <v>244</v>
      </c>
      <c r="G1137" s="81" t="s">
        <v>245</v>
      </c>
      <c r="H1137" s="70">
        <v>2026</v>
      </c>
    </row>
    <row r="1138" spans="1:8" x14ac:dyDescent="0.35">
      <c r="A1138" s="70" t="s">
        <v>4</v>
      </c>
      <c r="B1138" s="70" t="s">
        <v>19</v>
      </c>
      <c r="C1138" s="70" t="s">
        <v>247</v>
      </c>
      <c r="D1138" s="70" t="s">
        <v>121</v>
      </c>
      <c r="E1138" s="76">
        <f>INDEX('Input Data'!$B$154:$R$173,MATCH(IF($A1138="Primary",$A1138,$B1138),'Input Data'!$A$154:$A$173,0),MATCH($D1138,'Input Data'!$B$153:$R$153,0))</f>
        <v>281.36031218302747</v>
      </c>
      <c r="F1138" s="81" t="s">
        <v>248</v>
      </c>
      <c r="G1138" s="81" t="s">
        <v>245</v>
      </c>
      <c r="H1138" s="70">
        <v>2026</v>
      </c>
    </row>
    <row r="1139" spans="1:8" x14ac:dyDescent="0.35">
      <c r="A1139" s="70" t="s">
        <v>4</v>
      </c>
      <c r="B1139" s="70" t="s">
        <v>19</v>
      </c>
      <c r="C1139" s="70" t="s">
        <v>249</v>
      </c>
      <c r="D1139" s="70" t="s">
        <v>121</v>
      </c>
      <c r="E1139" s="76">
        <f>INDEX('Input Data'!$B$180:$R$199,MATCH(IF($A1139="Primary",$A1139,$B1139),'Input Data'!$A$180:$A$199,0),MATCH($D1139,'Input Data'!$B$179:$R$179,0))</f>
        <v>161.94020550102533</v>
      </c>
      <c r="F1139" s="81" t="s">
        <v>248</v>
      </c>
      <c r="G1139" s="81" t="s">
        <v>245</v>
      </c>
      <c r="H1139" s="70">
        <v>2026</v>
      </c>
    </row>
    <row r="1140" spans="1:8" x14ac:dyDescent="0.35">
      <c r="A1140" s="70" t="s">
        <v>4</v>
      </c>
      <c r="B1140" s="70" t="s">
        <v>19</v>
      </c>
      <c r="C1140" s="70" t="s">
        <v>250</v>
      </c>
      <c r="D1140" s="70" t="s">
        <v>121</v>
      </c>
      <c r="E1140" s="76">
        <f t="shared" ref="E1140" ca="1" si="156">INDEX(INDIRECT("'"&amp;IF($A1140="Primary",$A1140,IF($B1140="History","History ",$B1140))&amp;"'!$E$41:$X$41"),1,MATCH($D1140,INDIRECT("'"&amp;IF($A1140="Primary",$A1140,IF($B1140="History","History ",$B1140))&amp;"'!$E$35:$X$35"),0))</f>
        <v>559.05859757830194</v>
      </c>
      <c r="F1140" s="81" t="s">
        <v>248</v>
      </c>
      <c r="G1140" s="81" t="s">
        <v>245</v>
      </c>
      <c r="H1140" s="70">
        <v>2026</v>
      </c>
    </row>
    <row r="1141" spans="1:8" x14ac:dyDescent="0.35">
      <c r="A1141" s="70" t="s">
        <v>4</v>
      </c>
      <c r="B1141" s="70" t="s">
        <v>19</v>
      </c>
      <c r="C1141" s="70" t="s">
        <v>251</v>
      </c>
      <c r="D1141" s="70" t="s">
        <v>121</v>
      </c>
      <c r="E1141" s="81">
        <f>INDEX('Input Data'!$B$123:$R$141,MATCH(IF($A1141="Primary",$A1141,$B1141),'Input Data'!$A$123:$A$141,0),MATCH($D1141,'Input Data'!$B$122:$R$122,0))</f>
        <v>8.6609709189344547E-2</v>
      </c>
      <c r="F1141" s="81" t="s">
        <v>244</v>
      </c>
      <c r="G1141" s="81" t="s">
        <v>245</v>
      </c>
      <c r="H1141" s="70">
        <v>2026</v>
      </c>
    </row>
    <row r="1142" spans="1:8" x14ac:dyDescent="0.35">
      <c r="A1142" s="70" t="s">
        <v>4</v>
      </c>
      <c r="B1142" s="70" t="s">
        <v>19</v>
      </c>
      <c r="C1142" s="70" t="s">
        <v>243</v>
      </c>
      <c r="D1142" s="70" t="s">
        <v>122</v>
      </c>
      <c r="E1142" s="81">
        <f>INDEX('Input Data'!$B$71:$R$89,MATCH(IF($A1142="Primary",$A1142,$B1142),'Input Data'!$A$71:$A$89,0),MATCH($D1142,'Input Data'!$B$70:$R$70,0))</f>
        <v>6.7447829895397715E-2</v>
      </c>
      <c r="F1142" s="81" t="s">
        <v>244</v>
      </c>
      <c r="G1142" s="81" t="s">
        <v>245</v>
      </c>
      <c r="H1142" s="70">
        <v>2026</v>
      </c>
    </row>
    <row r="1143" spans="1:8" x14ac:dyDescent="0.35">
      <c r="A1143" s="70" t="s">
        <v>4</v>
      </c>
      <c r="B1143" s="70" t="s">
        <v>19</v>
      </c>
      <c r="C1143" s="70" t="s">
        <v>246</v>
      </c>
      <c r="D1143" s="70" t="s">
        <v>122</v>
      </c>
      <c r="E1143" s="81">
        <f>INDEX('Input Data'!$B$97:$R$115,MATCH(IF($A1143="Primary",$A1143,$B1143),'Input Data'!$A$97:$A$115,0),MATCH($D1143,'Input Data'!$B$96:$R$96,0))</f>
        <v>2.231891142552794E-2</v>
      </c>
      <c r="F1143" s="81" t="s">
        <v>244</v>
      </c>
      <c r="G1143" s="81" t="s">
        <v>245</v>
      </c>
      <c r="H1143" s="70">
        <v>2026</v>
      </c>
    </row>
    <row r="1144" spans="1:8" x14ac:dyDescent="0.35">
      <c r="A1144" s="70" t="s">
        <v>4</v>
      </c>
      <c r="B1144" s="70" t="s">
        <v>19</v>
      </c>
      <c r="C1144" s="70" t="s">
        <v>247</v>
      </c>
      <c r="D1144" s="70" t="s">
        <v>122</v>
      </c>
      <c r="E1144" s="76">
        <f>INDEX('Input Data'!$B$154:$R$173,MATCH(IF($A1144="Primary",$A1144,$B1144),'Input Data'!$A$154:$A$173,0),MATCH($D1144,'Input Data'!$B$153:$R$153,0))</f>
        <v>326.45354897163463</v>
      </c>
      <c r="F1144" s="81" t="s">
        <v>248</v>
      </c>
      <c r="G1144" s="81" t="s">
        <v>245</v>
      </c>
      <c r="H1144" s="70">
        <v>2026</v>
      </c>
    </row>
    <row r="1145" spans="1:8" x14ac:dyDescent="0.35">
      <c r="A1145" s="70" t="s">
        <v>4</v>
      </c>
      <c r="B1145" s="70" t="s">
        <v>19</v>
      </c>
      <c r="C1145" s="70" t="s">
        <v>249</v>
      </c>
      <c r="D1145" s="70" t="s">
        <v>122</v>
      </c>
      <c r="E1145" s="76">
        <f>INDEX('Input Data'!$B$180:$R$199,MATCH(IF($A1145="Primary",$A1145,$B1145),'Input Data'!$A$180:$A$199,0),MATCH($D1145,'Input Data'!$B$179:$R$179,0))</f>
        <v>168.8277182103451</v>
      </c>
      <c r="F1145" s="81" t="s">
        <v>248</v>
      </c>
      <c r="G1145" s="81" t="s">
        <v>245</v>
      </c>
      <c r="H1145" s="70">
        <v>2026</v>
      </c>
    </row>
    <row r="1146" spans="1:8" x14ac:dyDescent="0.35">
      <c r="A1146" s="70" t="s">
        <v>4</v>
      </c>
      <c r="B1146" s="70" t="s">
        <v>19</v>
      </c>
      <c r="C1146" s="70" t="s">
        <v>250</v>
      </c>
      <c r="D1146" s="70" t="s">
        <v>122</v>
      </c>
      <c r="E1146" s="76">
        <f t="shared" ref="E1146" ca="1" si="157">INDEX(INDIRECT("'"&amp;IF($A1146="Primary",$A1146,IF($B1146="History","History ",$B1146))&amp;"'!$E$41:$X$41"),1,MATCH($D1146,INDIRECT("'"&amp;IF($A1146="Primary",$A1146,IF($B1146="History","History ",$B1146))&amp;"'!$E$35:$X$35"),0))</f>
        <v>675.67520739868041</v>
      </c>
      <c r="F1146" s="81" t="s">
        <v>248</v>
      </c>
      <c r="G1146" s="81" t="s">
        <v>245</v>
      </c>
      <c r="H1146" s="70">
        <v>2026</v>
      </c>
    </row>
    <row r="1147" spans="1:8" x14ac:dyDescent="0.35">
      <c r="A1147" s="70" t="s">
        <v>4</v>
      </c>
      <c r="B1147" s="70" t="s">
        <v>19</v>
      </c>
      <c r="C1147" s="70" t="s">
        <v>251</v>
      </c>
      <c r="D1147" s="70" t="s">
        <v>122</v>
      </c>
      <c r="E1147" s="81">
        <f>INDEX('Input Data'!$B$123:$R$141,MATCH(IF($A1147="Primary",$A1147,$B1147),'Input Data'!$A$123:$A$141,0),MATCH($D1147,'Input Data'!$B$122:$R$122,0))</f>
        <v>8.9766741320925658E-2</v>
      </c>
      <c r="F1147" s="81" t="s">
        <v>244</v>
      </c>
      <c r="G1147" s="81" t="s">
        <v>245</v>
      </c>
      <c r="H1147" s="70">
        <v>2026</v>
      </c>
    </row>
    <row r="1148" spans="1:8" x14ac:dyDescent="0.35">
      <c r="A1148" s="70" t="s">
        <v>4</v>
      </c>
      <c r="B1148" s="70" t="s">
        <v>19</v>
      </c>
      <c r="C1148" s="70" t="s">
        <v>243</v>
      </c>
      <c r="D1148" s="70" t="s">
        <v>123</v>
      </c>
      <c r="E1148" s="81">
        <f>INDEX('Input Data'!$B$71:$R$89,MATCH(IF($A1148="Primary",$A1148,$B1148),'Input Data'!$A$71:$A$89,0),MATCH($D1148,'Input Data'!$B$70:$R$70,0))</f>
        <v>7.3356880432942487E-2</v>
      </c>
      <c r="F1148" s="81" t="s">
        <v>244</v>
      </c>
      <c r="G1148" s="81" t="s">
        <v>245</v>
      </c>
      <c r="H1148" s="70">
        <v>2026</v>
      </c>
    </row>
    <row r="1149" spans="1:8" x14ac:dyDescent="0.35">
      <c r="A1149" s="70" t="s">
        <v>4</v>
      </c>
      <c r="B1149" s="70" t="s">
        <v>19</v>
      </c>
      <c r="C1149" s="70" t="s">
        <v>246</v>
      </c>
      <c r="D1149" s="70" t="s">
        <v>123</v>
      </c>
      <c r="E1149" s="81">
        <f>INDEX('Input Data'!$B$97:$R$115,MATCH(IF($A1149="Primary",$A1149,$B1149),'Input Data'!$A$97:$A$115,0),MATCH($D1149,'Input Data'!$B$96:$R$96,0))</f>
        <v>2.1528396864043134E-2</v>
      </c>
      <c r="F1149" s="81" t="s">
        <v>244</v>
      </c>
      <c r="G1149" s="81" t="s">
        <v>245</v>
      </c>
      <c r="H1149" s="70">
        <v>2026</v>
      </c>
    </row>
    <row r="1150" spans="1:8" x14ac:dyDescent="0.35">
      <c r="A1150" s="70" t="s">
        <v>4</v>
      </c>
      <c r="B1150" s="70" t="s">
        <v>19</v>
      </c>
      <c r="C1150" s="70" t="s">
        <v>247</v>
      </c>
      <c r="D1150" s="70" t="s">
        <v>123</v>
      </c>
      <c r="E1150" s="76">
        <f>INDEX('Input Data'!$B$154:$R$173,MATCH(IF($A1150="Primary",$A1150,$B1150),'Input Data'!$A$154:$A$173,0),MATCH($D1150,'Input Data'!$B$153:$R$153,0))</f>
        <v>307.00129817378507</v>
      </c>
      <c r="F1150" s="81" t="s">
        <v>248</v>
      </c>
      <c r="G1150" s="81" t="s">
        <v>245</v>
      </c>
      <c r="H1150" s="70">
        <v>2026</v>
      </c>
    </row>
    <row r="1151" spans="1:8" x14ac:dyDescent="0.35">
      <c r="A1151" s="70" t="s">
        <v>4</v>
      </c>
      <c r="B1151" s="70" t="s">
        <v>19</v>
      </c>
      <c r="C1151" s="70" t="s">
        <v>249</v>
      </c>
      <c r="D1151" s="70" t="s">
        <v>123</v>
      </c>
      <c r="E1151" s="76">
        <f>INDEX('Input Data'!$B$180:$R$199,MATCH(IF($A1151="Primary",$A1151,$B1151),'Input Data'!$A$180:$A$199,0),MATCH($D1151,'Input Data'!$B$179:$R$179,0))</f>
        <v>153.67932622168991</v>
      </c>
      <c r="F1151" s="81" t="s">
        <v>248</v>
      </c>
      <c r="G1151" s="81" t="s">
        <v>245</v>
      </c>
      <c r="H1151" s="70">
        <v>2026</v>
      </c>
    </row>
    <row r="1152" spans="1:8" x14ac:dyDescent="0.35">
      <c r="A1152" s="70" t="s">
        <v>4</v>
      </c>
      <c r="B1152" s="70" t="s">
        <v>19</v>
      </c>
      <c r="C1152" s="70" t="s">
        <v>250</v>
      </c>
      <c r="D1152" s="70" t="s">
        <v>123</v>
      </c>
      <c r="E1152" s="76">
        <f t="shared" ref="E1152" ca="1" si="158">INDEX(INDIRECT("'"&amp;IF($A1152="Primary",$A1152,IF($B1152="History","History ",$B1152))&amp;"'!$E$41:$X$41"),1,MATCH($D1152,INDIRECT("'"&amp;IF($A1152="Primary",$A1152,IF($B1152="History","History ",$B1152))&amp;"'!$E$35:$X$35"),0))</f>
        <v>724.40023845258179</v>
      </c>
      <c r="F1152" s="81" t="s">
        <v>248</v>
      </c>
      <c r="G1152" s="81" t="s">
        <v>245</v>
      </c>
      <c r="H1152" s="70">
        <v>2026</v>
      </c>
    </row>
    <row r="1153" spans="1:8" x14ac:dyDescent="0.35">
      <c r="A1153" s="70" t="s">
        <v>4</v>
      </c>
      <c r="B1153" s="70" t="s">
        <v>19</v>
      </c>
      <c r="C1153" s="70" t="s">
        <v>251</v>
      </c>
      <c r="D1153" s="70" t="s">
        <v>123</v>
      </c>
      <c r="E1153" s="81">
        <f>INDEX('Input Data'!$B$123:$R$141,MATCH(IF($A1153="Primary",$A1153,$B1153),'Input Data'!$A$123:$A$141,0),MATCH($D1153,'Input Data'!$B$122:$R$122,0))</f>
        <v>9.4885277296985621E-2</v>
      </c>
      <c r="F1153" s="81" t="s">
        <v>244</v>
      </c>
      <c r="G1153" s="81" t="s">
        <v>245</v>
      </c>
      <c r="H1153" s="70">
        <v>2026</v>
      </c>
    </row>
    <row r="1154" spans="1:8" x14ac:dyDescent="0.35">
      <c r="A1154" s="70" t="s">
        <v>4</v>
      </c>
      <c r="B1154" s="70" t="s">
        <v>19</v>
      </c>
      <c r="C1154" s="70" t="s">
        <v>243</v>
      </c>
      <c r="D1154" s="70" t="s">
        <v>124</v>
      </c>
      <c r="E1154" s="81">
        <f>INDEX('Input Data'!$B$71:$R$89,MATCH(IF($A1154="Primary",$A1154,$B1154),'Input Data'!$A$71:$A$89,0),MATCH($D1154,'Input Data'!$B$70:$R$70,0))</f>
        <v>7.88983734534663E-2</v>
      </c>
      <c r="F1154" s="81" t="s">
        <v>244</v>
      </c>
      <c r="G1154" s="81" t="s">
        <v>245</v>
      </c>
      <c r="H1154" s="70">
        <v>2026</v>
      </c>
    </row>
    <row r="1155" spans="1:8" x14ac:dyDescent="0.35">
      <c r="A1155" s="70" t="s">
        <v>4</v>
      </c>
      <c r="B1155" s="70" t="s">
        <v>19</v>
      </c>
      <c r="C1155" s="70" t="s">
        <v>246</v>
      </c>
      <c r="D1155" s="70" t="s">
        <v>124</v>
      </c>
      <c r="E1155" s="81">
        <f>INDEX('Input Data'!$B$97:$R$115,MATCH(IF($A1155="Primary",$A1155,$B1155),'Input Data'!$A$97:$A$115,0),MATCH($D1155,'Input Data'!$B$96:$R$96,0))</f>
        <v>2.1874204142853321E-2</v>
      </c>
      <c r="F1155" s="81" t="s">
        <v>244</v>
      </c>
      <c r="G1155" s="81" t="s">
        <v>245</v>
      </c>
      <c r="H1155" s="70">
        <v>2026</v>
      </c>
    </row>
    <row r="1156" spans="1:8" x14ac:dyDescent="0.35">
      <c r="A1156" s="70" t="s">
        <v>4</v>
      </c>
      <c r="B1156" s="70" t="s">
        <v>19</v>
      </c>
      <c r="C1156" s="70" t="s">
        <v>247</v>
      </c>
      <c r="D1156" s="70" t="s">
        <v>124</v>
      </c>
      <c r="E1156" s="76">
        <f>INDEX('Input Data'!$B$154:$R$173,MATCH(IF($A1156="Primary",$A1156,$B1156),'Input Data'!$A$154:$A$173,0),MATCH($D1156,'Input Data'!$B$153:$R$153,0))</f>
        <v>329.54585122082085</v>
      </c>
      <c r="F1156" s="81" t="s">
        <v>248</v>
      </c>
      <c r="G1156" s="81" t="s">
        <v>245</v>
      </c>
      <c r="H1156" s="70">
        <v>2026</v>
      </c>
    </row>
    <row r="1157" spans="1:8" x14ac:dyDescent="0.35">
      <c r="A1157" s="70" t="s">
        <v>4</v>
      </c>
      <c r="B1157" s="70" t="s">
        <v>19</v>
      </c>
      <c r="C1157" s="70" t="s">
        <v>249</v>
      </c>
      <c r="D1157" s="70" t="s">
        <v>124</v>
      </c>
      <c r="E1157" s="76">
        <f>INDEX('Input Data'!$B$180:$R$199,MATCH(IF($A1157="Primary",$A1157,$B1157),'Input Data'!$A$180:$A$199,0),MATCH($D1157,'Input Data'!$B$179:$R$179,0))</f>
        <v>172.74310979966091</v>
      </c>
      <c r="F1157" s="81" t="s">
        <v>248</v>
      </c>
      <c r="G1157" s="81" t="s">
        <v>245</v>
      </c>
      <c r="H1157" s="70">
        <v>2026</v>
      </c>
    </row>
    <row r="1158" spans="1:8" x14ac:dyDescent="0.35">
      <c r="A1158" s="70" t="s">
        <v>4</v>
      </c>
      <c r="B1158" s="70" t="s">
        <v>19</v>
      </c>
      <c r="C1158" s="70" t="s">
        <v>250</v>
      </c>
      <c r="D1158" s="70" t="s">
        <v>124</v>
      </c>
      <c r="E1158" s="76">
        <f t="shared" ref="E1158" ca="1" si="159">INDEX(INDIRECT("'"&amp;IF($A1158="Primary",$A1158,IF($B1158="History","History ",$B1158))&amp;"'!$E$41:$X$41"),1,MATCH($D1158,INDIRECT("'"&amp;IF($A1158="Primary",$A1158,IF($B1158="History","History ",$B1158))&amp;"'!$E$35:$X$35"),0))</f>
        <v>732.6376069595874</v>
      </c>
      <c r="F1158" s="81" t="s">
        <v>248</v>
      </c>
      <c r="G1158" s="81" t="s">
        <v>245</v>
      </c>
      <c r="H1158" s="70">
        <v>2026</v>
      </c>
    </row>
    <row r="1159" spans="1:8" x14ac:dyDescent="0.35">
      <c r="A1159" s="70" t="s">
        <v>4</v>
      </c>
      <c r="B1159" s="70" t="s">
        <v>19</v>
      </c>
      <c r="C1159" s="70" t="s">
        <v>251</v>
      </c>
      <c r="D1159" s="70" t="s">
        <v>124</v>
      </c>
      <c r="E1159" s="81">
        <f>INDEX('Input Data'!$B$123:$R$141,MATCH(IF($A1159="Primary",$A1159,$B1159),'Input Data'!$A$123:$A$141,0),MATCH($D1159,'Input Data'!$B$122:$R$122,0))</f>
        <v>0.10077257759631962</v>
      </c>
      <c r="F1159" s="81" t="s">
        <v>244</v>
      </c>
      <c r="G1159" s="81" t="s">
        <v>245</v>
      </c>
      <c r="H1159" s="70">
        <v>2026</v>
      </c>
    </row>
    <row r="1160" spans="1:8" x14ac:dyDescent="0.35">
      <c r="A1160" s="70" t="s">
        <v>4</v>
      </c>
      <c r="B1160" s="70" t="s">
        <v>19</v>
      </c>
      <c r="C1160" s="70" t="s">
        <v>243</v>
      </c>
      <c r="D1160" s="70" t="s">
        <v>125</v>
      </c>
      <c r="E1160" s="81">
        <f>INDEX('Input Data'!$B$71:$R$89,MATCH(IF($A1160="Primary",$A1160,$B1160),'Input Data'!$A$71:$A$89,0),MATCH($D1160,'Input Data'!$B$70:$R$70,0))</f>
        <v>8.0051501330738864E-2</v>
      </c>
      <c r="F1160" s="81" t="s">
        <v>244</v>
      </c>
      <c r="G1160" s="81" t="s">
        <v>245</v>
      </c>
      <c r="H1160" s="70">
        <v>2026</v>
      </c>
    </row>
    <row r="1161" spans="1:8" x14ac:dyDescent="0.35">
      <c r="A1161" s="70" t="s">
        <v>4</v>
      </c>
      <c r="B1161" s="70" t="s">
        <v>19</v>
      </c>
      <c r="C1161" s="70" t="s">
        <v>246</v>
      </c>
      <c r="D1161" s="70" t="s">
        <v>125</v>
      </c>
      <c r="E1161" s="81">
        <f>INDEX('Input Data'!$B$97:$R$115,MATCH(IF($A1161="Primary",$A1161,$B1161),'Input Data'!$A$97:$A$115,0),MATCH($D1161,'Input Data'!$B$96:$R$96,0))</f>
        <v>1.5159741692199143E-2</v>
      </c>
      <c r="F1161" s="81" t="s">
        <v>244</v>
      </c>
      <c r="G1161" s="81" t="s">
        <v>245</v>
      </c>
      <c r="H1161" s="70">
        <v>2026</v>
      </c>
    </row>
    <row r="1162" spans="1:8" x14ac:dyDescent="0.35">
      <c r="A1162" s="70" t="s">
        <v>4</v>
      </c>
      <c r="B1162" s="70" t="s">
        <v>19</v>
      </c>
      <c r="C1162" s="70" t="s">
        <v>247</v>
      </c>
      <c r="D1162" s="70" t="s">
        <v>125</v>
      </c>
      <c r="E1162" s="76">
        <f>INDEX('Input Data'!$B$154:$R$173,MATCH(IF($A1162="Primary",$A1162,$B1162),'Input Data'!$A$154:$A$173,0),MATCH($D1162,'Input Data'!$B$153:$R$153,0))</f>
        <v>302.34191479142345</v>
      </c>
      <c r="F1162" s="81" t="s">
        <v>248</v>
      </c>
      <c r="G1162" s="81" t="s">
        <v>245</v>
      </c>
      <c r="H1162" s="70">
        <v>2026</v>
      </c>
    </row>
    <row r="1163" spans="1:8" x14ac:dyDescent="0.35">
      <c r="A1163" s="70" t="s">
        <v>4</v>
      </c>
      <c r="B1163" s="70" t="s">
        <v>19</v>
      </c>
      <c r="C1163" s="70" t="s">
        <v>249</v>
      </c>
      <c r="D1163" s="70" t="s">
        <v>125</v>
      </c>
      <c r="E1163" s="76">
        <f>INDEX('Input Data'!$B$180:$R$199,MATCH(IF($A1163="Primary",$A1163,$B1163),'Input Data'!$A$180:$A$199,0),MATCH($D1163,'Input Data'!$B$179:$R$179,0))</f>
        <v>146.74996218332828</v>
      </c>
      <c r="F1163" s="81" t="s">
        <v>248</v>
      </c>
      <c r="G1163" s="81" t="s">
        <v>245</v>
      </c>
      <c r="H1163" s="70">
        <v>2026</v>
      </c>
    </row>
    <row r="1164" spans="1:8" x14ac:dyDescent="0.35">
      <c r="A1164" s="70" t="s">
        <v>4</v>
      </c>
      <c r="B1164" s="70" t="s">
        <v>19</v>
      </c>
      <c r="C1164" s="70" t="s">
        <v>250</v>
      </c>
      <c r="D1164" s="70" t="s">
        <v>125</v>
      </c>
      <c r="E1164" s="76">
        <f t="shared" ref="E1164" ca="1" si="160">INDEX(INDIRECT("'"&amp;IF($A1164="Primary",$A1164,IF($B1164="History","History ",$B1164))&amp;"'!$E$41:$X$41"),1,MATCH($D1164,INDIRECT("'"&amp;IF($A1164="Primary",$A1164,IF($B1164="History","History ",$B1164))&amp;"'!$E$35:$X$35"),0))</f>
        <v>691.50287288725303</v>
      </c>
      <c r="F1164" s="81" t="s">
        <v>248</v>
      </c>
      <c r="G1164" s="81" t="s">
        <v>245</v>
      </c>
      <c r="H1164" s="70">
        <v>2026</v>
      </c>
    </row>
    <row r="1165" spans="1:8" x14ac:dyDescent="0.35">
      <c r="A1165" s="70" t="s">
        <v>4</v>
      </c>
      <c r="B1165" s="70" t="s">
        <v>19</v>
      </c>
      <c r="C1165" s="70" t="s">
        <v>251</v>
      </c>
      <c r="D1165" s="70" t="s">
        <v>125</v>
      </c>
      <c r="E1165" s="81">
        <f>INDEX('Input Data'!$B$123:$R$141,MATCH(IF($A1165="Primary",$A1165,$B1165),'Input Data'!$A$123:$A$141,0),MATCH($D1165,'Input Data'!$B$122:$R$122,0))</f>
        <v>9.5211243022938014E-2</v>
      </c>
      <c r="F1165" s="81" t="s">
        <v>244</v>
      </c>
      <c r="G1165" s="81" t="s">
        <v>245</v>
      </c>
      <c r="H1165" s="70">
        <v>2026</v>
      </c>
    </row>
    <row r="1166" spans="1:8" x14ac:dyDescent="0.35">
      <c r="A1166" s="70" t="s">
        <v>4</v>
      </c>
      <c r="B1166" s="70" t="s">
        <v>19</v>
      </c>
      <c r="C1166" s="70" t="s">
        <v>243</v>
      </c>
      <c r="D1166" s="70" t="s">
        <v>126</v>
      </c>
      <c r="E1166" s="81">
        <f>INDEX('Input Data'!$B$71:$R$89,MATCH(IF($A1166="Primary",$A1166,$B1166),'Input Data'!$A$71:$A$89,0),MATCH($D1166,'Input Data'!$B$70:$R$70,0))</f>
        <v>7.3909605565629463E-2</v>
      </c>
      <c r="F1166" s="81" t="s">
        <v>244</v>
      </c>
      <c r="G1166" s="81" t="s">
        <v>245</v>
      </c>
      <c r="H1166" s="70">
        <v>2026</v>
      </c>
    </row>
    <row r="1167" spans="1:8" x14ac:dyDescent="0.35">
      <c r="A1167" s="70" t="s">
        <v>4</v>
      </c>
      <c r="B1167" s="70" t="s">
        <v>19</v>
      </c>
      <c r="C1167" s="70" t="s">
        <v>246</v>
      </c>
      <c r="D1167" s="70" t="s">
        <v>126</v>
      </c>
      <c r="E1167" s="81">
        <f>INDEX('Input Data'!$B$97:$R$115,MATCH(IF($A1167="Primary",$A1167,$B1167),'Input Data'!$A$97:$A$115,0),MATCH($D1167,'Input Data'!$B$96:$R$96,0))</f>
        <v>1.2988407827746866E-2</v>
      </c>
      <c r="F1167" s="81" t="s">
        <v>244</v>
      </c>
      <c r="G1167" s="81" t="s">
        <v>245</v>
      </c>
      <c r="H1167" s="70">
        <v>2026</v>
      </c>
    </row>
    <row r="1168" spans="1:8" x14ac:dyDescent="0.35">
      <c r="A1168" s="70" t="s">
        <v>4</v>
      </c>
      <c r="B1168" s="70" t="s">
        <v>19</v>
      </c>
      <c r="C1168" s="70" t="s">
        <v>247</v>
      </c>
      <c r="D1168" s="70" t="s">
        <v>126</v>
      </c>
      <c r="E1168" s="76">
        <f>INDEX('Input Data'!$B$154:$R$173,MATCH(IF($A1168="Primary",$A1168,$B1168),'Input Data'!$A$154:$A$173,0),MATCH($D1168,'Input Data'!$B$153:$R$153,0))</f>
        <v>285.37293915654874</v>
      </c>
      <c r="F1168" s="81" t="s">
        <v>248</v>
      </c>
      <c r="G1168" s="81" t="s">
        <v>245</v>
      </c>
      <c r="H1168" s="70">
        <v>2026</v>
      </c>
    </row>
    <row r="1169" spans="1:8" x14ac:dyDescent="0.35">
      <c r="A1169" s="70" t="s">
        <v>4</v>
      </c>
      <c r="B1169" s="70" t="s">
        <v>19</v>
      </c>
      <c r="C1169" s="70" t="s">
        <v>249</v>
      </c>
      <c r="D1169" s="70" t="s">
        <v>126</v>
      </c>
      <c r="E1169" s="76">
        <f>INDEX('Input Data'!$B$180:$R$199,MATCH(IF($A1169="Primary",$A1169,$B1169),'Input Data'!$A$180:$A$199,0),MATCH($D1169,'Input Data'!$B$179:$R$179,0))</f>
        <v>161.94173519304192</v>
      </c>
      <c r="F1169" s="81" t="s">
        <v>248</v>
      </c>
      <c r="G1169" s="81" t="s">
        <v>245</v>
      </c>
      <c r="H1169" s="70">
        <v>2026</v>
      </c>
    </row>
    <row r="1170" spans="1:8" x14ac:dyDescent="0.35">
      <c r="A1170" s="70" t="s">
        <v>4</v>
      </c>
      <c r="B1170" s="70" t="s">
        <v>19</v>
      </c>
      <c r="C1170" s="70" t="s">
        <v>250</v>
      </c>
      <c r="D1170" s="70" t="s">
        <v>126</v>
      </c>
      <c r="E1170" s="76">
        <f t="shared" ref="E1170" ca="1" si="161">INDEX(INDIRECT("'"&amp;IF($A1170="Primary",$A1170,IF($B1170="History","History ",$B1170))&amp;"'!$E$41:$X$41"),1,MATCH($D1170,INDIRECT("'"&amp;IF($A1170="Primary",$A1170,IF($B1170="History","History ",$B1170))&amp;"'!$E$35:$X$35"),0))</f>
        <v>806.85676782942232</v>
      </c>
      <c r="F1170" s="81" t="s">
        <v>248</v>
      </c>
      <c r="G1170" s="81" t="s">
        <v>245</v>
      </c>
      <c r="H1170" s="70">
        <v>2026</v>
      </c>
    </row>
    <row r="1171" spans="1:8" x14ac:dyDescent="0.35">
      <c r="A1171" s="70" t="s">
        <v>4</v>
      </c>
      <c r="B1171" s="70" t="s">
        <v>19</v>
      </c>
      <c r="C1171" s="70" t="s">
        <v>251</v>
      </c>
      <c r="D1171" s="70" t="s">
        <v>126</v>
      </c>
      <c r="E1171" s="81">
        <f>INDEX('Input Data'!$B$123:$R$141,MATCH(IF($A1171="Primary",$A1171,$B1171),'Input Data'!$A$123:$A$141,0),MATCH($D1171,'Input Data'!$B$122:$R$122,0))</f>
        <v>8.6898013393376328E-2</v>
      </c>
      <c r="F1171" s="81" t="s">
        <v>244</v>
      </c>
      <c r="G1171" s="81" t="s">
        <v>245</v>
      </c>
      <c r="H1171" s="70">
        <v>2026</v>
      </c>
    </row>
    <row r="1172" spans="1:8" x14ac:dyDescent="0.35">
      <c r="A1172" s="70" t="s">
        <v>4</v>
      </c>
      <c r="B1172" s="70" t="s">
        <v>19</v>
      </c>
      <c r="C1172" s="70" t="s">
        <v>243</v>
      </c>
      <c r="D1172" s="70" t="s">
        <v>127</v>
      </c>
      <c r="E1172" s="81">
        <f>INDEX('Input Data'!$B$71:$R$89,MATCH(IF($A1172="Primary",$A1172,$B1172),'Input Data'!$A$71:$A$89,0),MATCH($D1172,'Input Data'!$B$70:$R$70,0))</f>
        <v>6.7713101285228505E-2</v>
      </c>
      <c r="F1172" s="81" t="s">
        <v>244</v>
      </c>
      <c r="G1172" s="81" t="s">
        <v>245</v>
      </c>
      <c r="H1172" s="70">
        <v>2026</v>
      </c>
    </row>
    <row r="1173" spans="1:8" x14ac:dyDescent="0.35">
      <c r="A1173" s="70" t="s">
        <v>4</v>
      </c>
      <c r="B1173" s="70" t="s">
        <v>19</v>
      </c>
      <c r="C1173" s="70" t="s">
        <v>246</v>
      </c>
      <c r="D1173" s="70" t="s">
        <v>127</v>
      </c>
      <c r="E1173" s="81">
        <f>INDEX('Input Data'!$B$97:$R$115,MATCH(IF($A1173="Primary",$A1173,$B1173),'Input Data'!$A$97:$A$115,0),MATCH($D1173,'Input Data'!$B$96:$R$96,0))</f>
        <v>1.2493704688036428E-2</v>
      </c>
      <c r="F1173" s="81" t="s">
        <v>244</v>
      </c>
      <c r="G1173" s="81" t="s">
        <v>245</v>
      </c>
      <c r="H1173" s="70">
        <v>2026</v>
      </c>
    </row>
    <row r="1174" spans="1:8" x14ac:dyDescent="0.35">
      <c r="A1174" s="70" t="s">
        <v>4</v>
      </c>
      <c r="B1174" s="70" t="s">
        <v>19</v>
      </c>
      <c r="C1174" s="70" t="s">
        <v>247</v>
      </c>
      <c r="D1174" s="70" t="s">
        <v>127</v>
      </c>
      <c r="E1174" s="76">
        <f>INDEX('Input Data'!$B$154:$R$173,MATCH(IF($A1174="Primary",$A1174,$B1174),'Input Data'!$A$154:$A$173,0),MATCH($D1174,'Input Data'!$B$153:$R$153,0))</f>
        <v>281.0944767069401</v>
      </c>
      <c r="F1174" s="81" t="s">
        <v>248</v>
      </c>
      <c r="G1174" s="81" t="s">
        <v>245</v>
      </c>
      <c r="H1174" s="70">
        <v>2026</v>
      </c>
    </row>
    <row r="1175" spans="1:8" x14ac:dyDescent="0.35">
      <c r="A1175" s="70" t="s">
        <v>4</v>
      </c>
      <c r="B1175" s="70" t="s">
        <v>19</v>
      </c>
      <c r="C1175" s="70" t="s">
        <v>249</v>
      </c>
      <c r="D1175" s="70" t="s">
        <v>127</v>
      </c>
      <c r="E1175" s="76">
        <f>INDEX('Input Data'!$B$180:$R$199,MATCH(IF($A1175="Primary",$A1175,$B1175),'Input Data'!$A$180:$A$199,0),MATCH($D1175,'Input Data'!$B$179:$R$179,0))</f>
        <v>156.84258305707482</v>
      </c>
      <c r="F1175" s="81" t="s">
        <v>248</v>
      </c>
      <c r="G1175" s="81" t="s">
        <v>245</v>
      </c>
      <c r="H1175" s="70">
        <v>2026</v>
      </c>
    </row>
    <row r="1176" spans="1:8" x14ac:dyDescent="0.35">
      <c r="A1176" s="70" t="s">
        <v>4</v>
      </c>
      <c r="B1176" s="70" t="s">
        <v>19</v>
      </c>
      <c r="C1176" s="70" t="s">
        <v>250</v>
      </c>
      <c r="D1176" s="70" t="s">
        <v>127</v>
      </c>
      <c r="E1176" s="76">
        <f t="shared" ref="E1176" ca="1" si="162">INDEX(INDIRECT("'"&amp;IF($A1176="Primary",$A1176,IF($B1176="History","History ",$B1176))&amp;"'!$E$41:$X$41"),1,MATCH($D1176,INDIRECT("'"&amp;IF($A1176="Primary",$A1176,IF($B1176="History","History ",$B1176))&amp;"'!$E$35:$X$35"),0))</f>
        <v>754.24167525235885</v>
      </c>
      <c r="F1176" s="81" t="s">
        <v>248</v>
      </c>
      <c r="G1176" s="81" t="s">
        <v>245</v>
      </c>
      <c r="H1176" s="70">
        <v>2026</v>
      </c>
    </row>
    <row r="1177" spans="1:8" x14ac:dyDescent="0.35">
      <c r="A1177" s="70" t="s">
        <v>4</v>
      </c>
      <c r="B1177" s="70" t="s">
        <v>19</v>
      </c>
      <c r="C1177" s="70" t="s">
        <v>251</v>
      </c>
      <c r="D1177" s="70" t="s">
        <v>127</v>
      </c>
      <c r="E1177" s="81">
        <f>INDEX('Input Data'!$B$123:$R$141,MATCH(IF($A1177="Primary",$A1177,$B1177),'Input Data'!$A$123:$A$141,0),MATCH($D1177,'Input Data'!$B$122:$R$122,0))</f>
        <v>8.0206805973264933E-2</v>
      </c>
      <c r="F1177" s="81" t="s">
        <v>244</v>
      </c>
      <c r="G1177" s="81" t="s">
        <v>245</v>
      </c>
      <c r="H1177" s="70">
        <v>2026</v>
      </c>
    </row>
    <row r="1178" spans="1:8" x14ac:dyDescent="0.35">
      <c r="A1178" s="70" t="s">
        <v>4</v>
      </c>
      <c r="B1178" s="70" t="s">
        <v>19</v>
      </c>
      <c r="C1178" s="70" t="s">
        <v>243</v>
      </c>
      <c r="D1178" s="70" t="s">
        <v>128</v>
      </c>
      <c r="E1178" s="81">
        <f>INDEX('Input Data'!$B$71:$R$89,MATCH(IF($A1178="Primary",$A1178,$B1178),'Input Data'!$A$71:$A$89,0),MATCH($D1178,'Input Data'!$B$70:$R$70,0))</f>
        <v>4.8655891085766997E-2</v>
      </c>
      <c r="F1178" s="81" t="s">
        <v>244</v>
      </c>
      <c r="G1178" s="81" t="s">
        <v>245</v>
      </c>
      <c r="H1178" s="70">
        <v>2026</v>
      </c>
    </row>
    <row r="1179" spans="1:8" x14ac:dyDescent="0.35">
      <c r="A1179" s="70" t="s">
        <v>4</v>
      </c>
      <c r="B1179" s="70" t="s">
        <v>19</v>
      </c>
      <c r="C1179" s="70" t="s">
        <v>246</v>
      </c>
      <c r="D1179" s="70" t="s">
        <v>128</v>
      </c>
      <c r="E1179" s="81">
        <f>INDEX('Input Data'!$B$97:$R$115,MATCH(IF($A1179="Primary",$A1179,$B1179),'Input Data'!$A$97:$A$115,0),MATCH($D1179,'Input Data'!$B$96:$R$96,0))</f>
        <v>8.2287144410182235E-3</v>
      </c>
      <c r="F1179" s="81" t="s">
        <v>244</v>
      </c>
      <c r="G1179" s="81" t="s">
        <v>245</v>
      </c>
      <c r="H1179" s="70">
        <v>2026</v>
      </c>
    </row>
    <row r="1180" spans="1:8" x14ac:dyDescent="0.35">
      <c r="A1180" s="70" t="s">
        <v>4</v>
      </c>
      <c r="B1180" s="70" t="s">
        <v>19</v>
      </c>
      <c r="C1180" s="70" t="s">
        <v>247</v>
      </c>
      <c r="D1180" s="70" t="s">
        <v>128</v>
      </c>
      <c r="E1180" s="76">
        <f>INDEX('Input Data'!$B$154:$R$173,MATCH(IF($A1180="Primary",$A1180,$B1180),'Input Data'!$A$154:$A$173,0),MATCH($D1180,'Input Data'!$B$153:$R$153,0))</f>
        <v>287.35080397137125</v>
      </c>
      <c r="F1180" s="81" t="s">
        <v>248</v>
      </c>
      <c r="G1180" s="81" t="s">
        <v>245</v>
      </c>
      <c r="H1180" s="70">
        <v>2026</v>
      </c>
    </row>
    <row r="1181" spans="1:8" x14ac:dyDescent="0.35">
      <c r="A1181" s="70" t="s">
        <v>4</v>
      </c>
      <c r="B1181" s="70" t="s">
        <v>19</v>
      </c>
      <c r="C1181" s="70" t="s">
        <v>249</v>
      </c>
      <c r="D1181" s="70" t="s">
        <v>128</v>
      </c>
      <c r="E1181" s="76">
        <f>INDEX('Input Data'!$B$180:$R$199,MATCH(IF($A1181="Primary",$A1181,$B1181),'Input Data'!$A$180:$A$199,0),MATCH($D1181,'Input Data'!$B$179:$R$179,0))</f>
        <v>127.35228367878801</v>
      </c>
      <c r="F1181" s="81" t="s">
        <v>248</v>
      </c>
      <c r="G1181" s="81" t="s">
        <v>245</v>
      </c>
      <c r="H1181" s="70">
        <v>2026</v>
      </c>
    </row>
    <row r="1182" spans="1:8" x14ac:dyDescent="0.35">
      <c r="A1182" s="70" t="s">
        <v>4</v>
      </c>
      <c r="B1182" s="70" t="s">
        <v>19</v>
      </c>
      <c r="C1182" s="70" t="s">
        <v>250</v>
      </c>
      <c r="D1182" s="70" t="s">
        <v>128</v>
      </c>
      <c r="E1182" s="76">
        <f t="shared" ref="E1182" ca="1" si="163">INDEX(INDIRECT("'"&amp;IF($A1182="Primary",$A1182,IF($B1182="History","History ",$B1182))&amp;"'!$E$41:$X$41"),1,MATCH($D1182,INDIRECT("'"&amp;IF($A1182="Primary",$A1182,IF($B1182="History","History ",$B1182))&amp;"'!$E$35:$X$35"),0))</f>
        <v>748.01308555019875</v>
      </c>
      <c r="F1182" s="81" t="s">
        <v>248</v>
      </c>
      <c r="G1182" s="81" t="s">
        <v>245</v>
      </c>
      <c r="H1182" s="70">
        <v>2026</v>
      </c>
    </row>
    <row r="1183" spans="1:8" x14ac:dyDescent="0.35">
      <c r="A1183" s="70" t="s">
        <v>4</v>
      </c>
      <c r="B1183" s="70" t="s">
        <v>19</v>
      </c>
      <c r="C1183" s="70" t="s">
        <v>251</v>
      </c>
      <c r="D1183" s="70" t="s">
        <v>128</v>
      </c>
      <c r="E1183" s="81">
        <f>INDEX('Input Data'!$B$123:$R$141,MATCH(IF($A1183="Primary",$A1183,$B1183),'Input Data'!$A$123:$A$141,0),MATCH($D1183,'Input Data'!$B$122:$R$122,0))</f>
        <v>5.6884605526785217E-2</v>
      </c>
      <c r="F1183" s="81" t="s">
        <v>244</v>
      </c>
      <c r="G1183" s="81" t="s">
        <v>245</v>
      </c>
      <c r="H1183" s="70">
        <v>2026</v>
      </c>
    </row>
    <row r="1184" spans="1:8" x14ac:dyDescent="0.35">
      <c r="A1184" s="70" t="s">
        <v>4</v>
      </c>
      <c r="B1184" s="70" t="s">
        <v>19</v>
      </c>
      <c r="C1184" s="70" t="s">
        <v>243</v>
      </c>
      <c r="D1184" s="70" t="s">
        <v>129</v>
      </c>
      <c r="E1184" s="81">
        <f>INDEX('Input Data'!$B$71:$R$89,MATCH(IF($A1184="Primary",$A1184,$B1184),'Input Data'!$A$71:$A$89,0),MATCH($D1184,'Input Data'!$B$70:$R$70,0))</f>
        <v>5.7709558271448816E-2</v>
      </c>
      <c r="F1184" s="81" t="s">
        <v>244</v>
      </c>
      <c r="G1184" s="81" t="s">
        <v>245</v>
      </c>
      <c r="H1184" s="70">
        <v>2026</v>
      </c>
    </row>
    <row r="1185" spans="1:8" x14ac:dyDescent="0.35">
      <c r="A1185" s="70" t="s">
        <v>4</v>
      </c>
      <c r="B1185" s="70" t="s">
        <v>19</v>
      </c>
      <c r="C1185" s="70" t="s">
        <v>246</v>
      </c>
      <c r="D1185" s="70" t="s">
        <v>129</v>
      </c>
      <c r="E1185" s="81">
        <f>INDEX('Input Data'!$B$97:$R$115,MATCH(IF($A1185="Primary",$A1185,$B1185),'Input Data'!$A$97:$A$115,0),MATCH($D1185,'Input Data'!$B$96:$R$96,0))</f>
        <v>1.0728378063772075E-2</v>
      </c>
      <c r="F1185" s="81" t="s">
        <v>244</v>
      </c>
      <c r="G1185" s="81" t="s">
        <v>245</v>
      </c>
      <c r="H1185" s="70">
        <v>2026</v>
      </c>
    </row>
    <row r="1186" spans="1:8" x14ac:dyDescent="0.35">
      <c r="A1186" s="70" t="s">
        <v>4</v>
      </c>
      <c r="B1186" s="70" t="s">
        <v>19</v>
      </c>
      <c r="C1186" s="70" t="s">
        <v>247</v>
      </c>
      <c r="D1186" s="70" t="s">
        <v>129</v>
      </c>
      <c r="E1186" s="76">
        <f>INDEX('Input Data'!$B$154:$R$173,MATCH(IF($A1186="Primary",$A1186,$B1186),'Input Data'!$A$154:$A$173,0),MATCH($D1186,'Input Data'!$B$153:$R$153,0))</f>
        <v>292.94773054460859</v>
      </c>
      <c r="F1186" s="81" t="s">
        <v>248</v>
      </c>
      <c r="G1186" s="81" t="s">
        <v>245</v>
      </c>
      <c r="H1186" s="70">
        <v>2026</v>
      </c>
    </row>
    <row r="1187" spans="1:8" x14ac:dyDescent="0.35">
      <c r="A1187" s="70" t="s">
        <v>4</v>
      </c>
      <c r="B1187" s="70" t="s">
        <v>19</v>
      </c>
      <c r="C1187" s="70" t="s">
        <v>249</v>
      </c>
      <c r="D1187" s="70" t="s">
        <v>129</v>
      </c>
      <c r="E1187" s="76">
        <f>INDEX('Input Data'!$B$180:$R$199,MATCH(IF($A1187="Primary",$A1187,$B1187),'Input Data'!$A$180:$A$199,0),MATCH($D1187,'Input Data'!$B$179:$R$179,0))</f>
        <v>199.95423338964395</v>
      </c>
      <c r="F1187" s="81" t="s">
        <v>248</v>
      </c>
      <c r="G1187" s="81" t="s">
        <v>245</v>
      </c>
      <c r="H1187" s="70">
        <v>2026</v>
      </c>
    </row>
    <row r="1188" spans="1:8" x14ac:dyDescent="0.35">
      <c r="A1188" s="70" t="s">
        <v>4</v>
      </c>
      <c r="B1188" s="70" t="s">
        <v>19</v>
      </c>
      <c r="C1188" s="70" t="s">
        <v>250</v>
      </c>
      <c r="D1188" s="70" t="s">
        <v>129</v>
      </c>
      <c r="E1188" s="76">
        <f t="shared" ref="E1188" ca="1" si="164">INDEX(INDIRECT("'"&amp;IF($A1188="Primary",$A1188,IF($B1188="History","History ",$B1188))&amp;"'!$E$41:$X$41"),1,MATCH($D1188,INDIRECT("'"&amp;IF($A1188="Primary",$A1188,IF($B1188="History","History ",$B1188))&amp;"'!$E$35:$X$35"),0))</f>
        <v>772.32480944667304</v>
      </c>
      <c r="F1188" s="81" t="s">
        <v>248</v>
      </c>
      <c r="G1188" s="81" t="s">
        <v>245</v>
      </c>
      <c r="H1188" s="70">
        <v>2026</v>
      </c>
    </row>
    <row r="1189" spans="1:8" x14ac:dyDescent="0.35">
      <c r="A1189" s="70" t="s">
        <v>4</v>
      </c>
      <c r="B1189" s="70" t="s">
        <v>19</v>
      </c>
      <c r="C1189" s="70" t="s">
        <v>251</v>
      </c>
      <c r="D1189" s="70" t="s">
        <v>129</v>
      </c>
      <c r="E1189" s="81">
        <f>INDEX('Input Data'!$B$123:$R$141,MATCH(IF($A1189="Primary",$A1189,$B1189),'Input Data'!$A$123:$A$141,0),MATCH($D1189,'Input Data'!$B$122:$R$122,0))</f>
        <v>6.8437936335220884E-2</v>
      </c>
      <c r="F1189" s="81" t="s">
        <v>244</v>
      </c>
      <c r="G1189" s="81" t="s">
        <v>245</v>
      </c>
      <c r="H1189" s="70">
        <v>2026</v>
      </c>
    </row>
    <row r="1190" spans="1:8" x14ac:dyDescent="0.35">
      <c r="A1190" s="70" t="s">
        <v>4</v>
      </c>
      <c r="B1190" s="70" t="s">
        <v>19</v>
      </c>
      <c r="C1190" s="70" t="s">
        <v>243</v>
      </c>
      <c r="D1190" s="70" t="s">
        <v>130</v>
      </c>
      <c r="E1190" s="81">
        <f>INDEX('Input Data'!$B$71:$R$89,MATCH(IF($A1190="Primary",$A1190,$B1190),'Input Data'!$A$71:$A$89,0),MATCH($D1190,'Input Data'!$B$70:$R$70,0))</f>
        <v>6.5930652040648241E-2</v>
      </c>
      <c r="F1190" s="81" t="s">
        <v>244</v>
      </c>
      <c r="G1190" s="81" t="s">
        <v>245</v>
      </c>
      <c r="H1190" s="70">
        <v>2026</v>
      </c>
    </row>
    <row r="1191" spans="1:8" x14ac:dyDescent="0.35">
      <c r="A1191" s="70" t="s">
        <v>4</v>
      </c>
      <c r="B1191" s="70" t="s">
        <v>19</v>
      </c>
      <c r="C1191" s="70" t="s">
        <v>246</v>
      </c>
      <c r="D1191" s="70" t="s">
        <v>130</v>
      </c>
      <c r="E1191" s="81">
        <f>INDEX('Input Data'!$B$97:$R$115,MATCH(IF($A1191="Primary",$A1191,$B1191),'Input Data'!$A$97:$A$115,0),MATCH($D1191,'Input Data'!$B$96:$R$96,0))</f>
        <v>8.8571069088880221E-3</v>
      </c>
      <c r="F1191" s="81" t="s">
        <v>244</v>
      </c>
      <c r="G1191" s="81" t="s">
        <v>245</v>
      </c>
      <c r="H1191" s="70">
        <v>2026</v>
      </c>
    </row>
    <row r="1192" spans="1:8" x14ac:dyDescent="0.35">
      <c r="A1192" s="70" t="s">
        <v>4</v>
      </c>
      <c r="B1192" s="70" t="s">
        <v>19</v>
      </c>
      <c r="C1192" s="70" t="s">
        <v>247</v>
      </c>
      <c r="D1192" s="70" t="s">
        <v>130</v>
      </c>
      <c r="E1192" s="76">
        <f>INDEX('Input Data'!$B$154:$R$173,MATCH(IF($A1192="Primary",$A1192,$B1192),'Input Data'!$A$154:$A$173,0),MATCH($D1192,'Input Data'!$B$153:$R$153,0))</f>
        <v>337.36297089959714</v>
      </c>
      <c r="F1192" s="81" t="s">
        <v>248</v>
      </c>
      <c r="G1192" s="81" t="s">
        <v>245</v>
      </c>
      <c r="H1192" s="70">
        <v>2026</v>
      </c>
    </row>
    <row r="1193" spans="1:8" x14ac:dyDescent="0.35">
      <c r="A1193" s="70" t="s">
        <v>4</v>
      </c>
      <c r="B1193" s="70" t="s">
        <v>19</v>
      </c>
      <c r="C1193" s="70" t="s">
        <v>249</v>
      </c>
      <c r="D1193" s="70" t="s">
        <v>130</v>
      </c>
      <c r="E1193" s="76">
        <f>INDEX('Input Data'!$B$180:$R$199,MATCH(IF($A1193="Primary",$A1193,$B1193),'Input Data'!$A$180:$A$199,0),MATCH($D1193,'Input Data'!$B$179:$R$179,0))</f>
        <v>268.08283188626672</v>
      </c>
      <c r="F1193" s="81" t="s">
        <v>248</v>
      </c>
      <c r="G1193" s="81" t="s">
        <v>245</v>
      </c>
      <c r="H1193" s="70">
        <v>2026</v>
      </c>
    </row>
    <row r="1194" spans="1:8" x14ac:dyDescent="0.35">
      <c r="A1194" s="70" t="s">
        <v>4</v>
      </c>
      <c r="B1194" s="70" t="s">
        <v>19</v>
      </c>
      <c r="C1194" s="70" t="s">
        <v>250</v>
      </c>
      <c r="D1194" s="70" t="s">
        <v>130</v>
      </c>
      <c r="E1194" s="76">
        <f t="shared" ref="E1194" ca="1" si="165">INDEX(INDIRECT("'"&amp;IF($A1194="Primary",$A1194,IF($B1194="History","History ",$B1194))&amp;"'!$E$41:$X$41"),1,MATCH($D1194,INDIRECT("'"&amp;IF($A1194="Primary",$A1194,IF($B1194="History","History ",$B1194))&amp;"'!$E$35:$X$35"),0))</f>
        <v>811.18035756233178</v>
      </c>
      <c r="F1194" s="81" t="s">
        <v>248</v>
      </c>
      <c r="G1194" s="81" t="s">
        <v>245</v>
      </c>
      <c r="H1194" s="70">
        <v>2026</v>
      </c>
    </row>
    <row r="1195" spans="1:8" x14ac:dyDescent="0.35">
      <c r="A1195" s="70" t="s">
        <v>4</v>
      </c>
      <c r="B1195" s="70" t="s">
        <v>19</v>
      </c>
      <c r="C1195" s="70" t="s">
        <v>251</v>
      </c>
      <c r="D1195" s="70" t="s">
        <v>130</v>
      </c>
      <c r="E1195" s="81">
        <f>INDEX('Input Data'!$B$123:$R$141,MATCH(IF($A1195="Primary",$A1195,$B1195),'Input Data'!$A$123:$A$141,0),MATCH($D1195,'Input Data'!$B$122:$R$122,0))</f>
        <v>7.4787758949536265E-2</v>
      </c>
      <c r="F1195" s="81" t="s">
        <v>244</v>
      </c>
      <c r="G1195" s="81" t="s">
        <v>245</v>
      </c>
      <c r="H1195" s="70">
        <v>2026</v>
      </c>
    </row>
    <row r="1196" spans="1:8" x14ac:dyDescent="0.35">
      <c r="A1196" s="70" t="s">
        <v>4</v>
      </c>
      <c r="B1196" s="70" t="s">
        <v>19</v>
      </c>
      <c r="C1196" s="70" t="s">
        <v>243</v>
      </c>
      <c r="D1196" s="70" t="s">
        <v>131</v>
      </c>
      <c r="E1196" s="81">
        <f>INDEX('Input Data'!$B$71:$R$89,MATCH(IF($A1196="Primary",$A1196,$B1196),'Input Data'!$A$71:$A$89,0),MATCH($D1196,'Input Data'!$B$70:$R$70,0))</f>
        <v>7.0471889348319772E-2</v>
      </c>
      <c r="F1196" s="81" t="s">
        <v>244</v>
      </c>
      <c r="G1196" s="81" t="s">
        <v>245</v>
      </c>
      <c r="H1196" s="70">
        <v>2026</v>
      </c>
    </row>
    <row r="1197" spans="1:8" x14ac:dyDescent="0.35">
      <c r="A1197" s="70" t="s">
        <v>4</v>
      </c>
      <c r="B1197" s="70" t="s">
        <v>19</v>
      </c>
      <c r="C1197" s="70" t="s">
        <v>246</v>
      </c>
      <c r="D1197" s="70" t="s">
        <v>131</v>
      </c>
      <c r="E1197" s="81">
        <f>INDEX('Input Data'!$B$97:$R$115,MATCH(IF($A1197="Primary",$A1197,$B1197),'Input Data'!$A$97:$A$115,0),MATCH($D1197,'Input Data'!$B$96:$R$96,0))</f>
        <v>1.0626529601287798E-2</v>
      </c>
      <c r="F1197" s="81" t="s">
        <v>244</v>
      </c>
      <c r="G1197" s="81" t="s">
        <v>245</v>
      </c>
      <c r="H1197" s="70">
        <v>2026</v>
      </c>
    </row>
    <row r="1198" spans="1:8" x14ac:dyDescent="0.35">
      <c r="A1198" s="70" t="s">
        <v>4</v>
      </c>
      <c r="B1198" s="70" t="s">
        <v>19</v>
      </c>
      <c r="C1198" s="70" t="s">
        <v>247</v>
      </c>
      <c r="D1198" s="70" t="s">
        <v>131</v>
      </c>
      <c r="E1198" s="76">
        <f>INDEX('Input Data'!$B$154:$R$173,MATCH(IF($A1198="Primary",$A1198,$B1198),'Input Data'!$A$154:$A$173,0),MATCH($D1198,'Input Data'!$B$153:$R$153,0))</f>
        <v>353.07481824832382</v>
      </c>
      <c r="F1198" s="81" t="s">
        <v>248</v>
      </c>
      <c r="G1198" s="81" t="s">
        <v>245</v>
      </c>
      <c r="H1198" s="70">
        <v>2026</v>
      </c>
    </row>
    <row r="1199" spans="1:8" x14ac:dyDescent="0.35">
      <c r="A1199" s="70" t="s">
        <v>4</v>
      </c>
      <c r="B1199" s="70" t="s">
        <v>19</v>
      </c>
      <c r="C1199" s="70" t="s">
        <v>249</v>
      </c>
      <c r="D1199" s="70" t="s">
        <v>131</v>
      </c>
      <c r="E1199" s="76">
        <f>INDEX('Input Data'!$B$180:$R$199,MATCH(IF($A1199="Primary",$A1199,$B1199),'Input Data'!$A$180:$A$199,0),MATCH($D1199,'Input Data'!$B$179:$R$179,0))</f>
        <v>213.68197817529659</v>
      </c>
      <c r="F1199" s="81" t="s">
        <v>248</v>
      </c>
      <c r="G1199" s="81" t="s">
        <v>245</v>
      </c>
      <c r="H1199" s="70">
        <v>2026</v>
      </c>
    </row>
    <row r="1200" spans="1:8" x14ac:dyDescent="0.35">
      <c r="A1200" s="70" t="s">
        <v>4</v>
      </c>
      <c r="B1200" s="70" t="s">
        <v>19</v>
      </c>
      <c r="C1200" s="70" t="s">
        <v>250</v>
      </c>
      <c r="D1200" s="70" t="s">
        <v>131</v>
      </c>
      <c r="E1200" s="76">
        <f t="shared" ref="E1200" ca="1" si="166">INDEX(INDIRECT("'"&amp;IF($A1200="Primary",$A1200,IF($B1200="History","History ",$B1200))&amp;"'!$E$41:$X$41"),1,MATCH($D1200,INDIRECT("'"&amp;IF($A1200="Primary",$A1200,IF($B1200="History","History ",$B1200))&amp;"'!$E$35:$X$35"),0))</f>
        <v>736.77618173185283</v>
      </c>
      <c r="F1200" s="81" t="s">
        <v>248</v>
      </c>
      <c r="G1200" s="81" t="s">
        <v>245</v>
      </c>
      <c r="H1200" s="70">
        <v>2026</v>
      </c>
    </row>
    <row r="1201" spans="1:8" x14ac:dyDescent="0.35">
      <c r="A1201" s="70" t="s">
        <v>4</v>
      </c>
      <c r="B1201" s="70" t="s">
        <v>19</v>
      </c>
      <c r="C1201" s="70" t="s">
        <v>251</v>
      </c>
      <c r="D1201" s="70" t="s">
        <v>131</v>
      </c>
      <c r="E1201" s="81">
        <f>INDEX('Input Data'!$B$123:$R$141,MATCH(IF($A1201="Primary",$A1201,$B1201),'Input Data'!$A$123:$A$141,0),MATCH($D1201,'Input Data'!$B$122:$R$122,0))</f>
        <v>8.1098418949607565E-2</v>
      </c>
      <c r="F1201" s="81" t="s">
        <v>244</v>
      </c>
      <c r="G1201" s="81" t="s">
        <v>245</v>
      </c>
      <c r="H1201" s="70">
        <v>2026</v>
      </c>
    </row>
    <row r="1202" spans="1:8" x14ac:dyDescent="0.35">
      <c r="A1202" s="70" t="s">
        <v>4</v>
      </c>
      <c r="B1202" s="70" t="s">
        <v>19</v>
      </c>
      <c r="C1202" s="70" t="s">
        <v>243</v>
      </c>
      <c r="D1202" s="70" t="s">
        <v>132</v>
      </c>
      <c r="E1202" s="81">
        <f>INDEX('Input Data'!$B$71:$R$89,MATCH(IF($A1202="Primary",$A1202,$B1202),'Input Data'!$A$71:$A$89,0),MATCH($D1202,'Input Data'!$B$70:$R$70,0))</f>
        <v>6.0922835685862389E-2</v>
      </c>
      <c r="F1202" s="81" t="s">
        <v>244</v>
      </c>
      <c r="G1202" s="81" t="s">
        <v>245</v>
      </c>
      <c r="H1202" s="70">
        <v>2026</v>
      </c>
    </row>
    <row r="1203" spans="1:8" x14ac:dyDescent="0.35">
      <c r="A1203" s="70" t="s">
        <v>4</v>
      </c>
      <c r="B1203" s="70" t="s">
        <v>19</v>
      </c>
      <c r="C1203" s="70" t="s">
        <v>246</v>
      </c>
      <c r="D1203" s="70" t="s">
        <v>132</v>
      </c>
      <c r="E1203" s="81">
        <f>INDEX('Input Data'!$B$97:$R$115,MATCH(IF($A1203="Primary",$A1203,$B1203),'Input Data'!$A$97:$A$115,0),MATCH($D1203,'Input Data'!$B$96:$R$96,0))</f>
        <v>8.7538452341128937E-3</v>
      </c>
      <c r="F1203" s="81" t="s">
        <v>244</v>
      </c>
      <c r="G1203" s="81" t="s">
        <v>245</v>
      </c>
      <c r="H1203" s="70">
        <v>2026</v>
      </c>
    </row>
    <row r="1204" spans="1:8" x14ac:dyDescent="0.35">
      <c r="A1204" s="70" t="s">
        <v>4</v>
      </c>
      <c r="B1204" s="70" t="s">
        <v>19</v>
      </c>
      <c r="C1204" s="70" t="s">
        <v>247</v>
      </c>
      <c r="D1204" s="70" t="s">
        <v>132</v>
      </c>
      <c r="E1204" s="76">
        <f>INDEX('Input Data'!$B$154:$R$173,MATCH(IF($A1204="Primary",$A1204,$B1204),'Input Data'!$A$154:$A$173,0),MATCH($D1204,'Input Data'!$B$153:$R$153,0))</f>
        <v>404.50606592452334</v>
      </c>
      <c r="F1204" s="81" t="s">
        <v>248</v>
      </c>
      <c r="G1204" s="81" t="s">
        <v>245</v>
      </c>
      <c r="H1204" s="70">
        <v>2026</v>
      </c>
    </row>
    <row r="1205" spans="1:8" x14ac:dyDescent="0.35">
      <c r="A1205" s="70" t="s">
        <v>4</v>
      </c>
      <c r="B1205" s="70" t="s">
        <v>19</v>
      </c>
      <c r="C1205" s="70" t="s">
        <v>249</v>
      </c>
      <c r="D1205" s="70" t="s">
        <v>132</v>
      </c>
      <c r="E1205" s="76">
        <f>INDEX('Input Data'!$B$180:$R$199,MATCH(IF($A1205="Primary",$A1205,$B1205),'Input Data'!$A$180:$A$199,0),MATCH($D1205,'Input Data'!$B$179:$R$179,0))</f>
        <v>161.47747545002903</v>
      </c>
      <c r="F1205" s="81" t="s">
        <v>248</v>
      </c>
      <c r="G1205" s="81" t="s">
        <v>245</v>
      </c>
      <c r="H1205" s="70">
        <v>2026</v>
      </c>
    </row>
    <row r="1206" spans="1:8" x14ac:dyDescent="0.35">
      <c r="A1206" s="70" t="s">
        <v>4</v>
      </c>
      <c r="B1206" s="70" t="s">
        <v>19</v>
      </c>
      <c r="C1206" s="70" t="s">
        <v>250</v>
      </c>
      <c r="D1206" s="70" t="s">
        <v>132</v>
      </c>
      <c r="E1206" s="76">
        <f t="shared" ref="E1206" ca="1" si="167">INDEX(INDIRECT("'"&amp;IF($A1206="Primary",$A1206,IF($B1206="History","History ",$B1206))&amp;"'!$E$41:$X$41"),1,MATCH($D1206,INDIRECT("'"&amp;IF($A1206="Primary",$A1206,IF($B1206="History","History ",$B1206))&amp;"'!$E$35:$X$35"),0))</f>
        <v>542.71264711065567</v>
      </c>
      <c r="F1206" s="81" t="s">
        <v>248</v>
      </c>
      <c r="G1206" s="81" t="s">
        <v>245</v>
      </c>
      <c r="H1206" s="70">
        <v>2026</v>
      </c>
    </row>
    <row r="1207" spans="1:8" x14ac:dyDescent="0.35">
      <c r="A1207" s="70" t="s">
        <v>4</v>
      </c>
      <c r="B1207" s="70" t="s">
        <v>19</v>
      </c>
      <c r="C1207" s="70" t="s">
        <v>251</v>
      </c>
      <c r="D1207" s="70" t="s">
        <v>132</v>
      </c>
      <c r="E1207" s="81">
        <f>INDEX('Input Data'!$B$123:$R$141,MATCH(IF($A1207="Primary",$A1207,$B1207),'Input Data'!$A$123:$A$141,0),MATCH($D1207,'Input Data'!$B$122:$R$122,0))</f>
        <v>6.9676680919975281E-2</v>
      </c>
      <c r="F1207" s="81" t="s">
        <v>244</v>
      </c>
      <c r="G1207" s="81" t="s">
        <v>245</v>
      </c>
      <c r="H1207" s="70">
        <v>2026</v>
      </c>
    </row>
    <row r="1208" spans="1:8" x14ac:dyDescent="0.35">
      <c r="A1208" s="70" t="s">
        <v>4</v>
      </c>
      <c r="B1208" s="70" t="s">
        <v>19</v>
      </c>
      <c r="C1208" s="70" t="s">
        <v>243</v>
      </c>
      <c r="D1208" s="70" t="s">
        <v>133</v>
      </c>
      <c r="E1208" s="81">
        <f>INDEX('Input Data'!$B$71:$R$89,MATCH(IF($A1208="Primary",$A1208,$B1208),'Input Data'!$A$71:$A$89,0),MATCH($D1208,'Input Data'!$B$70:$R$70,0))</f>
        <v>5.9853229671871032E-2</v>
      </c>
      <c r="F1208" s="81" t="s">
        <v>244</v>
      </c>
      <c r="G1208" s="81" t="s">
        <v>252</v>
      </c>
      <c r="H1208" s="70">
        <v>2026</v>
      </c>
    </row>
    <row r="1209" spans="1:8" x14ac:dyDescent="0.35">
      <c r="A1209" s="70" t="s">
        <v>4</v>
      </c>
      <c r="B1209" s="70" t="s">
        <v>19</v>
      </c>
      <c r="C1209" s="70" t="s">
        <v>246</v>
      </c>
      <c r="D1209" s="70" t="s">
        <v>133</v>
      </c>
      <c r="E1209" s="81">
        <f>INDEX('Input Data'!$B$97:$R$115,MATCH(IF($A1209="Primary",$A1209,$B1209),'Input Data'!$A$97:$A$115,0),MATCH($D1209,'Input Data'!$B$96:$R$96,0))</f>
        <v>9.6850810553811197E-3</v>
      </c>
      <c r="F1209" s="81" t="s">
        <v>244</v>
      </c>
      <c r="G1209" s="81" t="s">
        <v>252</v>
      </c>
      <c r="H1209" s="70">
        <v>2026</v>
      </c>
    </row>
    <row r="1210" spans="1:8" x14ac:dyDescent="0.35">
      <c r="A1210" s="70" t="s">
        <v>4</v>
      </c>
      <c r="B1210" s="70" t="s">
        <v>19</v>
      </c>
      <c r="C1210" s="70" t="s">
        <v>247</v>
      </c>
      <c r="D1210" s="70" t="s">
        <v>133</v>
      </c>
      <c r="E1210" s="76">
        <f>INDEX('Input Data'!$B$154:$R$173,MATCH(IF($A1210="Primary",$A1210,$B1210),'Input Data'!$A$154:$A$173,0),MATCH($D1210,'Input Data'!$B$153:$R$153,0))</f>
        <v>340.74313155432674</v>
      </c>
      <c r="F1210" s="81" t="s">
        <v>248</v>
      </c>
      <c r="G1210" s="81" t="s">
        <v>252</v>
      </c>
      <c r="H1210" s="70">
        <v>2026</v>
      </c>
    </row>
    <row r="1211" spans="1:8" x14ac:dyDescent="0.35">
      <c r="A1211" s="70" t="s">
        <v>4</v>
      </c>
      <c r="B1211" s="70" t="s">
        <v>19</v>
      </c>
      <c r="C1211" s="70" t="s">
        <v>249</v>
      </c>
      <c r="D1211" s="70" t="s">
        <v>133</v>
      </c>
      <c r="E1211" s="76">
        <f>INDEX('Input Data'!$B$180:$R$199,MATCH(IF($A1211="Primary",$A1211,$B1211),'Input Data'!$A$180:$A$199,0),MATCH($D1211,'Input Data'!$B$179:$R$179,0))</f>
        <v>177.27395244770744</v>
      </c>
      <c r="F1211" s="81" t="s">
        <v>248</v>
      </c>
      <c r="G1211" s="81" t="s">
        <v>252</v>
      </c>
      <c r="H1211" s="70">
        <v>2026</v>
      </c>
    </row>
    <row r="1212" spans="1:8" x14ac:dyDescent="0.35">
      <c r="A1212" s="70" t="s">
        <v>4</v>
      </c>
      <c r="B1212" s="70" t="s">
        <v>19</v>
      </c>
      <c r="C1212" s="70" t="s">
        <v>250</v>
      </c>
      <c r="D1212" s="70" t="s">
        <v>133</v>
      </c>
      <c r="E1212" s="76">
        <f>INDEX('Input Data'!$B$430:$Q$449,MATCH(IF($A1212="Primary",$A1212,$B1212),'Input Data'!$A$430:$A$449,0),MATCH($D1212,'Input Data'!B$429:Q$429,0))</f>
        <v>651.81431899570225</v>
      </c>
      <c r="F1212" s="81" t="s">
        <v>248</v>
      </c>
      <c r="G1212" s="81" t="s">
        <v>252</v>
      </c>
      <c r="H1212" s="70">
        <v>2026</v>
      </c>
    </row>
    <row r="1213" spans="1:8" x14ac:dyDescent="0.35">
      <c r="A1213" s="70" t="s">
        <v>4</v>
      </c>
      <c r="B1213" s="70" t="s">
        <v>19</v>
      </c>
      <c r="C1213" s="70" t="s">
        <v>251</v>
      </c>
      <c r="D1213" s="70" t="s">
        <v>133</v>
      </c>
      <c r="E1213" s="81">
        <f>INDEX('Input Data'!$B$123:$R$141,MATCH(IF($A1213="Primary",$A1213,$B1213),'Input Data'!$A$123:$A$141,0),MATCH($D1213,'Input Data'!$B$122:$R$122,0))</f>
        <v>6.9538310727252153E-2</v>
      </c>
      <c r="F1213" s="81" t="s">
        <v>244</v>
      </c>
      <c r="G1213" s="81" t="s">
        <v>252</v>
      </c>
      <c r="H1213" s="70">
        <v>2026</v>
      </c>
    </row>
    <row r="1214" spans="1:8" x14ac:dyDescent="0.35">
      <c r="A1214" s="70" t="s">
        <v>4</v>
      </c>
      <c r="B1214" s="70" t="s">
        <v>19</v>
      </c>
      <c r="C1214" s="70" t="s">
        <v>243</v>
      </c>
      <c r="D1214" s="70" t="s">
        <v>134</v>
      </c>
      <c r="E1214" s="81">
        <f>INDEX('Input Data'!$B$71:$R$89,MATCH(IF($A1214="Primary",$A1214,$B1214),'Input Data'!$A$71:$A$89,0),MATCH($D1214,'Input Data'!$B$70:$R$70,0))</f>
        <v>5.9641105565492743E-2</v>
      </c>
      <c r="F1214" s="81" t="s">
        <v>244</v>
      </c>
      <c r="G1214" s="81" t="s">
        <v>252</v>
      </c>
      <c r="H1214" s="70">
        <v>2026</v>
      </c>
    </row>
    <row r="1215" spans="1:8" x14ac:dyDescent="0.35">
      <c r="A1215" s="70" t="s">
        <v>4</v>
      </c>
      <c r="B1215" s="70" t="s">
        <v>19</v>
      </c>
      <c r="C1215" s="70" t="s">
        <v>246</v>
      </c>
      <c r="D1215" s="70" t="s">
        <v>134</v>
      </c>
      <c r="E1215" s="81">
        <f>INDEX('Input Data'!$B$97:$R$115,MATCH(IF($A1215="Primary",$A1215,$B1215),'Input Data'!$A$97:$A$115,0),MATCH($D1215,'Input Data'!$B$96:$R$96,0))</f>
        <v>9.6507564387257275E-3</v>
      </c>
      <c r="F1215" s="81" t="s">
        <v>244</v>
      </c>
      <c r="G1215" s="81" t="s">
        <v>252</v>
      </c>
      <c r="H1215" s="70">
        <v>2026</v>
      </c>
    </row>
    <row r="1216" spans="1:8" x14ac:dyDescent="0.35">
      <c r="A1216" s="70" t="s">
        <v>4</v>
      </c>
      <c r="B1216" s="70" t="s">
        <v>19</v>
      </c>
      <c r="C1216" s="70" t="s">
        <v>247</v>
      </c>
      <c r="D1216" s="70" t="s">
        <v>134</v>
      </c>
      <c r="E1216" s="76">
        <f>INDEX('Input Data'!$B$154:$R$173,MATCH(IF($A1216="Primary",$A1216,$B1216),'Input Data'!$A$154:$A$173,0),MATCH($D1216,'Input Data'!$B$153:$R$153,0))</f>
        <v>318.63917100918781</v>
      </c>
      <c r="F1216" s="81" t="s">
        <v>248</v>
      </c>
      <c r="G1216" s="81" t="s">
        <v>252</v>
      </c>
      <c r="H1216" s="70">
        <v>2026</v>
      </c>
    </row>
    <row r="1217" spans="1:8" x14ac:dyDescent="0.35">
      <c r="A1217" s="70" t="s">
        <v>4</v>
      </c>
      <c r="B1217" s="70" t="s">
        <v>19</v>
      </c>
      <c r="C1217" s="70" t="s">
        <v>249</v>
      </c>
      <c r="D1217" s="70" t="s">
        <v>134</v>
      </c>
      <c r="E1217" s="76">
        <f>INDEX('Input Data'!$B$180:$R$199,MATCH(IF($A1217="Primary",$A1217,$B1217),'Input Data'!$A$180:$A$199,0),MATCH($D1217,'Input Data'!$B$179:$R$179,0))</f>
        <v>181.80658671347214</v>
      </c>
      <c r="F1217" s="81" t="s">
        <v>248</v>
      </c>
      <c r="G1217" s="81" t="s">
        <v>252</v>
      </c>
      <c r="H1217" s="70">
        <v>2026</v>
      </c>
    </row>
    <row r="1218" spans="1:8" x14ac:dyDescent="0.35">
      <c r="A1218" s="70" t="s">
        <v>4</v>
      </c>
      <c r="B1218" s="70" t="s">
        <v>19</v>
      </c>
      <c r="C1218" s="70" t="s">
        <v>250</v>
      </c>
      <c r="D1218" s="70" t="s">
        <v>134</v>
      </c>
      <c r="E1218" s="76">
        <f>INDEX('Input Data'!$B$430:$Q$449,MATCH(IF($A1218="Primary",$A1218,$B1218),'Input Data'!$A$430:$A$449,0),MATCH($D1218,'Input Data'!B$429:Q$429,0))</f>
        <v>709.61338488916363</v>
      </c>
      <c r="F1218" s="81" t="s">
        <v>248</v>
      </c>
      <c r="G1218" s="81" t="s">
        <v>252</v>
      </c>
      <c r="H1218" s="70">
        <v>2026</v>
      </c>
    </row>
    <row r="1219" spans="1:8" x14ac:dyDescent="0.35">
      <c r="A1219" s="70" t="s">
        <v>4</v>
      </c>
      <c r="B1219" s="70" t="s">
        <v>19</v>
      </c>
      <c r="C1219" s="70" t="s">
        <v>251</v>
      </c>
      <c r="D1219" s="70" t="s">
        <v>134</v>
      </c>
      <c r="E1219" s="81">
        <f>INDEX('Input Data'!$B$123:$R$141,MATCH(IF($A1219="Primary",$A1219,$B1219),'Input Data'!$A$123:$A$141,0),MATCH($D1219,'Input Data'!$B$122:$R$122,0))</f>
        <v>6.9291862004218469E-2</v>
      </c>
      <c r="F1219" s="81" t="s">
        <v>244</v>
      </c>
      <c r="G1219" s="81" t="s">
        <v>252</v>
      </c>
      <c r="H1219" s="70">
        <v>2026</v>
      </c>
    </row>
    <row r="1220" spans="1:8" x14ac:dyDescent="0.35">
      <c r="A1220" s="70" t="s">
        <v>4</v>
      </c>
      <c r="B1220" s="70" t="s">
        <v>19</v>
      </c>
      <c r="C1220" s="70" t="s">
        <v>243</v>
      </c>
      <c r="D1220" s="70" t="s">
        <v>135</v>
      </c>
      <c r="E1220" s="81">
        <f>INDEX('Input Data'!$B$71:$R$89,MATCH(IF($A1220="Primary",$A1220,$B1220),'Input Data'!$A$71:$A$89,0),MATCH($D1220,'Input Data'!$B$70:$R$70,0))</f>
        <v>5.9641105565492736E-2</v>
      </c>
      <c r="F1220" s="81" t="s">
        <v>244</v>
      </c>
      <c r="G1220" s="70" t="s">
        <v>252</v>
      </c>
      <c r="H1220" s="70">
        <v>2026</v>
      </c>
    </row>
    <row r="1221" spans="1:8" x14ac:dyDescent="0.35">
      <c r="A1221" s="70" t="s">
        <v>4</v>
      </c>
      <c r="B1221" s="70" t="s">
        <v>19</v>
      </c>
      <c r="C1221" s="70" t="s">
        <v>246</v>
      </c>
      <c r="D1221" s="70" t="s">
        <v>135</v>
      </c>
      <c r="E1221" s="81">
        <f>INDEX('Input Data'!$B$97:$R$115,MATCH(IF($A1221="Primary",$A1221,$B1221),'Input Data'!$A$97:$A$115,0),MATCH($D1221,'Input Data'!$B$96:$R$96,0))</f>
        <v>9.6507564387257258E-3</v>
      </c>
      <c r="F1221" s="81" t="s">
        <v>244</v>
      </c>
      <c r="G1221" s="70" t="s">
        <v>252</v>
      </c>
      <c r="H1221" s="70">
        <v>2026</v>
      </c>
    </row>
    <row r="1222" spans="1:8" x14ac:dyDescent="0.35">
      <c r="A1222" s="70" t="s">
        <v>4</v>
      </c>
      <c r="B1222" s="70" t="s">
        <v>19</v>
      </c>
      <c r="C1222" s="70" t="s">
        <v>247</v>
      </c>
      <c r="D1222" s="70" t="s">
        <v>135</v>
      </c>
      <c r="E1222" s="76">
        <f>INDEX('Input Data'!$B$154:$R$173,MATCH(IF($A1222="Primary",$A1222,$B1222),'Input Data'!$A$154:$A$173,0),MATCH($D1222,'Input Data'!$B$153:$R$153,0))</f>
        <v>332.56864642536368</v>
      </c>
      <c r="F1222" s="81" t="s">
        <v>248</v>
      </c>
      <c r="G1222" s="70" t="s">
        <v>252</v>
      </c>
      <c r="H1222" s="70">
        <v>2026</v>
      </c>
    </row>
    <row r="1223" spans="1:8" x14ac:dyDescent="0.35">
      <c r="A1223" s="70" t="s">
        <v>4</v>
      </c>
      <c r="B1223" s="70" t="s">
        <v>19</v>
      </c>
      <c r="C1223" s="70" t="s">
        <v>249</v>
      </c>
      <c r="D1223" s="70" t="s">
        <v>135</v>
      </c>
      <c r="E1223" s="76">
        <f>INDEX('Input Data'!$B$180:$R$199,MATCH(IF($A1223="Primary",$A1223,$B1223),'Input Data'!$A$180:$A$199,0),MATCH($D1223,'Input Data'!$B$179:$R$179,0))</f>
        <v>200.41081376407567</v>
      </c>
      <c r="F1223" s="81" t="s">
        <v>248</v>
      </c>
      <c r="G1223" s="70" t="s">
        <v>252</v>
      </c>
      <c r="H1223" s="70">
        <v>2026</v>
      </c>
    </row>
    <row r="1224" spans="1:8" x14ac:dyDescent="0.35">
      <c r="A1224" s="70" t="s">
        <v>4</v>
      </c>
      <c r="B1224" s="70" t="s">
        <v>19</v>
      </c>
      <c r="C1224" s="70" t="s">
        <v>250</v>
      </c>
      <c r="D1224" s="70" t="s">
        <v>135</v>
      </c>
      <c r="E1224" s="76"/>
      <c r="F1224" s="76"/>
      <c r="G1224" s="70" t="s">
        <v>252</v>
      </c>
      <c r="H1224" s="70">
        <v>2026</v>
      </c>
    </row>
    <row r="1225" spans="1:8" x14ac:dyDescent="0.35">
      <c r="A1225" s="70" t="s">
        <v>4</v>
      </c>
      <c r="B1225" s="70" t="s">
        <v>19</v>
      </c>
      <c r="C1225" s="70" t="s">
        <v>251</v>
      </c>
      <c r="D1225" s="70" t="s">
        <v>135</v>
      </c>
      <c r="E1225" s="81">
        <f>INDEX('Input Data'!$B$123:$R$141,MATCH(IF($A1225="Primary",$A1225,$B1225),'Input Data'!$A$123:$A$141,0),MATCH($D1225,'Input Data'!$B$122:$R$122,0))</f>
        <v>6.9291862004218469E-2</v>
      </c>
      <c r="F1225" s="81" t="s">
        <v>244</v>
      </c>
      <c r="G1225" s="70" t="s">
        <v>252</v>
      </c>
      <c r="H1225" s="70">
        <v>2026</v>
      </c>
    </row>
    <row r="1226" spans="1:8" x14ac:dyDescent="0.35">
      <c r="A1226" s="70" t="s">
        <v>4</v>
      </c>
      <c r="B1226" s="70" t="s">
        <v>10</v>
      </c>
      <c r="C1226" s="70" t="s">
        <v>243</v>
      </c>
      <c r="D1226" s="70" t="s">
        <v>119</v>
      </c>
      <c r="E1226" s="81">
        <f>INDEX('Input Data'!$B$71:$R$89,MATCH(IF($A1226="Primary",$A1226,$B1226),'Input Data'!$A$71:$A$89,0),MATCH($D1226,'Input Data'!$B$70:$R$70,0))</f>
        <v>7.8119350469010779E-2</v>
      </c>
      <c r="F1226" s="81" t="s">
        <v>244</v>
      </c>
      <c r="G1226" s="81" t="s">
        <v>245</v>
      </c>
      <c r="H1226" s="70">
        <v>2026</v>
      </c>
    </row>
    <row r="1227" spans="1:8" x14ac:dyDescent="0.35">
      <c r="A1227" s="70" t="s">
        <v>4</v>
      </c>
      <c r="B1227" s="70" t="s">
        <v>10</v>
      </c>
      <c r="C1227" s="70" t="s">
        <v>246</v>
      </c>
      <c r="D1227" s="70" t="s">
        <v>119</v>
      </c>
      <c r="E1227" s="81">
        <f>INDEX('Input Data'!$B$97:$R$115,MATCH(IF($A1227="Primary",$A1227,$B1227),'Input Data'!$A$97:$A$115,0),MATCH($D1227,'Input Data'!$B$96:$R$96,0))</f>
        <v>3.6809717604010278E-2</v>
      </c>
      <c r="F1227" s="81" t="s">
        <v>244</v>
      </c>
      <c r="G1227" s="81" t="s">
        <v>245</v>
      </c>
      <c r="H1227" s="70">
        <v>2026</v>
      </c>
    </row>
    <row r="1228" spans="1:8" x14ac:dyDescent="0.35">
      <c r="A1228" s="70" t="s">
        <v>4</v>
      </c>
      <c r="B1228" s="70" t="s">
        <v>10</v>
      </c>
      <c r="C1228" s="70" t="s">
        <v>247</v>
      </c>
      <c r="D1228" s="70" t="s">
        <v>119</v>
      </c>
      <c r="E1228" s="76">
        <f>INDEX('Input Data'!$B$154:$R$173,MATCH(IF($A1228="Primary",$A1228,$B1228),'Input Data'!$A$154:$A$173,0),MATCH($D1228,'Input Data'!$B$153:$R$153,0))</f>
        <v>739.58635157065589</v>
      </c>
      <c r="F1228" s="81" t="s">
        <v>248</v>
      </c>
      <c r="G1228" s="81" t="s">
        <v>245</v>
      </c>
      <c r="H1228" s="70">
        <v>2026</v>
      </c>
    </row>
    <row r="1229" spans="1:8" x14ac:dyDescent="0.35">
      <c r="A1229" s="70" t="s">
        <v>4</v>
      </c>
      <c r="B1229" s="70" t="s">
        <v>10</v>
      </c>
      <c r="C1229" s="70" t="s">
        <v>249</v>
      </c>
      <c r="D1229" s="70" t="s">
        <v>119</v>
      </c>
      <c r="E1229" s="76">
        <f>INDEX('Input Data'!$B$180:$R$199,MATCH(IF($A1229="Primary",$A1229,$B1229),'Input Data'!$A$180:$A$199,0),MATCH($D1229,'Input Data'!$B$179:$R$179,0))</f>
        <v>396.57365737593381</v>
      </c>
      <c r="F1229" s="81" t="s">
        <v>248</v>
      </c>
      <c r="G1229" s="81" t="s">
        <v>245</v>
      </c>
      <c r="H1229" s="70">
        <v>2026</v>
      </c>
    </row>
    <row r="1230" spans="1:8" x14ac:dyDescent="0.35">
      <c r="A1230" s="70" t="s">
        <v>4</v>
      </c>
      <c r="B1230" s="70" t="s">
        <v>10</v>
      </c>
      <c r="C1230" s="70" t="s">
        <v>250</v>
      </c>
      <c r="D1230" s="70" t="s">
        <v>119</v>
      </c>
      <c r="E1230" s="76">
        <f t="shared" ref="E1230" ca="1" si="168">INDEX(INDIRECT("'"&amp;IF($A1230="Primary",$A1230,IF($B1230="History","History ",$B1230))&amp;"'!$E$41:$X$41"),1,MATCH($D1230,INDIRECT("'"&amp;IF($A1230="Primary",$A1230,IF($B1230="History","History ",$B1230))&amp;"'!$E$35:$X$35"),0))</f>
        <v>1745.7182222256008</v>
      </c>
      <c r="F1230" s="81" t="s">
        <v>248</v>
      </c>
      <c r="G1230" s="81" t="s">
        <v>245</v>
      </c>
      <c r="H1230" s="70">
        <v>2026</v>
      </c>
    </row>
    <row r="1231" spans="1:8" x14ac:dyDescent="0.35">
      <c r="A1231" s="70" t="s">
        <v>4</v>
      </c>
      <c r="B1231" s="70" t="s">
        <v>10</v>
      </c>
      <c r="C1231" s="70" t="s">
        <v>251</v>
      </c>
      <c r="D1231" s="70" t="s">
        <v>119</v>
      </c>
      <c r="E1231" s="81">
        <f>INDEX('Input Data'!$B$123:$R$141,MATCH(IF($A1231="Primary",$A1231,$B1231),'Input Data'!$A$123:$A$141,0),MATCH($D1231,'Input Data'!$B$122:$R$122,0))</f>
        <v>0.11492906807302106</v>
      </c>
      <c r="F1231" s="81" t="s">
        <v>244</v>
      </c>
      <c r="G1231" s="81" t="s">
        <v>245</v>
      </c>
      <c r="H1231" s="70">
        <v>2026</v>
      </c>
    </row>
    <row r="1232" spans="1:8" x14ac:dyDescent="0.35">
      <c r="A1232" s="70" t="s">
        <v>4</v>
      </c>
      <c r="B1232" s="70" t="s">
        <v>10</v>
      </c>
      <c r="C1232" s="70" t="s">
        <v>243</v>
      </c>
      <c r="D1232" s="70" t="s">
        <v>120</v>
      </c>
      <c r="E1232" s="81">
        <f>INDEX('Input Data'!$B$71:$R$89,MATCH(IF($A1232="Primary",$A1232,$B1232),'Input Data'!$A$71:$A$89,0),MATCH($D1232,'Input Data'!$B$70:$R$70,0))</f>
        <v>7.0255757854897946E-2</v>
      </c>
      <c r="F1232" s="81" t="s">
        <v>244</v>
      </c>
      <c r="G1232" s="81" t="s">
        <v>245</v>
      </c>
      <c r="H1232" s="70">
        <v>2026</v>
      </c>
    </row>
    <row r="1233" spans="1:8" x14ac:dyDescent="0.35">
      <c r="A1233" s="70" t="s">
        <v>4</v>
      </c>
      <c r="B1233" s="70" t="s">
        <v>10</v>
      </c>
      <c r="C1233" s="70" t="s">
        <v>246</v>
      </c>
      <c r="D1233" s="70" t="s">
        <v>120</v>
      </c>
      <c r="E1233" s="81">
        <f>INDEX('Input Data'!$B$97:$R$115,MATCH(IF($A1233="Primary",$A1233,$B1233),'Input Data'!$A$97:$A$115,0),MATCH($D1233,'Input Data'!$B$96:$R$96,0))</f>
        <v>2.9012130842723364E-2</v>
      </c>
      <c r="F1233" s="81" t="s">
        <v>244</v>
      </c>
      <c r="G1233" s="81" t="s">
        <v>245</v>
      </c>
      <c r="H1233" s="70">
        <v>2026</v>
      </c>
    </row>
    <row r="1234" spans="1:8" x14ac:dyDescent="0.35">
      <c r="A1234" s="70" t="s">
        <v>4</v>
      </c>
      <c r="B1234" s="70" t="s">
        <v>10</v>
      </c>
      <c r="C1234" s="70" t="s">
        <v>247</v>
      </c>
      <c r="D1234" s="70" t="s">
        <v>120</v>
      </c>
      <c r="E1234" s="76">
        <f>INDEX('Input Data'!$B$154:$R$173,MATCH(IF($A1234="Primary",$A1234,$B1234),'Input Data'!$A$154:$A$173,0),MATCH($D1234,'Input Data'!$B$153:$R$153,0))</f>
        <v>874.01589428730745</v>
      </c>
      <c r="F1234" s="81" t="s">
        <v>248</v>
      </c>
      <c r="G1234" s="81" t="s">
        <v>245</v>
      </c>
      <c r="H1234" s="70">
        <v>2026</v>
      </c>
    </row>
    <row r="1235" spans="1:8" x14ac:dyDescent="0.35">
      <c r="A1235" s="70" t="s">
        <v>4</v>
      </c>
      <c r="B1235" s="70" t="s">
        <v>10</v>
      </c>
      <c r="C1235" s="70" t="s">
        <v>249</v>
      </c>
      <c r="D1235" s="70" t="s">
        <v>120</v>
      </c>
      <c r="E1235" s="76">
        <f>INDEX('Input Data'!$B$180:$R$199,MATCH(IF($A1235="Primary",$A1235,$B1235),'Input Data'!$A$180:$A$199,0),MATCH($D1235,'Input Data'!$B$179:$R$179,0))</f>
        <v>458.65726696732986</v>
      </c>
      <c r="F1235" s="81" t="s">
        <v>248</v>
      </c>
      <c r="G1235" s="81" t="s">
        <v>245</v>
      </c>
      <c r="H1235" s="70">
        <v>2026</v>
      </c>
    </row>
    <row r="1236" spans="1:8" x14ac:dyDescent="0.35">
      <c r="A1236" s="70" t="s">
        <v>4</v>
      </c>
      <c r="B1236" s="70" t="s">
        <v>10</v>
      </c>
      <c r="C1236" s="70" t="s">
        <v>250</v>
      </c>
      <c r="D1236" s="70" t="s">
        <v>120</v>
      </c>
      <c r="E1236" s="76">
        <f t="shared" ref="E1236" ca="1" si="169">INDEX(INDIRECT("'"&amp;IF($A1236="Primary",$A1236,IF($B1236="History","History ",$B1236))&amp;"'!$E$41:$X$41"),1,MATCH($D1236,INDIRECT("'"&amp;IF($A1236="Primary",$A1236,IF($B1236="History","History ",$B1236))&amp;"'!$E$35:$X$35"),0))</f>
        <v>1880.5629452064011</v>
      </c>
      <c r="F1236" s="81" t="s">
        <v>248</v>
      </c>
      <c r="G1236" s="81" t="s">
        <v>245</v>
      </c>
      <c r="H1236" s="70">
        <v>2026</v>
      </c>
    </row>
    <row r="1237" spans="1:8" x14ac:dyDescent="0.35">
      <c r="A1237" s="70" t="s">
        <v>4</v>
      </c>
      <c r="B1237" s="70" t="s">
        <v>10</v>
      </c>
      <c r="C1237" s="70" t="s">
        <v>251</v>
      </c>
      <c r="D1237" s="70" t="s">
        <v>120</v>
      </c>
      <c r="E1237" s="81">
        <f>INDEX('Input Data'!$B$123:$R$141,MATCH(IF($A1237="Primary",$A1237,$B1237),'Input Data'!$A$123:$A$141,0),MATCH($D1237,'Input Data'!$B$122:$R$122,0))</f>
        <v>9.9267888697621307E-2</v>
      </c>
      <c r="F1237" s="81" t="s">
        <v>244</v>
      </c>
      <c r="G1237" s="81" t="s">
        <v>245</v>
      </c>
      <c r="H1237" s="70">
        <v>2026</v>
      </c>
    </row>
    <row r="1238" spans="1:8" x14ac:dyDescent="0.35">
      <c r="A1238" s="70" t="s">
        <v>4</v>
      </c>
      <c r="B1238" s="70" t="s">
        <v>10</v>
      </c>
      <c r="C1238" s="70" t="s">
        <v>243</v>
      </c>
      <c r="D1238" s="70" t="s">
        <v>121</v>
      </c>
      <c r="E1238" s="81">
        <f>INDEX('Input Data'!$B$71:$R$89,MATCH(IF($A1238="Primary",$A1238,$B1238),'Input Data'!$A$71:$A$89,0),MATCH($D1238,'Input Data'!$B$70:$R$70,0))</f>
        <v>7.6423098962044689E-2</v>
      </c>
      <c r="F1238" s="81" t="s">
        <v>244</v>
      </c>
      <c r="G1238" s="81" t="s">
        <v>245</v>
      </c>
      <c r="H1238" s="70">
        <v>2026</v>
      </c>
    </row>
    <row r="1239" spans="1:8" x14ac:dyDescent="0.35">
      <c r="A1239" s="70" t="s">
        <v>4</v>
      </c>
      <c r="B1239" s="70" t="s">
        <v>10</v>
      </c>
      <c r="C1239" s="70" t="s">
        <v>246</v>
      </c>
      <c r="D1239" s="70" t="s">
        <v>121</v>
      </c>
      <c r="E1239" s="81">
        <f>INDEX('Input Data'!$B$97:$R$115,MATCH(IF($A1239="Primary",$A1239,$B1239),'Input Data'!$A$97:$A$115,0),MATCH($D1239,'Input Data'!$B$96:$R$96,0))</f>
        <v>2.8790411805962486E-2</v>
      </c>
      <c r="F1239" s="81" t="s">
        <v>244</v>
      </c>
      <c r="G1239" s="81" t="s">
        <v>245</v>
      </c>
      <c r="H1239" s="70">
        <v>2026</v>
      </c>
    </row>
    <row r="1240" spans="1:8" x14ac:dyDescent="0.35">
      <c r="A1240" s="70" t="s">
        <v>4</v>
      </c>
      <c r="B1240" s="70" t="s">
        <v>10</v>
      </c>
      <c r="C1240" s="70" t="s">
        <v>247</v>
      </c>
      <c r="D1240" s="70" t="s">
        <v>121</v>
      </c>
      <c r="E1240" s="76">
        <f>INDEX('Input Data'!$B$154:$R$173,MATCH(IF($A1240="Primary",$A1240,$B1240),'Input Data'!$A$154:$A$173,0),MATCH($D1240,'Input Data'!$B$153:$R$153,0))</f>
        <v>847.19503729461803</v>
      </c>
      <c r="F1240" s="81" t="s">
        <v>248</v>
      </c>
      <c r="G1240" s="81" t="s">
        <v>245</v>
      </c>
      <c r="H1240" s="70">
        <v>2026</v>
      </c>
    </row>
    <row r="1241" spans="1:8" x14ac:dyDescent="0.35">
      <c r="A1241" s="70" t="s">
        <v>4</v>
      </c>
      <c r="B1241" s="70" t="s">
        <v>10</v>
      </c>
      <c r="C1241" s="70" t="s">
        <v>249</v>
      </c>
      <c r="D1241" s="70" t="s">
        <v>121</v>
      </c>
      <c r="E1241" s="76">
        <f>INDEX('Input Data'!$B$180:$R$199,MATCH(IF($A1241="Primary",$A1241,$B1241),'Input Data'!$A$180:$A$199,0),MATCH($D1241,'Input Data'!$B$179:$R$179,0))</f>
        <v>468.14848974337986</v>
      </c>
      <c r="F1241" s="81" t="s">
        <v>248</v>
      </c>
      <c r="G1241" s="81" t="s">
        <v>245</v>
      </c>
      <c r="H1241" s="70">
        <v>2026</v>
      </c>
    </row>
    <row r="1242" spans="1:8" x14ac:dyDescent="0.35">
      <c r="A1242" s="70" t="s">
        <v>4</v>
      </c>
      <c r="B1242" s="70" t="s">
        <v>10</v>
      </c>
      <c r="C1242" s="70" t="s">
        <v>250</v>
      </c>
      <c r="D1242" s="70" t="s">
        <v>121</v>
      </c>
      <c r="E1242" s="76">
        <f t="shared" ref="E1242" ca="1" si="170">INDEX(INDIRECT("'"&amp;IF($A1242="Primary",$A1242,IF($B1242="History","History ",$B1242))&amp;"'!$E$41:$X$41"),1,MATCH($D1242,INDIRECT("'"&amp;IF($A1242="Primary",$A1242,IF($B1242="History","History ",$B1242))&amp;"'!$E$35:$X$35"),0))</f>
        <v>1793.5400339065154</v>
      </c>
      <c r="F1242" s="81" t="s">
        <v>248</v>
      </c>
      <c r="G1242" s="81" t="s">
        <v>245</v>
      </c>
      <c r="H1242" s="70">
        <v>2026</v>
      </c>
    </row>
    <row r="1243" spans="1:8" x14ac:dyDescent="0.35">
      <c r="A1243" s="70" t="s">
        <v>4</v>
      </c>
      <c r="B1243" s="70" t="s">
        <v>10</v>
      </c>
      <c r="C1243" s="70" t="s">
        <v>251</v>
      </c>
      <c r="D1243" s="70" t="s">
        <v>121</v>
      </c>
      <c r="E1243" s="81">
        <f>INDEX('Input Data'!$B$123:$R$141,MATCH(IF($A1243="Primary",$A1243,$B1243),'Input Data'!$A$123:$A$141,0),MATCH($D1243,'Input Data'!$B$122:$R$122,0))</f>
        <v>0.10521351076800717</v>
      </c>
      <c r="F1243" s="81" t="s">
        <v>244</v>
      </c>
      <c r="G1243" s="81" t="s">
        <v>245</v>
      </c>
      <c r="H1243" s="70">
        <v>2026</v>
      </c>
    </row>
    <row r="1244" spans="1:8" x14ac:dyDescent="0.35">
      <c r="A1244" s="70" t="s">
        <v>4</v>
      </c>
      <c r="B1244" s="70" t="s">
        <v>10</v>
      </c>
      <c r="C1244" s="70" t="s">
        <v>243</v>
      </c>
      <c r="D1244" s="70" t="s">
        <v>122</v>
      </c>
      <c r="E1244" s="81">
        <f>INDEX('Input Data'!$B$71:$R$89,MATCH(IF($A1244="Primary",$A1244,$B1244),'Input Data'!$A$71:$A$89,0),MATCH($D1244,'Input Data'!$B$70:$R$70,0))</f>
        <v>8.3788288841854977E-2</v>
      </c>
      <c r="F1244" s="81" t="s">
        <v>244</v>
      </c>
      <c r="G1244" s="81" t="s">
        <v>245</v>
      </c>
      <c r="H1244" s="70">
        <v>2026</v>
      </c>
    </row>
    <row r="1245" spans="1:8" x14ac:dyDescent="0.35">
      <c r="A1245" s="70" t="s">
        <v>4</v>
      </c>
      <c r="B1245" s="70" t="s">
        <v>10</v>
      </c>
      <c r="C1245" s="70" t="s">
        <v>246</v>
      </c>
      <c r="D1245" s="70" t="s">
        <v>122</v>
      </c>
      <c r="E1245" s="81">
        <f>INDEX('Input Data'!$B$97:$R$115,MATCH(IF($A1245="Primary",$A1245,$B1245),'Input Data'!$A$97:$A$115,0),MATCH($D1245,'Input Data'!$B$96:$R$96,0))</f>
        <v>2.6458052508892958E-2</v>
      </c>
      <c r="F1245" s="81" t="s">
        <v>244</v>
      </c>
      <c r="G1245" s="81" t="s">
        <v>245</v>
      </c>
      <c r="H1245" s="70">
        <v>2026</v>
      </c>
    </row>
    <row r="1246" spans="1:8" x14ac:dyDescent="0.35">
      <c r="A1246" s="70" t="s">
        <v>4</v>
      </c>
      <c r="B1246" s="70" t="s">
        <v>10</v>
      </c>
      <c r="C1246" s="70" t="s">
        <v>247</v>
      </c>
      <c r="D1246" s="70" t="s">
        <v>122</v>
      </c>
      <c r="E1246" s="76">
        <f>INDEX('Input Data'!$B$154:$R$173,MATCH(IF($A1246="Primary",$A1246,$B1246),'Input Data'!$A$154:$A$173,0),MATCH($D1246,'Input Data'!$B$153:$R$153,0))</f>
        <v>1076.6530333185167</v>
      </c>
      <c r="F1246" s="81" t="s">
        <v>248</v>
      </c>
      <c r="G1246" s="81" t="s">
        <v>245</v>
      </c>
      <c r="H1246" s="70">
        <v>2026</v>
      </c>
    </row>
    <row r="1247" spans="1:8" x14ac:dyDescent="0.35">
      <c r="A1247" s="70" t="s">
        <v>4</v>
      </c>
      <c r="B1247" s="70" t="s">
        <v>10</v>
      </c>
      <c r="C1247" s="70" t="s">
        <v>249</v>
      </c>
      <c r="D1247" s="70" t="s">
        <v>122</v>
      </c>
      <c r="E1247" s="76">
        <f>INDEX('Input Data'!$B$180:$R$199,MATCH(IF($A1247="Primary",$A1247,$B1247),'Input Data'!$A$180:$A$199,0),MATCH($D1247,'Input Data'!$B$179:$R$179,0))</f>
        <v>543.45392865741587</v>
      </c>
      <c r="F1247" s="81" t="s">
        <v>248</v>
      </c>
      <c r="G1247" s="81" t="s">
        <v>245</v>
      </c>
      <c r="H1247" s="70">
        <v>2026</v>
      </c>
    </row>
    <row r="1248" spans="1:8" x14ac:dyDescent="0.35">
      <c r="A1248" s="70" t="s">
        <v>4</v>
      </c>
      <c r="B1248" s="70" t="s">
        <v>10</v>
      </c>
      <c r="C1248" s="70" t="s">
        <v>250</v>
      </c>
      <c r="D1248" s="70" t="s">
        <v>122</v>
      </c>
      <c r="E1248" s="76">
        <f t="shared" ref="E1248" ca="1" si="171">INDEX(INDIRECT("'"&amp;IF($A1248="Primary",$A1248,IF($B1248="History","History ",$B1248))&amp;"'!$E$41:$X$41"),1,MATCH($D1248,INDIRECT("'"&amp;IF($A1248="Primary",$A1248,IF($B1248="History","History ",$B1248))&amp;"'!$E$35:$X$35"),0))</f>
        <v>1928.3255367806555</v>
      </c>
      <c r="F1248" s="81" t="s">
        <v>248</v>
      </c>
      <c r="G1248" s="81" t="s">
        <v>245</v>
      </c>
      <c r="H1248" s="70">
        <v>2026</v>
      </c>
    </row>
    <row r="1249" spans="1:8" x14ac:dyDescent="0.35">
      <c r="A1249" s="70" t="s">
        <v>4</v>
      </c>
      <c r="B1249" s="70" t="s">
        <v>10</v>
      </c>
      <c r="C1249" s="70" t="s">
        <v>251</v>
      </c>
      <c r="D1249" s="70" t="s">
        <v>122</v>
      </c>
      <c r="E1249" s="81">
        <f>INDEX('Input Data'!$B$123:$R$141,MATCH(IF($A1249="Primary",$A1249,$B1249),'Input Data'!$A$123:$A$141,0),MATCH($D1249,'Input Data'!$B$122:$R$122,0))</f>
        <v>0.11024634135074793</v>
      </c>
      <c r="F1249" s="81" t="s">
        <v>244</v>
      </c>
      <c r="G1249" s="81" t="s">
        <v>245</v>
      </c>
      <c r="H1249" s="70">
        <v>2026</v>
      </c>
    </row>
    <row r="1250" spans="1:8" x14ac:dyDescent="0.35">
      <c r="A1250" s="70" t="s">
        <v>4</v>
      </c>
      <c r="B1250" s="70" t="s">
        <v>10</v>
      </c>
      <c r="C1250" s="70" t="s">
        <v>243</v>
      </c>
      <c r="D1250" s="70" t="s">
        <v>123</v>
      </c>
      <c r="E1250" s="81">
        <f>INDEX('Input Data'!$B$71:$R$89,MATCH(IF($A1250="Primary",$A1250,$B1250),'Input Data'!$A$71:$A$89,0),MATCH($D1250,'Input Data'!$B$70:$R$70,0))</f>
        <v>9.0162118942851865E-2</v>
      </c>
      <c r="F1250" s="81" t="s">
        <v>244</v>
      </c>
      <c r="G1250" s="81" t="s">
        <v>245</v>
      </c>
      <c r="H1250" s="70">
        <v>2026</v>
      </c>
    </row>
    <row r="1251" spans="1:8" x14ac:dyDescent="0.35">
      <c r="A1251" s="70" t="s">
        <v>4</v>
      </c>
      <c r="B1251" s="70" t="s">
        <v>10</v>
      </c>
      <c r="C1251" s="70" t="s">
        <v>246</v>
      </c>
      <c r="D1251" s="70" t="s">
        <v>123</v>
      </c>
      <c r="E1251" s="81">
        <f>INDEX('Input Data'!$B$97:$R$115,MATCH(IF($A1251="Primary",$A1251,$B1251),'Input Data'!$A$97:$A$115,0),MATCH($D1251,'Input Data'!$B$96:$R$96,0))</f>
        <v>2.5406394768316052E-2</v>
      </c>
      <c r="F1251" s="81" t="s">
        <v>244</v>
      </c>
      <c r="G1251" s="81" t="s">
        <v>245</v>
      </c>
      <c r="H1251" s="70">
        <v>2026</v>
      </c>
    </row>
    <row r="1252" spans="1:8" x14ac:dyDescent="0.35">
      <c r="A1252" s="70" t="s">
        <v>4</v>
      </c>
      <c r="B1252" s="70" t="s">
        <v>10</v>
      </c>
      <c r="C1252" s="70" t="s">
        <v>247</v>
      </c>
      <c r="D1252" s="70" t="s">
        <v>123</v>
      </c>
      <c r="E1252" s="76">
        <f>INDEX('Input Data'!$B$154:$R$173,MATCH(IF($A1252="Primary",$A1252,$B1252),'Input Data'!$A$154:$A$173,0),MATCH($D1252,'Input Data'!$B$153:$R$153,0))</f>
        <v>1105.5315920612425</v>
      </c>
      <c r="F1252" s="81" t="s">
        <v>248</v>
      </c>
      <c r="G1252" s="81" t="s">
        <v>245</v>
      </c>
      <c r="H1252" s="70">
        <v>2026</v>
      </c>
    </row>
    <row r="1253" spans="1:8" x14ac:dyDescent="0.35">
      <c r="A1253" s="70" t="s">
        <v>4</v>
      </c>
      <c r="B1253" s="70" t="s">
        <v>10</v>
      </c>
      <c r="C1253" s="70" t="s">
        <v>249</v>
      </c>
      <c r="D1253" s="70" t="s">
        <v>123</v>
      </c>
      <c r="E1253" s="76">
        <f>INDEX('Input Data'!$B$180:$R$199,MATCH(IF($A1253="Primary",$A1253,$B1253),'Input Data'!$A$180:$A$199,0),MATCH($D1253,'Input Data'!$B$179:$R$179,0))</f>
        <v>583.83991164461122</v>
      </c>
      <c r="F1253" s="81" t="s">
        <v>248</v>
      </c>
      <c r="G1253" s="81" t="s">
        <v>245</v>
      </c>
      <c r="H1253" s="70">
        <v>2026</v>
      </c>
    </row>
    <row r="1254" spans="1:8" x14ac:dyDescent="0.35">
      <c r="A1254" s="70" t="s">
        <v>4</v>
      </c>
      <c r="B1254" s="70" t="s">
        <v>10</v>
      </c>
      <c r="C1254" s="70" t="s">
        <v>250</v>
      </c>
      <c r="D1254" s="70" t="s">
        <v>123</v>
      </c>
      <c r="E1254" s="76">
        <f t="shared" ref="E1254" ca="1" si="172">INDEX(INDIRECT("'"&amp;IF($A1254="Primary",$A1254,IF($B1254="History","History ",$B1254))&amp;"'!$E$41:$X$41"),1,MATCH($D1254,INDIRECT("'"&amp;IF($A1254="Primary",$A1254,IF($B1254="History","History ",$B1254))&amp;"'!$E$35:$X$35"),0))</f>
        <v>1921.2622531882444</v>
      </c>
      <c r="F1254" s="81" t="s">
        <v>248</v>
      </c>
      <c r="G1254" s="81" t="s">
        <v>245</v>
      </c>
      <c r="H1254" s="70">
        <v>2026</v>
      </c>
    </row>
    <row r="1255" spans="1:8" x14ac:dyDescent="0.35">
      <c r="A1255" s="70" t="s">
        <v>4</v>
      </c>
      <c r="B1255" s="70" t="s">
        <v>10</v>
      </c>
      <c r="C1255" s="70" t="s">
        <v>251</v>
      </c>
      <c r="D1255" s="70" t="s">
        <v>123</v>
      </c>
      <c r="E1255" s="81">
        <f>INDEX('Input Data'!$B$123:$R$141,MATCH(IF($A1255="Primary",$A1255,$B1255),'Input Data'!$A$123:$A$141,0),MATCH($D1255,'Input Data'!$B$122:$R$122,0))</f>
        <v>0.11556851371116791</v>
      </c>
      <c r="F1255" s="81" t="s">
        <v>244</v>
      </c>
      <c r="G1255" s="81" t="s">
        <v>245</v>
      </c>
      <c r="H1255" s="70">
        <v>2026</v>
      </c>
    </row>
    <row r="1256" spans="1:8" x14ac:dyDescent="0.35">
      <c r="A1256" s="70" t="s">
        <v>4</v>
      </c>
      <c r="B1256" s="70" t="s">
        <v>10</v>
      </c>
      <c r="C1256" s="70" t="s">
        <v>243</v>
      </c>
      <c r="D1256" s="70" t="s">
        <v>124</v>
      </c>
      <c r="E1256" s="81">
        <f>INDEX('Input Data'!$B$71:$R$89,MATCH(IF($A1256="Primary",$A1256,$B1256),'Input Data'!$A$71:$A$89,0),MATCH($D1256,'Input Data'!$B$70:$R$70,0))</f>
        <v>9.3409690572673523E-2</v>
      </c>
      <c r="F1256" s="81" t="s">
        <v>244</v>
      </c>
      <c r="G1256" s="81" t="s">
        <v>245</v>
      </c>
      <c r="H1256" s="70">
        <v>2026</v>
      </c>
    </row>
    <row r="1257" spans="1:8" x14ac:dyDescent="0.35">
      <c r="A1257" s="70" t="s">
        <v>4</v>
      </c>
      <c r="B1257" s="70" t="s">
        <v>10</v>
      </c>
      <c r="C1257" s="70" t="s">
        <v>246</v>
      </c>
      <c r="D1257" s="70" t="s">
        <v>124</v>
      </c>
      <c r="E1257" s="81">
        <f>INDEX('Input Data'!$B$97:$R$115,MATCH(IF($A1257="Primary",$A1257,$B1257),'Input Data'!$A$97:$A$115,0),MATCH($D1257,'Input Data'!$B$96:$R$96,0))</f>
        <v>2.3979186107632441E-2</v>
      </c>
      <c r="F1257" s="81" t="s">
        <v>244</v>
      </c>
      <c r="G1257" s="81" t="s">
        <v>245</v>
      </c>
      <c r="H1257" s="70">
        <v>2026</v>
      </c>
    </row>
    <row r="1258" spans="1:8" x14ac:dyDescent="0.35">
      <c r="A1258" s="70" t="s">
        <v>4</v>
      </c>
      <c r="B1258" s="70" t="s">
        <v>10</v>
      </c>
      <c r="C1258" s="70" t="s">
        <v>247</v>
      </c>
      <c r="D1258" s="70" t="s">
        <v>124</v>
      </c>
      <c r="E1258" s="76">
        <f>INDEX('Input Data'!$B$154:$R$173,MATCH(IF($A1258="Primary",$A1258,$B1258),'Input Data'!$A$154:$A$173,0),MATCH($D1258,'Input Data'!$B$153:$R$153,0))</f>
        <v>1110.6770590793487</v>
      </c>
      <c r="F1258" s="81" t="s">
        <v>248</v>
      </c>
      <c r="G1258" s="81" t="s">
        <v>245</v>
      </c>
      <c r="H1258" s="70">
        <v>2026</v>
      </c>
    </row>
    <row r="1259" spans="1:8" x14ac:dyDescent="0.35">
      <c r="A1259" s="70" t="s">
        <v>4</v>
      </c>
      <c r="B1259" s="70" t="s">
        <v>10</v>
      </c>
      <c r="C1259" s="70" t="s">
        <v>249</v>
      </c>
      <c r="D1259" s="70" t="s">
        <v>124</v>
      </c>
      <c r="E1259" s="76">
        <f>INDEX('Input Data'!$B$180:$R$199,MATCH(IF($A1259="Primary",$A1259,$B1259),'Input Data'!$A$180:$A$199,0),MATCH($D1259,'Input Data'!$B$179:$R$179,0))</f>
        <v>525.61001026743679</v>
      </c>
      <c r="F1259" s="81" t="s">
        <v>248</v>
      </c>
      <c r="G1259" s="81" t="s">
        <v>245</v>
      </c>
      <c r="H1259" s="70">
        <v>2026</v>
      </c>
    </row>
    <row r="1260" spans="1:8" x14ac:dyDescent="0.35">
      <c r="A1260" s="70" t="s">
        <v>4</v>
      </c>
      <c r="B1260" s="70" t="s">
        <v>10</v>
      </c>
      <c r="C1260" s="70" t="s">
        <v>250</v>
      </c>
      <c r="D1260" s="70" t="s">
        <v>124</v>
      </c>
      <c r="E1260" s="76">
        <f t="shared" ref="E1260" ca="1" si="173">INDEX(INDIRECT("'"&amp;IF($A1260="Primary",$A1260,IF($B1260="History","History ",$B1260))&amp;"'!$E$41:$X$41"),1,MATCH($D1260,INDIRECT("'"&amp;IF($A1260="Primary",$A1260,IF($B1260="History","History ",$B1260))&amp;"'!$E$35:$X$35"),0))</f>
        <v>1848.653713312025</v>
      </c>
      <c r="F1260" s="81" t="s">
        <v>248</v>
      </c>
      <c r="G1260" s="81" t="s">
        <v>245</v>
      </c>
      <c r="H1260" s="70">
        <v>2026</v>
      </c>
    </row>
    <row r="1261" spans="1:8" x14ac:dyDescent="0.35">
      <c r="A1261" s="70" t="s">
        <v>4</v>
      </c>
      <c r="B1261" s="70" t="s">
        <v>10</v>
      </c>
      <c r="C1261" s="70" t="s">
        <v>251</v>
      </c>
      <c r="D1261" s="70" t="s">
        <v>124</v>
      </c>
      <c r="E1261" s="81">
        <f>INDEX('Input Data'!$B$123:$R$141,MATCH(IF($A1261="Primary",$A1261,$B1261),'Input Data'!$A$123:$A$141,0),MATCH($D1261,'Input Data'!$B$122:$R$122,0))</f>
        <v>0.11738887668030597</v>
      </c>
      <c r="F1261" s="81" t="s">
        <v>244</v>
      </c>
      <c r="G1261" s="81" t="s">
        <v>245</v>
      </c>
      <c r="H1261" s="70">
        <v>2026</v>
      </c>
    </row>
    <row r="1262" spans="1:8" x14ac:dyDescent="0.35">
      <c r="A1262" s="70" t="s">
        <v>4</v>
      </c>
      <c r="B1262" s="70" t="s">
        <v>10</v>
      </c>
      <c r="C1262" s="70" t="s">
        <v>243</v>
      </c>
      <c r="D1262" s="70" t="s">
        <v>125</v>
      </c>
      <c r="E1262" s="81">
        <f>INDEX('Input Data'!$B$71:$R$89,MATCH(IF($A1262="Primary",$A1262,$B1262),'Input Data'!$A$71:$A$89,0),MATCH($D1262,'Input Data'!$B$70:$R$70,0))</f>
        <v>9.4113889815685747E-2</v>
      </c>
      <c r="F1262" s="81" t="s">
        <v>244</v>
      </c>
      <c r="G1262" s="81" t="s">
        <v>245</v>
      </c>
      <c r="H1262" s="70">
        <v>2026</v>
      </c>
    </row>
    <row r="1263" spans="1:8" x14ac:dyDescent="0.35">
      <c r="A1263" s="70" t="s">
        <v>4</v>
      </c>
      <c r="B1263" s="70" t="s">
        <v>10</v>
      </c>
      <c r="C1263" s="70" t="s">
        <v>246</v>
      </c>
      <c r="D1263" s="70" t="s">
        <v>125</v>
      </c>
      <c r="E1263" s="81">
        <f>INDEX('Input Data'!$B$97:$R$115,MATCH(IF($A1263="Primary",$A1263,$B1263),'Input Data'!$A$97:$A$115,0),MATCH($D1263,'Input Data'!$B$96:$R$96,0))</f>
        <v>2.322523702851928E-2</v>
      </c>
      <c r="F1263" s="81" t="s">
        <v>244</v>
      </c>
      <c r="G1263" s="81" t="s">
        <v>245</v>
      </c>
      <c r="H1263" s="70">
        <v>2026</v>
      </c>
    </row>
    <row r="1264" spans="1:8" x14ac:dyDescent="0.35">
      <c r="A1264" s="70" t="s">
        <v>4</v>
      </c>
      <c r="B1264" s="70" t="s">
        <v>10</v>
      </c>
      <c r="C1264" s="70" t="s">
        <v>247</v>
      </c>
      <c r="D1264" s="70" t="s">
        <v>125</v>
      </c>
      <c r="E1264" s="76">
        <f>INDEX('Input Data'!$B$154:$R$173,MATCH(IF($A1264="Primary",$A1264,$B1264),'Input Data'!$A$154:$A$173,0),MATCH($D1264,'Input Data'!$B$153:$R$153,0))</f>
        <v>1129.4829685481754</v>
      </c>
      <c r="F1264" s="81" t="s">
        <v>248</v>
      </c>
      <c r="G1264" s="81" t="s">
        <v>245</v>
      </c>
      <c r="H1264" s="70">
        <v>2026</v>
      </c>
    </row>
    <row r="1265" spans="1:8" x14ac:dyDescent="0.35">
      <c r="A1265" s="70" t="s">
        <v>4</v>
      </c>
      <c r="B1265" s="70" t="s">
        <v>10</v>
      </c>
      <c r="C1265" s="70" t="s">
        <v>249</v>
      </c>
      <c r="D1265" s="70" t="s">
        <v>125</v>
      </c>
      <c r="E1265" s="76">
        <f>INDEX('Input Data'!$B$180:$R$199,MATCH(IF($A1265="Primary",$A1265,$B1265),'Input Data'!$A$180:$A$199,0),MATCH($D1265,'Input Data'!$B$179:$R$179,0))</f>
        <v>483.14496833314928</v>
      </c>
      <c r="F1265" s="81" t="s">
        <v>248</v>
      </c>
      <c r="G1265" s="81" t="s">
        <v>245</v>
      </c>
      <c r="H1265" s="70">
        <v>2026</v>
      </c>
    </row>
    <row r="1266" spans="1:8" x14ac:dyDescent="0.35">
      <c r="A1266" s="70" t="s">
        <v>4</v>
      </c>
      <c r="B1266" s="70" t="s">
        <v>10</v>
      </c>
      <c r="C1266" s="70" t="s">
        <v>250</v>
      </c>
      <c r="D1266" s="70" t="s">
        <v>125</v>
      </c>
      <c r="E1266" s="76">
        <f t="shared" ref="E1266" ca="1" si="174">INDEX(INDIRECT("'"&amp;IF($A1266="Primary",$A1266,IF($B1266="History","History ",$B1266))&amp;"'!$E$41:$X$41"),1,MATCH($D1266,INDIRECT("'"&amp;IF($A1266="Primary",$A1266,IF($B1266="History","History ",$B1266))&amp;"'!$E$35:$X$35"),0))</f>
        <v>1876.7800783562416</v>
      </c>
      <c r="F1266" s="81" t="s">
        <v>248</v>
      </c>
      <c r="G1266" s="81" t="s">
        <v>245</v>
      </c>
      <c r="H1266" s="70">
        <v>2026</v>
      </c>
    </row>
    <row r="1267" spans="1:8" x14ac:dyDescent="0.35">
      <c r="A1267" s="70" t="s">
        <v>4</v>
      </c>
      <c r="B1267" s="70" t="s">
        <v>10</v>
      </c>
      <c r="C1267" s="70" t="s">
        <v>251</v>
      </c>
      <c r="D1267" s="70" t="s">
        <v>125</v>
      </c>
      <c r="E1267" s="81">
        <f>INDEX('Input Data'!$B$123:$R$141,MATCH(IF($A1267="Primary",$A1267,$B1267),'Input Data'!$A$123:$A$141,0),MATCH($D1267,'Input Data'!$B$122:$R$122,0))</f>
        <v>0.11733912684420503</v>
      </c>
      <c r="F1267" s="81" t="s">
        <v>244</v>
      </c>
      <c r="G1267" s="81" t="s">
        <v>245</v>
      </c>
      <c r="H1267" s="70">
        <v>2026</v>
      </c>
    </row>
    <row r="1268" spans="1:8" x14ac:dyDescent="0.35">
      <c r="A1268" s="70" t="s">
        <v>4</v>
      </c>
      <c r="B1268" s="70" t="s">
        <v>10</v>
      </c>
      <c r="C1268" s="70" t="s">
        <v>243</v>
      </c>
      <c r="D1268" s="70" t="s">
        <v>126</v>
      </c>
      <c r="E1268" s="81">
        <f>INDEX('Input Data'!$B$71:$R$89,MATCH(IF($A1268="Primary",$A1268,$B1268),'Input Data'!$A$71:$A$89,0),MATCH($D1268,'Input Data'!$B$70:$R$70,0))</f>
        <v>9.0850058333814862E-2</v>
      </c>
      <c r="F1268" s="81" t="s">
        <v>244</v>
      </c>
      <c r="G1268" s="81" t="s">
        <v>245</v>
      </c>
      <c r="H1268" s="70">
        <v>2026</v>
      </c>
    </row>
    <row r="1269" spans="1:8" x14ac:dyDescent="0.35">
      <c r="A1269" s="70" t="s">
        <v>4</v>
      </c>
      <c r="B1269" s="70" t="s">
        <v>10</v>
      </c>
      <c r="C1269" s="70" t="s">
        <v>246</v>
      </c>
      <c r="D1269" s="70" t="s">
        <v>126</v>
      </c>
      <c r="E1269" s="81">
        <f>INDEX('Input Data'!$B$97:$R$115,MATCH(IF($A1269="Primary",$A1269,$B1269),'Input Data'!$A$97:$A$115,0),MATCH($D1269,'Input Data'!$B$96:$R$96,0))</f>
        <v>1.9457871753918034E-2</v>
      </c>
      <c r="F1269" s="81" t="s">
        <v>244</v>
      </c>
      <c r="G1269" s="81" t="s">
        <v>245</v>
      </c>
      <c r="H1269" s="70">
        <v>2026</v>
      </c>
    </row>
    <row r="1270" spans="1:8" x14ac:dyDescent="0.35">
      <c r="A1270" s="70" t="s">
        <v>4</v>
      </c>
      <c r="B1270" s="70" t="s">
        <v>10</v>
      </c>
      <c r="C1270" s="70" t="s">
        <v>247</v>
      </c>
      <c r="D1270" s="70" t="s">
        <v>126</v>
      </c>
      <c r="E1270" s="76">
        <f>INDEX('Input Data'!$B$154:$R$173,MATCH(IF($A1270="Primary",$A1270,$B1270),'Input Data'!$A$154:$A$173,0),MATCH($D1270,'Input Data'!$B$153:$R$153,0))</f>
        <v>1099.4925510338549</v>
      </c>
      <c r="F1270" s="81" t="s">
        <v>248</v>
      </c>
      <c r="G1270" s="81" t="s">
        <v>245</v>
      </c>
      <c r="H1270" s="70">
        <v>2026</v>
      </c>
    </row>
    <row r="1271" spans="1:8" x14ac:dyDescent="0.35">
      <c r="A1271" s="70" t="s">
        <v>4</v>
      </c>
      <c r="B1271" s="70" t="s">
        <v>10</v>
      </c>
      <c r="C1271" s="70" t="s">
        <v>249</v>
      </c>
      <c r="D1271" s="70" t="s">
        <v>126</v>
      </c>
      <c r="E1271" s="76">
        <f>INDEX('Input Data'!$B$180:$R$199,MATCH(IF($A1271="Primary",$A1271,$B1271),'Input Data'!$A$180:$A$199,0),MATCH($D1271,'Input Data'!$B$179:$R$179,0))</f>
        <v>507.3060491244064</v>
      </c>
      <c r="F1271" s="81" t="s">
        <v>248</v>
      </c>
      <c r="G1271" s="81" t="s">
        <v>245</v>
      </c>
      <c r="H1271" s="70">
        <v>2026</v>
      </c>
    </row>
    <row r="1272" spans="1:8" x14ac:dyDescent="0.35">
      <c r="A1272" s="70" t="s">
        <v>4</v>
      </c>
      <c r="B1272" s="70" t="s">
        <v>10</v>
      </c>
      <c r="C1272" s="70" t="s">
        <v>250</v>
      </c>
      <c r="D1272" s="70" t="s">
        <v>126</v>
      </c>
      <c r="E1272" s="76">
        <f t="shared" ref="E1272" ca="1" si="175">INDEX(INDIRECT("'"&amp;IF($A1272="Primary",$A1272,IF($B1272="History","History ",$B1272))&amp;"'!$E$41:$X$41"),1,MATCH($D1272,INDIRECT("'"&amp;IF($A1272="Primary",$A1272,IF($B1272="History","History ",$B1272))&amp;"'!$E$35:$X$35"),0))</f>
        <v>1820.0307015018943</v>
      </c>
      <c r="F1272" s="81" t="s">
        <v>248</v>
      </c>
      <c r="G1272" s="81" t="s">
        <v>245</v>
      </c>
      <c r="H1272" s="70">
        <v>2026</v>
      </c>
    </row>
    <row r="1273" spans="1:8" x14ac:dyDescent="0.35">
      <c r="A1273" s="70" t="s">
        <v>4</v>
      </c>
      <c r="B1273" s="70" t="s">
        <v>10</v>
      </c>
      <c r="C1273" s="70" t="s">
        <v>251</v>
      </c>
      <c r="D1273" s="70" t="s">
        <v>126</v>
      </c>
      <c r="E1273" s="81">
        <f>INDEX('Input Data'!$B$123:$R$141,MATCH(IF($A1273="Primary",$A1273,$B1273),'Input Data'!$A$123:$A$141,0),MATCH($D1273,'Input Data'!$B$122:$R$122,0))</f>
        <v>0.1103079300877329</v>
      </c>
      <c r="F1273" s="81" t="s">
        <v>244</v>
      </c>
      <c r="G1273" s="81" t="s">
        <v>245</v>
      </c>
      <c r="H1273" s="70">
        <v>2026</v>
      </c>
    </row>
    <row r="1274" spans="1:8" x14ac:dyDescent="0.35">
      <c r="A1274" s="70" t="s">
        <v>4</v>
      </c>
      <c r="B1274" s="70" t="s">
        <v>10</v>
      </c>
      <c r="C1274" s="70" t="s">
        <v>243</v>
      </c>
      <c r="D1274" s="70" t="s">
        <v>127</v>
      </c>
      <c r="E1274" s="81">
        <f>INDEX('Input Data'!$B$71:$R$89,MATCH(IF($A1274="Primary",$A1274,$B1274),'Input Data'!$A$71:$A$89,0),MATCH($D1274,'Input Data'!$B$70:$R$70,0))</f>
        <v>8.3311633795198362E-2</v>
      </c>
      <c r="F1274" s="81" t="s">
        <v>244</v>
      </c>
      <c r="G1274" s="81" t="s">
        <v>245</v>
      </c>
      <c r="H1274" s="70">
        <v>2026</v>
      </c>
    </row>
    <row r="1275" spans="1:8" x14ac:dyDescent="0.35">
      <c r="A1275" s="70" t="s">
        <v>4</v>
      </c>
      <c r="B1275" s="70" t="s">
        <v>10</v>
      </c>
      <c r="C1275" s="70" t="s">
        <v>246</v>
      </c>
      <c r="D1275" s="70" t="s">
        <v>127</v>
      </c>
      <c r="E1275" s="81">
        <f>INDEX('Input Data'!$B$97:$R$115,MATCH(IF($A1275="Primary",$A1275,$B1275),'Input Data'!$A$97:$A$115,0),MATCH($D1275,'Input Data'!$B$96:$R$96,0))</f>
        <v>1.9110605124216799E-2</v>
      </c>
      <c r="F1275" s="81" t="s">
        <v>244</v>
      </c>
      <c r="G1275" s="81" t="s">
        <v>245</v>
      </c>
      <c r="H1275" s="70">
        <v>2026</v>
      </c>
    </row>
    <row r="1276" spans="1:8" x14ac:dyDescent="0.35">
      <c r="A1276" s="70" t="s">
        <v>4</v>
      </c>
      <c r="B1276" s="70" t="s">
        <v>10</v>
      </c>
      <c r="C1276" s="70" t="s">
        <v>247</v>
      </c>
      <c r="D1276" s="70" t="s">
        <v>127</v>
      </c>
      <c r="E1276" s="76">
        <f>INDEX('Input Data'!$B$154:$R$173,MATCH(IF($A1276="Primary",$A1276,$B1276),'Input Data'!$A$154:$A$173,0),MATCH($D1276,'Input Data'!$B$153:$R$153,0))</f>
        <v>1166.8417692225792</v>
      </c>
      <c r="F1276" s="81" t="s">
        <v>248</v>
      </c>
      <c r="G1276" s="81" t="s">
        <v>245</v>
      </c>
      <c r="H1276" s="70">
        <v>2026</v>
      </c>
    </row>
    <row r="1277" spans="1:8" x14ac:dyDescent="0.35">
      <c r="A1277" s="70" t="s">
        <v>4</v>
      </c>
      <c r="B1277" s="70" t="s">
        <v>10</v>
      </c>
      <c r="C1277" s="70" t="s">
        <v>249</v>
      </c>
      <c r="D1277" s="70" t="s">
        <v>127</v>
      </c>
      <c r="E1277" s="76">
        <f>INDEX('Input Data'!$B$180:$R$199,MATCH(IF($A1277="Primary",$A1277,$B1277),'Input Data'!$A$180:$A$199,0),MATCH($D1277,'Input Data'!$B$179:$R$179,0))</f>
        <v>468.149228011476</v>
      </c>
      <c r="F1277" s="81" t="s">
        <v>248</v>
      </c>
      <c r="G1277" s="81" t="s">
        <v>245</v>
      </c>
      <c r="H1277" s="70">
        <v>2026</v>
      </c>
    </row>
    <row r="1278" spans="1:8" x14ac:dyDescent="0.35">
      <c r="A1278" s="70" t="s">
        <v>4</v>
      </c>
      <c r="B1278" s="70" t="s">
        <v>10</v>
      </c>
      <c r="C1278" s="70" t="s">
        <v>250</v>
      </c>
      <c r="D1278" s="70" t="s">
        <v>127</v>
      </c>
      <c r="E1278" s="76">
        <f t="shared" ref="E1278" ca="1" si="176">INDEX(INDIRECT("'"&amp;IF($A1278="Primary",$A1278,IF($B1278="History","History ",$B1278))&amp;"'!$E$41:$X$41"),1,MATCH($D1278,INDIRECT("'"&amp;IF($A1278="Primary",$A1278,IF($B1278="History","History ",$B1278))&amp;"'!$E$35:$X$35"),0))</f>
        <v>1719.112450056112</v>
      </c>
      <c r="F1278" s="81" t="s">
        <v>248</v>
      </c>
      <c r="G1278" s="81" t="s">
        <v>245</v>
      </c>
      <c r="H1278" s="70">
        <v>2026</v>
      </c>
    </row>
    <row r="1279" spans="1:8" x14ac:dyDescent="0.35">
      <c r="A1279" s="70" t="s">
        <v>4</v>
      </c>
      <c r="B1279" s="70" t="s">
        <v>10</v>
      </c>
      <c r="C1279" s="70" t="s">
        <v>251</v>
      </c>
      <c r="D1279" s="70" t="s">
        <v>127</v>
      </c>
      <c r="E1279" s="81">
        <f>INDEX('Input Data'!$B$123:$R$141,MATCH(IF($A1279="Primary",$A1279,$B1279),'Input Data'!$A$123:$A$141,0),MATCH($D1279,'Input Data'!$B$122:$R$122,0))</f>
        <v>0.10242223891941515</v>
      </c>
      <c r="F1279" s="81" t="s">
        <v>244</v>
      </c>
      <c r="G1279" s="81" t="s">
        <v>245</v>
      </c>
      <c r="H1279" s="70">
        <v>2026</v>
      </c>
    </row>
    <row r="1280" spans="1:8" x14ac:dyDescent="0.35">
      <c r="A1280" s="70" t="s">
        <v>4</v>
      </c>
      <c r="B1280" s="70" t="s">
        <v>10</v>
      </c>
      <c r="C1280" s="70" t="s">
        <v>243</v>
      </c>
      <c r="D1280" s="70" t="s">
        <v>128</v>
      </c>
      <c r="E1280" s="81">
        <f>INDEX('Input Data'!$B$71:$R$89,MATCH(IF($A1280="Primary",$A1280,$B1280),'Input Data'!$A$71:$A$89,0),MATCH($D1280,'Input Data'!$B$70:$R$70,0))</f>
        <v>6.6985811722893696E-2</v>
      </c>
      <c r="F1280" s="81" t="s">
        <v>244</v>
      </c>
      <c r="G1280" s="81" t="s">
        <v>245</v>
      </c>
      <c r="H1280" s="70">
        <v>2026</v>
      </c>
    </row>
    <row r="1281" spans="1:8" x14ac:dyDescent="0.35">
      <c r="A1281" s="70" t="s">
        <v>4</v>
      </c>
      <c r="B1281" s="70" t="s">
        <v>10</v>
      </c>
      <c r="C1281" s="70" t="s">
        <v>246</v>
      </c>
      <c r="D1281" s="70" t="s">
        <v>128</v>
      </c>
      <c r="E1281" s="81">
        <f>INDEX('Input Data'!$B$97:$R$115,MATCH(IF($A1281="Primary",$A1281,$B1281),'Input Data'!$A$97:$A$115,0),MATCH($D1281,'Input Data'!$B$96:$R$96,0))</f>
        <v>1.5414588434126464E-2</v>
      </c>
      <c r="F1281" s="81" t="s">
        <v>244</v>
      </c>
      <c r="G1281" s="81" t="s">
        <v>245</v>
      </c>
      <c r="H1281" s="70">
        <v>2026</v>
      </c>
    </row>
    <row r="1282" spans="1:8" x14ac:dyDescent="0.35">
      <c r="A1282" s="70" t="s">
        <v>4</v>
      </c>
      <c r="B1282" s="70" t="s">
        <v>10</v>
      </c>
      <c r="C1282" s="70" t="s">
        <v>247</v>
      </c>
      <c r="D1282" s="70" t="s">
        <v>128</v>
      </c>
      <c r="E1282" s="76">
        <f>INDEX('Input Data'!$B$154:$R$173,MATCH(IF($A1282="Primary",$A1282,$B1282),'Input Data'!$A$154:$A$173,0),MATCH($D1282,'Input Data'!$B$153:$R$153,0))</f>
        <v>1116.5803922810003</v>
      </c>
      <c r="F1282" s="81" t="s">
        <v>248</v>
      </c>
      <c r="G1282" s="81" t="s">
        <v>245</v>
      </c>
      <c r="H1282" s="70">
        <v>2026</v>
      </c>
    </row>
    <row r="1283" spans="1:8" x14ac:dyDescent="0.35">
      <c r="A1283" s="70" t="s">
        <v>4</v>
      </c>
      <c r="B1283" s="70" t="s">
        <v>10</v>
      </c>
      <c r="C1283" s="70" t="s">
        <v>249</v>
      </c>
      <c r="D1283" s="70" t="s">
        <v>128</v>
      </c>
      <c r="E1283" s="76">
        <f>INDEX('Input Data'!$B$180:$R$199,MATCH(IF($A1283="Primary",$A1283,$B1283),'Input Data'!$A$180:$A$199,0),MATCH($D1283,'Input Data'!$B$179:$R$179,0))</f>
        <v>440.3546502728982</v>
      </c>
      <c r="F1283" s="81" t="s">
        <v>248</v>
      </c>
      <c r="G1283" s="81" t="s">
        <v>245</v>
      </c>
      <c r="H1283" s="70">
        <v>2026</v>
      </c>
    </row>
    <row r="1284" spans="1:8" x14ac:dyDescent="0.35">
      <c r="A1284" s="70" t="s">
        <v>4</v>
      </c>
      <c r="B1284" s="70" t="s">
        <v>10</v>
      </c>
      <c r="C1284" s="70" t="s">
        <v>250</v>
      </c>
      <c r="D1284" s="70" t="s">
        <v>128</v>
      </c>
      <c r="E1284" s="76">
        <f t="shared" ref="E1284" ca="1" si="177">INDEX(INDIRECT("'"&amp;IF($A1284="Primary",$A1284,IF($B1284="History","History ",$B1284))&amp;"'!$E$41:$X$41"),1,MATCH($D1284,INDIRECT("'"&amp;IF($A1284="Primary",$A1284,IF($B1284="History","History ",$B1284))&amp;"'!$E$35:$X$35"),0))</f>
        <v>1636.4005544947599</v>
      </c>
      <c r="F1284" s="81" t="s">
        <v>248</v>
      </c>
      <c r="G1284" s="81" t="s">
        <v>245</v>
      </c>
      <c r="H1284" s="70">
        <v>2026</v>
      </c>
    </row>
    <row r="1285" spans="1:8" x14ac:dyDescent="0.35">
      <c r="A1285" s="70" t="s">
        <v>4</v>
      </c>
      <c r="B1285" s="70" t="s">
        <v>10</v>
      </c>
      <c r="C1285" s="70" t="s">
        <v>251</v>
      </c>
      <c r="D1285" s="70" t="s">
        <v>128</v>
      </c>
      <c r="E1285" s="81">
        <f>INDEX('Input Data'!$B$123:$R$141,MATCH(IF($A1285="Primary",$A1285,$B1285),'Input Data'!$A$123:$A$141,0),MATCH($D1285,'Input Data'!$B$122:$R$122,0))</f>
        <v>8.2400400157020159E-2</v>
      </c>
      <c r="F1285" s="81" t="s">
        <v>244</v>
      </c>
      <c r="G1285" s="81" t="s">
        <v>245</v>
      </c>
      <c r="H1285" s="70">
        <v>2026</v>
      </c>
    </row>
    <row r="1286" spans="1:8" x14ac:dyDescent="0.35">
      <c r="A1286" s="70" t="s">
        <v>4</v>
      </c>
      <c r="B1286" s="70" t="s">
        <v>10</v>
      </c>
      <c r="C1286" s="70" t="s">
        <v>243</v>
      </c>
      <c r="D1286" s="70" t="s">
        <v>129</v>
      </c>
      <c r="E1286" s="81">
        <f>INDEX('Input Data'!$B$71:$R$89,MATCH(IF($A1286="Primary",$A1286,$B1286),'Input Data'!$A$71:$A$89,0),MATCH($D1286,'Input Data'!$B$70:$R$70,0))</f>
        <v>6.2412819970008387E-2</v>
      </c>
      <c r="F1286" s="81" t="s">
        <v>244</v>
      </c>
      <c r="G1286" s="81" t="s">
        <v>245</v>
      </c>
      <c r="H1286" s="70">
        <v>2026</v>
      </c>
    </row>
    <row r="1287" spans="1:8" x14ac:dyDescent="0.35">
      <c r="A1287" s="70" t="s">
        <v>4</v>
      </c>
      <c r="B1287" s="70" t="s">
        <v>10</v>
      </c>
      <c r="C1287" s="70" t="s">
        <v>246</v>
      </c>
      <c r="D1287" s="70" t="s">
        <v>129</v>
      </c>
      <c r="E1287" s="81">
        <f>INDEX('Input Data'!$B$97:$R$115,MATCH(IF($A1287="Primary",$A1287,$B1287),'Input Data'!$A$97:$A$115,0),MATCH($D1287,'Input Data'!$B$96:$R$96,0))</f>
        <v>1.7024835746549106E-2</v>
      </c>
      <c r="F1287" s="81" t="s">
        <v>244</v>
      </c>
      <c r="G1287" s="81" t="s">
        <v>245</v>
      </c>
      <c r="H1287" s="70">
        <v>2026</v>
      </c>
    </row>
    <row r="1288" spans="1:8" x14ac:dyDescent="0.35">
      <c r="A1288" s="70" t="s">
        <v>4</v>
      </c>
      <c r="B1288" s="70" t="s">
        <v>10</v>
      </c>
      <c r="C1288" s="70" t="s">
        <v>247</v>
      </c>
      <c r="D1288" s="70" t="s">
        <v>129</v>
      </c>
      <c r="E1288" s="76">
        <f>INDEX('Input Data'!$B$154:$R$173,MATCH(IF($A1288="Primary",$A1288,$B1288),'Input Data'!$A$154:$A$173,0),MATCH($D1288,'Input Data'!$B$153:$R$153,0))</f>
        <v>971.9463884318194</v>
      </c>
      <c r="F1288" s="81" t="s">
        <v>248</v>
      </c>
      <c r="G1288" s="81" t="s">
        <v>245</v>
      </c>
      <c r="H1288" s="70">
        <v>2026</v>
      </c>
    </row>
    <row r="1289" spans="1:8" x14ac:dyDescent="0.35">
      <c r="A1289" s="70" t="s">
        <v>4</v>
      </c>
      <c r="B1289" s="70" t="s">
        <v>10</v>
      </c>
      <c r="C1289" s="70" t="s">
        <v>249</v>
      </c>
      <c r="D1289" s="70" t="s">
        <v>129</v>
      </c>
      <c r="E1289" s="76">
        <f>INDEX('Input Data'!$B$180:$R$199,MATCH(IF($A1289="Primary",$A1289,$B1289),'Input Data'!$A$180:$A$199,0),MATCH($D1289,'Input Data'!$B$179:$R$179,0))</f>
        <v>428.24803648050045</v>
      </c>
      <c r="F1289" s="81" t="s">
        <v>248</v>
      </c>
      <c r="G1289" s="81" t="s">
        <v>245</v>
      </c>
      <c r="H1289" s="70">
        <v>2026</v>
      </c>
    </row>
    <row r="1290" spans="1:8" x14ac:dyDescent="0.35">
      <c r="A1290" s="70" t="s">
        <v>4</v>
      </c>
      <c r="B1290" s="70" t="s">
        <v>10</v>
      </c>
      <c r="C1290" s="70" t="s">
        <v>250</v>
      </c>
      <c r="D1290" s="70" t="s">
        <v>129</v>
      </c>
      <c r="E1290" s="76">
        <f t="shared" ref="E1290" ca="1" si="178">INDEX(INDIRECT("'"&amp;IF($A1290="Primary",$A1290,IF($B1290="History","History ",$B1290))&amp;"'!$E$41:$X$41"),1,MATCH($D1290,INDIRECT("'"&amp;IF($A1290="Primary",$A1290,IF($B1290="History","History ",$B1290))&amp;"'!$E$35:$X$35"),0))</f>
        <v>1784.3345451951946</v>
      </c>
      <c r="F1290" s="81" t="s">
        <v>248</v>
      </c>
      <c r="G1290" s="81" t="s">
        <v>245</v>
      </c>
      <c r="H1290" s="70">
        <v>2026</v>
      </c>
    </row>
    <row r="1291" spans="1:8" x14ac:dyDescent="0.35">
      <c r="A1291" s="70" t="s">
        <v>4</v>
      </c>
      <c r="B1291" s="70" t="s">
        <v>10</v>
      </c>
      <c r="C1291" s="70" t="s">
        <v>251</v>
      </c>
      <c r="D1291" s="70" t="s">
        <v>129</v>
      </c>
      <c r="E1291" s="81">
        <f>INDEX('Input Data'!$B$123:$R$141,MATCH(IF($A1291="Primary",$A1291,$B1291),'Input Data'!$A$123:$A$141,0),MATCH($D1291,'Input Data'!$B$122:$R$122,0))</f>
        <v>7.943765571655749E-2</v>
      </c>
      <c r="F1291" s="81" t="s">
        <v>244</v>
      </c>
      <c r="G1291" s="81" t="s">
        <v>245</v>
      </c>
      <c r="H1291" s="70">
        <v>2026</v>
      </c>
    </row>
    <row r="1292" spans="1:8" x14ac:dyDescent="0.35">
      <c r="A1292" s="70" t="s">
        <v>4</v>
      </c>
      <c r="B1292" s="70" t="s">
        <v>10</v>
      </c>
      <c r="C1292" s="70" t="s">
        <v>243</v>
      </c>
      <c r="D1292" s="70" t="s">
        <v>130</v>
      </c>
      <c r="E1292" s="81">
        <f>INDEX('Input Data'!$B$71:$R$89,MATCH(IF($A1292="Primary",$A1292,$B1292),'Input Data'!$A$71:$A$89,0),MATCH($D1292,'Input Data'!$B$70:$R$70,0))</f>
        <v>7.9709776941664839E-2</v>
      </c>
      <c r="F1292" s="81" t="s">
        <v>244</v>
      </c>
      <c r="G1292" s="81" t="s">
        <v>245</v>
      </c>
      <c r="H1292" s="70">
        <v>2026</v>
      </c>
    </row>
    <row r="1293" spans="1:8" x14ac:dyDescent="0.35">
      <c r="A1293" s="70" t="s">
        <v>4</v>
      </c>
      <c r="B1293" s="70" t="s">
        <v>10</v>
      </c>
      <c r="C1293" s="70" t="s">
        <v>246</v>
      </c>
      <c r="D1293" s="70" t="s">
        <v>130</v>
      </c>
      <c r="E1293" s="81">
        <f>INDEX('Input Data'!$B$97:$R$115,MATCH(IF($A1293="Primary",$A1293,$B1293),'Input Data'!$A$97:$A$115,0),MATCH($D1293,'Input Data'!$B$96:$R$96,0))</f>
        <v>1.6754416567294046E-2</v>
      </c>
      <c r="F1293" s="81" t="s">
        <v>244</v>
      </c>
      <c r="G1293" s="81" t="s">
        <v>245</v>
      </c>
      <c r="H1293" s="70">
        <v>2026</v>
      </c>
    </row>
    <row r="1294" spans="1:8" x14ac:dyDescent="0.35">
      <c r="A1294" s="70" t="s">
        <v>4</v>
      </c>
      <c r="B1294" s="70" t="s">
        <v>10</v>
      </c>
      <c r="C1294" s="70" t="s">
        <v>247</v>
      </c>
      <c r="D1294" s="70" t="s">
        <v>130</v>
      </c>
      <c r="E1294" s="76">
        <f>INDEX('Input Data'!$B$154:$R$173,MATCH(IF($A1294="Primary",$A1294,$B1294),'Input Data'!$A$154:$A$173,0),MATCH($D1294,'Input Data'!$B$153:$R$153,0))</f>
        <v>1035.1453930206692</v>
      </c>
      <c r="F1294" s="81" t="s">
        <v>248</v>
      </c>
      <c r="G1294" s="81" t="s">
        <v>245</v>
      </c>
      <c r="H1294" s="70">
        <v>2026</v>
      </c>
    </row>
    <row r="1295" spans="1:8" x14ac:dyDescent="0.35">
      <c r="A1295" s="70" t="s">
        <v>4</v>
      </c>
      <c r="B1295" s="70" t="s">
        <v>10</v>
      </c>
      <c r="C1295" s="70" t="s">
        <v>249</v>
      </c>
      <c r="D1295" s="70" t="s">
        <v>130</v>
      </c>
      <c r="E1295" s="76">
        <f>INDEX('Input Data'!$B$180:$R$199,MATCH(IF($A1295="Primary",$A1295,$B1295),'Input Data'!$A$180:$A$199,0),MATCH($D1295,'Input Data'!$B$179:$R$179,0))</f>
        <v>493.83953729104439</v>
      </c>
      <c r="F1295" s="81" t="s">
        <v>248</v>
      </c>
      <c r="G1295" s="81" t="s">
        <v>245</v>
      </c>
      <c r="H1295" s="70">
        <v>2026</v>
      </c>
    </row>
    <row r="1296" spans="1:8" x14ac:dyDescent="0.35">
      <c r="A1296" s="70" t="s">
        <v>4</v>
      </c>
      <c r="B1296" s="70" t="s">
        <v>10</v>
      </c>
      <c r="C1296" s="70" t="s">
        <v>250</v>
      </c>
      <c r="D1296" s="70" t="s">
        <v>130</v>
      </c>
      <c r="E1296" s="76">
        <f t="shared" ref="E1296" ca="1" si="179">INDEX(INDIRECT("'"&amp;IF($A1296="Primary",$A1296,IF($B1296="History","History ",$B1296))&amp;"'!$E$41:$X$41"),1,MATCH($D1296,INDIRECT("'"&amp;IF($A1296="Primary",$A1296,IF($B1296="History","History ",$B1296))&amp;"'!$E$35:$X$35"),0))</f>
        <v>1767.3096268095396</v>
      </c>
      <c r="F1296" s="81" t="s">
        <v>248</v>
      </c>
      <c r="G1296" s="81" t="s">
        <v>245</v>
      </c>
      <c r="H1296" s="70">
        <v>2026</v>
      </c>
    </row>
    <row r="1297" spans="1:8" x14ac:dyDescent="0.35">
      <c r="A1297" s="70" t="s">
        <v>4</v>
      </c>
      <c r="B1297" s="70" t="s">
        <v>10</v>
      </c>
      <c r="C1297" s="70" t="s">
        <v>251</v>
      </c>
      <c r="D1297" s="70" t="s">
        <v>130</v>
      </c>
      <c r="E1297" s="81">
        <f>INDEX('Input Data'!$B$123:$R$141,MATCH(IF($A1297="Primary",$A1297,$B1297),'Input Data'!$A$123:$A$141,0),MATCH($D1297,'Input Data'!$B$122:$R$122,0))</f>
        <v>9.6464193508958879E-2</v>
      </c>
      <c r="F1297" s="81" t="s">
        <v>244</v>
      </c>
      <c r="G1297" s="81" t="s">
        <v>245</v>
      </c>
      <c r="H1297" s="70">
        <v>2026</v>
      </c>
    </row>
    <row r="1298" spans="1:8" x14ac:dyDescent="0.35">
      <c r="A1298" s="70" t="s">
        <v>4</v>
      </c>
      <c r="B1298" s="70" t="s">
        <v>10</v>
      </c>
      <c r="C1298" s="70" t="s">
        <v>243</v>
      </c>
      <c r="D1298" s="70" t="s">
        <v>131</v>
      </c>
      <c r="E1298" s="81">
        <f>INDEX('Input Data'!$B$71:$R$89,MATCH(IF($A1298="Primary",$A1298,$B1298),'Input Data'!$A$71:$A$89,0),MATCH($D1298,'Input Data'!$B$70:$R$70,0))</f>
        <v>8.0913876655022254E-2</v>
      </c>
      <c r="F1298" s="81" t="s">
        <v>244</v>
      </c>
      <c r="G1298" s="81" t="s">
        <v>245</v>
      </c>
      <c r="H1298" s="70">
        <v>2026</v>
      </c>
    </row>
    <row r="1299" spans="1:8" x14ac:dyDescent="0.35">
      <c r="A1299" s="70" t="s">
        <v>4</v>
      </c>
      <c r="B1299" s="70" t="s">
        <v>10</v>
      </c>
      <c r="C1299" s="70" t="s">
        <v>246</v>
      </c>
      <c r="D1299" s="70" t="s">
        <v>131</v>
      </c>
      <c r="E1299" s="81">
        <f>INDEX('Input Data'!$B$97:$R$115,MATCH(IF($A1299="Primary",$A1299,$B1299),'Input Data'!$A$97:$A$115,0),MATCH($D1299,'Input Data'!$B$96:$R$96,0))</f>
        <v>1.5157981746494532E-2</v>
      </c>
      <c r="F1299" s="81" t="s">
        <v>244</v>
      </c>
      <c r="G1299" s="81" t="s">
        <v>245</v>
      </c>
      <c r="H1299" s="70">
        <v>2026</v>
      </c>
    </row>
    <row r="1300" spans="1:8" x14ac:dyDescent="0.35">
      <c r="A1300" s="70" t="s">
        <v>4</v>
      </c>
      <c r="B1300" s="70" t="s">
        <v>10</v>
      </c>
      <c r="C1300" s="70" t="s">
        <v>247</v>
      </c>
      <c r="D1300" s="70" t="s">
        <v>131</v>
      </c>
      <c r="E1300" s="76">
        <f>INDEX('Input Data'!$B$154:$R$173,MATCH(IF($A1300="Primary",$A1300,$B1300),'Input Data'!$A$154:$A$173,0),MATCH($D1300,'Input Data'!$B$153:$R$153,0))</f>
        <v>1220.4287336285822</v>
      </c>
      <c r="F1300" s="81" t="s">
        <v>248</v>
      </c>
      <c r="G1300" s="81" t="s">
        <v>245</v>
      </c>
      <c r="H1300" s="70">
        <v>2026</v>
      </c>
    </row>
    <row r="1301" spans="1:8" x14ac:dyDescent="0.35">
      <c r="A1301" s="70" t="s">
        <v>4</v>
      </c>
      <c r="B1301" s="70" t="s">
        <v>10</v>
      </c>
      <c r="C1301" s="70" t="s">
        <v>249</v>
      </c>
      <c r="D1301" s="70" t="s">
        <v>131</v>
      </c>
      <c r="E1301" s="76">
        <f>INDEX('Input Data'!$B$180:$R$199,MATCH(IF($A1301="Primary",$A1301,$B1301),'Input Data'!$A$180:$A$199,0),MATCH($D1301,'Input Data'!$B$179:$R$179,0))</f>
        <v>657.43888781815144</v>
      </c>
      <c r="F1301" s="81" t="s">
        <v>248</v>
      </c>
      <c r="G1301" s="81" t="s">
        <v>245</v>
      </c>
      <c r="H1301" s="70">
        <v>2026</v>
      </c>
    </row>
    <row r="1302" spans="1:8" x14ac:dyDescent="0.35">
      <c r="A1302" s="70" t="s">
        <v>4</v>
      </c>
      <c r="B1302" s="70" t="s">
        <v>10</v>
      </c>
      <c r="C1302" s="70" t="s">
        <v>250</v>
      </c>
      <c r="D1302" s="70" t="s">
        <v>131</v>
      </c>
      <c r="E1302" s="76">
        <f t="shared" ref="E1302" ca="1" si="180">INDEX(INDIRECT("'"&amp;IF($A1302="Primary",$A1302,IF($B1302="History","History ",$B1302))&amp;"'!$E$41:$X$41"),1,MATCH($D1302,INDIRECT("'"&amp;IF($A1302="Primary",$A1302,IF($B1302="History","History ",$B1302))&amp;"'!$E$35:$X$35"),0))</f>
        <v>1316.7528438815784</v>
      </c>
      <c r="F1302" s="81" t="s">
        <v>248</v>
      </c>
      <c r="G1302" s="81" t="s">
        <v>245</v>
      </c>
      <c r="H1302" s="70">
        <v>2026</v>
      </c>
    </row>
    <row r="1303" spans="1:8" x14ac:dyDescent="0.35">
      <c r="A1303" s="70" t="s">
        <v>4</v>
      </c>
      <c r="B1303" s="70" t="s">
        <v>10</v>
      </c>
      <c r="C1303" s="70" t="s">
        <v>251</v>
      </c>
      <c r="D1303" s="70" t="s">
        <v>131</v>
      </c>
      <c r="E1303" s="81">
        <f>INDEX('Input Data'!$B$123:$R$141,MATCH(IF($A1303="Primary",$A1303,$B1303),'Input Data'!$A$123:$A$141,0),MATCH($D1303,'Input Data'!$B$122:$R$122,0))</f>
        <v>9.6071858401516788E-2</v>
      </c>
      <c r="F1303" s="81" t="s">
        <v>244</v>
      </c>
      <c r="G1303" s="81" t="s">
        <v>245</v>
      </c>
      <c r="H1303" s="70">
        <v>2026</v>
      </c>
    </row>
    <row r="1304" spans="1:8" x14ac:dyDescent="0.35">
      <c r="A1304" s="70" t="s">
        <v>4</v>
      </c>
      <c r="B1304" s="70" t="s">
        <v>10</v>
      </c>
      <c r="C1304" s="70" t="s">
        <v>243</v>
      </c>
      <c r="D1304" s="70" t="s">
        <v>132</v>
      </c>
      <c r="E1304" s="81">
        <f>INDEX('Input Data'!$B$71:$R$89,MATCH(IF($A1304="Primary",$A1304,$B1304),'Input Data'!$A$71:$A$89,0),MATCH($D1304,'Input Data'!$B$70:$R$70,0))</f>
        <v>7.5343313121125008E-2</v>
      </c>
      <c r="F1304" s="81" t="s">
        <v>244</v>
      </c>
      <c r="G1304" s="81" t="s">
        <v>245</v>
      </c>
      <c r="H1304" s="70">
        <v>2026</v>
      </c>
    </row>
    <row r="1305" spans="1:8" x14ac:dyDescent="0.35">
      <c r="A1305" s="70" t="s">
        <v>4</v>
      </c>
      <c r="B1305" s="70" t="s">
        <v>10</v>
      </c>
      <c r="C1305" s="70" t="s">
        <v>246</v>
      </c>
      <c r="D1305" s="70" t="s">
        <v>132</v>
      </c>
      <c r="E1305" s="81">
        <f>INDEX('Input Data'!$B$97:$R$115,MATCH(IF($A1305="Primary",$A1305,$B1305),'Input Data'!$A$97:$A$115,0),MATCH($D1305,'Input Data'!$B$96:$R$96,0))</f>
        <v>1.8783925407487023E-2</v>
      </c>
      <c r="F1305" s="81" t="s">
        <v>244</v>
      </c>
      <c r="G1305" s="81" t="s">
        <v>245</v>
      </c>
      <c r="H1305" s="70">
        <v>2026</v>
      </c>
    </row>
    <row r="1306" spans="1:8" x14ac:dyDescent="0.35">
      <c r="A1306" s="70" t="s">
        <v>4</v>
      </c>
      <c r="B1306" s="70" t="s">
        <v>10</v>
      </c>
      <c r="C1306" s="70" t="s">
        <v>247</v>
      </c>
      <c r="D1306" s="70" t="s">
        <v>132</v>
      </c>
      <c r="E1306" s="76">
        <f>INDEX('Input Data'!$B$154:$R$173,MATCH(IF($A1306="Primary",$A1306,$B1306),'Input Data'!$A$154:$A$173,0),MATCH($D1306,'Input Data'!$B$153:$R$153,0))</f>
        <v>1175.5971718140834</v>
      </c>
      <c r="F1306" s="81" t="s">
        <v>248</v>
      </c>
      <c r="G1306" s="81" t="s">
        <v>245</v>
      </c>
      <c r="H1306" s="70">
        <v>2026</v>
      </c>
    </row>
    <row r="1307" spans="1:8" x14ac:dyDescent="0.35">
      <c r="A1307" s="70" t="s">
        <v>4</v>
      </c>
      <c r="B1307" s="70" t="s">
        <v>10</v>
      </c>
      <c r="C1307" s="70" t="s">
        <v>249</v>
      </c>
      <c r="D1307" s="70" t="s">
        <v>132</v>
      </c>
      <c r="E1307" s="76">
        <f>INDEX('Input Data'!$B$180:$R$199,MATCH(IF($A1307="Primary",$A1307,$B1307),'Input Data'!$A$180:$A$199,0),MATCH($D1307,'Input Data'!$B$179:$R$179,0))</f>
        <v>482.19823819975772</v>
      </c>
      <c r="F1307" s="81" t="s">
        <v>248</v>
      </c>
      <c r="G1307" s="81" t="s">
        <v>245</v>
      </c>
      <c r="H1307" s="70">
        <v>2026</v>
      </c>
    </row>
    <row r="1308" spans="1:8" x14ac:dyDescent="0.35">
      <c r="A1308" s="70" t="s">
        <v>4</v>
      </c>
      <c r="B1308" s="70" t="s">
        <v>10</v>
      </c>
      <c r="C1308" s="70" t="s">
        <v>250</v>
      </c>
      <c r="D1308" s="70" t="s">
        <v>132</v>
      </c>
      <c r="E1308" s="76">
        <f t="shared" ref="E1308" ca="1" si="181">INDEX(INDIRECT("'"&amp;IF($A1308="Primary",$A1308,IF($B1308="History","History ",$B1308))&amp;"'!$E$41:$X$41"),1,MATCH($D1308,INDIRECT("'"&amp;IF($A1308="Primary",$A1308,IF($B1308="History","History ",$B1308))&amp;"'!$E$35:$X$35"),0))</f>
        <v>1346.0071284174621</v>
      </c>
      <c r="F1308" s="81" t="s">
        <v>248</v>
      </c>
      <c r="G1308" s="81" t="s">
        <v>245</v>
      </c>
      <c r="H1308" s="70">
        <v>2026</v>
      </c>
    </row>
    <row r="1309" spans="1:8" x14ac:dyDescent="0.35">
      <c r="A1309" s="70" t="s">
        <v>4</v>
      </c>
      <c r="B1309" s="70" t="s">
        <v>10</v>
      </c>
      <c r="C1309" s="70" t="s">
        <v>251</v>
      </c>
      <c r="D1309" s="70" t="s">
        <v>132</v>
      </c>
      <c r="E1309" s="81">
        <f>INDEX('Input Data'!$B$123:$R$141,MATCH(IF($A1309="Primary",$A1309,$B1309),'Input Data'!$A$123:$A$141,0),MATCH($D1309,'Input Data'!$B$122:$R$122,0))</f>
        <v>9.4127238528612031E-2</v>
      </c>
      <c r="F1309" s="81" t="s">
        <v>244</v>
      </c>
      <c r="G1309" s="81" t="s">
        <v>245</v>
      </c>
      <c r="H1309" s="70">
        <v>2026</v>
      </c>
    </row>
    <row r="1310" spans="1:8" x14ac:dyDescent="0.35">
      <c r="A1310" s="70" t="s">
        <v>4</v>
      </c>
      <c r="B1310" s="70" t="s">
        <v>10</v>
      </c>
      <c r="C1310" s="70" t="s">
        <v>243</v>
      </c>
      <c r="D1310" s="70" t="s">
        <v>133</v>
      </c>
      <c r="E1310" s="81">
        <f>INDEX('Input Data'!$B$71:$R$89,MATCH(IF($A1310="Primary",$A1310,$B1310),'Input Data'!$A$71:$A$89,0),MATCH($D1310,'Input Data'!$B$70:$R$70,0))</f>
        <v>7.4608389886844775E-2</v>
      </c>
      <c r="F1310" s="81" t="s">
        <v>244</v>
      </c>
      <c r="G1310" s="81" t="s">
        <v>252</v>
      </c>
      <c r="H1310" s="70">
        <v>2026</v>
      </c>
    </row>
    <row r="1311" spans="1:8" x14ac:dyDescent="0.35">
      <c r="A1311" s="70" t="s">
        <v>4</v>
      </c>
      <c r="B1311" s="70" t="s">
        <v>10</v>
      </c>
      <c r="C1311" s="70" t="s">
        <v>246</v>
      </c>
      <c r="D1311" s="70" t="s">
        <v>133</v>
      </c>
      <c r="E1311" s="81">
        <f>INDEX('Input Data'!$B$97:$R$115,MATCH(IF($A1311="Primary",$A1311,$B1311),'Input Data'!$A$97:$A$115,0),MATCH($D1311,'Input Data'!$B$96:$R$96,0))</f>
        <v>1.9296315817676015E-2</v>
      </c>
      <c r="F1311" s="81" t="s">
        <v>244</v>
      </c>
      <c r="G1311" s="81" t="s">
        <v>252</v>
      </c>
      <c r="H1311" s="70">
        <v>2026</v>
      </c>
    </row>
    <row r="1312" spans="1:8" x14ac:dyDescent="0.35">
      <c r="A1312" s="70" t="s">
        <v>4</v>
      </c>
      <c r="B1312" s="70" t="s">
        <v>10</v>
      </c>
      <c r="C1312" s="70" t="s">
        <v>247</v>
      </c>
      <c r="D1312" s="70" t="s">
        <v>133</v>
      </c>
      <c r="E1312" s="76">
        <f>INDEX('Input Data'!$B$154:$R$173,MATCH(IF($A1312="Primary",$A1312,$B1312),'Input Data'!$A$154:$A$173,0),MATCH($D1312,'Input Data'!$B$153:$R$153,0))</f>
        <v>1067.769865752949</v>
      </c>
      <c r="F1312" s="81" t="s">
        <v>248</v>
      </c>
      <c r="G1312" s="81" t="s">
        <v>252</v>
      </c>
      <c r="H1312" s="70">
        <v>2026</v>
      </c>
    </row>
    <row r="1313" spans="1:8" x14ac:dyDescent="0.35">
      <c r="A1313" s="70" t="s">
        <v>4</v>
      </c>
      <c r="B1313" s="70" t="s">
        <v>10</v>
      </c>
      <c r="C1313" s="70" t="s">
        <v>249</v>
      </c>
      <c r="D1313" s="70" t="s">
        <v>133</v>
      </c>
      <c r="E1313" s="76">
        <f>INDEX('Input Data'!$B$180:$R$199,MATCH(IF($A1313="Primary",$A1313,$B1313),'Input Data'!$A$180:$A$199,0),MATCH($D1313,'Input Data'!$B$179:$R$179,0))</f>
        <v>455.78859166115035</v>
      </c>
      <c r="F1313" s="81" t="s">
        <v>248</v>
      </c>
      <c r="G1313" s="81" t="s">
        <v>252</v>
      </c>
      <c r="H1313" s="70">
        <v>2026</v>
      </c>
    </row>
    <row r="1314" spans="1:8" x14ac:dyDescent="0.35">
      <c r="A1314" s="70" t="s">
        <v>4</v>
      </c>
      <c r="B1314" s="70" t="s">
        <v>10</v>
      </c>
      <c r="C1314" s="70" t="s">
        <v>250</v>
      </c>
      <c r="D1314" s="70" t="s">
        <v>133</v>
      </c>
      <c r="E1314" s="76">
        <f>INDEX('Input Data'!$B$430:$Q$449,MATCH(IF($A1314="Primary",$A1314,$B1314),'Input Data'!$A$430:$A$449,0),MATCH($D1314,'Input Data'!B$429:Q$429,0))</f>
        <v>1524.266258495612</v>
      </c>
      <c r="F1314" s="81" t="s">
        <v>248</v>
      </c>
      <c r="G1314" s="81" t="s">
        <v>252</v>
      </c>
      <c r="H1314" s="70">
        <v>2026</v>
      </c>
    </row>
    <row r="1315" spans="1:8" x14ac:dyDescent="0.35">
      <c r="A1315" s="70" t="s">
        <v>4</v>
      </c>
      <c r="B1315" s="70" t="s">
        <v>10</v>
      </c>
      <c r="C1315" s="70" t="s">
        <v>251</v>
      </c>
      <c r="D1315" s="70" t="s">
        <v>133</v>
      </c>
      <c r="E1315" s="81">
        <f>INDEX('Input Data'!$B$123:$R$141,MATCH(IF($A1315="Primary",$A1315,$B1315),'Input Data'!$A$123:$A$141,0),MATCH($D1315,'Input Data'!$B$122:$R$122,0))</f>
        <v>9.3904705704520794E-2</v>
      </c>
      <c r="F1315" s="81" t="s">
        <v>244</v>
      </c>
      <c r="G1315" s="81" t="s">
        <v>252</v>
      </c>
      <c r="H1315" s="70">
        <v>2026</v>
      </c>
    </row>
    <row r="1316" spans="1:8" x14ac:dyDescent="0.35">
      <c r="A1316" s="70" t="s">
        <v>4</v>
      </c>
      <c r="B1316" s="70" t="s">
        <v>10</v>
      </c>
      <c r="C1316" s="70" t="s">
        <v>243</v>
      </c>
      <c r="D1316" s="70" t="s">
        <v>134</v>
      </c>
      <c r="E1316" s="81">
        <f>INDEX('Input Data'!$B$71:$R$89,MATCH(IF($A1316="Primary",$A1316,$B1316),'Input Data'!$A$71:$A$89,0),MATCH($D1316,'Input Data'!$B$70:$R$70,0))</f>
        <v>7.4343972442375464E-2</v>
      </c>
      <c r="F1316" s="81" t="s">
        <v>244</v>
      </c>
      <c r="G1316" s="81" t="s">
        <v>252</v>
      </c>
      <c r="H1316" s="70">
        <v>2026</v>
      </c>
    </row>
    <row r="1317" spans="1:8" x14ac:dyDescent="0.35">
      <c r="A1317" s="70" t="s">
        <v>4</v>
      </c>
      <c r="B1317" s="70" t="s">
        <v>10</v>
      </c>
      <c r="C1317" s="70" t="s">
        <v>246</v>
      </c>
      <c r="D1317" s="70" t="s">
        <v>134</v>
      </c>
      <c r="E1317" s="81">
        <f>INDEX('Input Data'!$B$97:$R$115,MATCH(IF($A1317="Primary",$A1317,$B1317),'Input Data'!$A$97:$A$115,0),MATCH($D1317,'Input Data'!$B$96:$R$96,0))</f>
        <v>1.9227928300884392E-2</v>
      </c>
      <c r="F1317" s="81" t="s">
        <v>244</v>
      </c>
      <c r="G1317" s="81" t="s">
        <v>252</v>
      </c>
      <c r="H1317" s="70">
        <v>2026</v>
      </c>
    </row>
    <row r="1318" spans="1:8" x14ac:dyDescent="0.35">
      <c r="A1318" s="70" t="s">
        <v>4</v>
      </c>
      <c r="B1318" s="70" t="s">
        <v>10</v>
      </c>
      <c r="C1318" s="70" t="s">
        <v>247</v>
      </c>
      <c r="D1318" s="70" t="s">
        <v>134</v>
      </c>
      <c r="E1318" s="76">
        <f>INDEX('Input Data'!$B$154:$R$173,MATCH(IF($A1318="Primary",$A1318,$B1318),'Input Data'!$A$154:$A$173,0),MATCH($D1318,'Input Data'!$B$153:$R$153,0))</f>
        <v>998.50377995914494</v>
      </c>
      <c r="F1318" s="81" t="s">
        <v>248</v>
      </c>
      <c r="G1318" s="81" t="s">
        <v>252</v>
      </c>
      <c r="H1318" s="70">
        <v>2026</v>
      </c>
    </row>
    <row r="1319" spans="1:8" x14ac:dyDescent="0.35">
      <c r="A1319" s="70" t="s">
        <v>4</v>
      </c>
      <c r="B1319" s="70" t="s">
        <v>10</v>
      </c>
      <c r="C1319" s="70" t="s">
        <v>249</v>
      </c>
      <c r="D1319" s="70" t="s">
        <v>134</v>
      </c>
      <c r="E1319" s="76">
        <f>INDEX('Input Data'!$B$180:$R$199,MATCH(IF($A1319="Primary",$A1319,$B1319),'Input Data'!$A$180:$A$199,0),MATCH($D1319,'Input Data'!$B$179:$R$179,0))</f>
        <v>447.77829332423812</v>
      </c>
      <c r="F1319" s="81" t="s">
        <v>248</v>
      </c>
      <c r="G1319" s="81" t="s">
        <v>252</v>
      </c>
      <c r="H1319" s="70">
        <v>2026</v>
      </c>
    </row>
    <row r="1320" spans="1:8" x14ac:dyDescent="0.35">
      <c r="A1320" s="70" t="s">
        <v>4</v>
      </c>
      <c r="B1320" s="70" t="s">
        <v>10</v>
      </c>
      <c r="C1320" s="70" t="s">
        <v>250</v>
      </c>
      <c r="D1320" s="70" t="s">
        <v>134</v>
      </c>
      <c r="E1320" s="76">
        <f>INDEX('Input Data'!$B$430:$Q$449,MATCH(IF($A1320="Primary",$A1320,$B1320),'Input Data'!$A$430:$A$449,0),MATCH($D1320,'Input Data'!B$429:Q$429,0))</f>
        <v>1767.638262068371</v>
      </c>
      <c r="F1320" s="81" t="s">
        <v>248</v>
      </c>
      <c r="G1320" s="81" t="s">
        <v>252</v>
      </c>
      <c r="H1320" s="70">
        <v>2026</v>
      </c>
    </row>
    <row r="1321" spans="1:8" x14ac:dyDescent="0.35">
      <c r="A1321" s="70" t="s">
        <v>4</v>
      </c>
      <c r="B1321" s="70" t="s">
        <v>10</v>
      </c>
      <c r="C1321" s="70" t="s">
        <v>251</v>
      </c>
      <c r="D1321" s="70" t="s">
        <v>134</v>
      </c>
      <c r="E1321" s="81">
        <f>INDEX('Input Data'!$B$123:$R$141,MATCH(IF($A1321="Primary",$A1321,$B1321),'Input Data'!$A$123:$A$141,0),MATCH($D1321,'Input Data'!$B$122:$R$122,0))</f>
        <v>9.3571900743259856E-2</v>
      </c>
      <c r="F1321" s="81" t="s">
        <v>244</v>
      </c>
      <c r="G1321" s="81" t="s">
        <v>252</v>
      </c>
      <c r="H1321" s="70">
        <v>2026</v>
      </c>
    </row>
    <row r="1322" spans="1:8" x14ac:dyDescent="0.35">
      <c r="A1322" s="70" t="s">
        <v>4</v>
      </c>
      <c r="B1322" s="70" t="s">
        <v>10</v>
      </c>
      <c r="C1322" s="70" t="s">
        <v>243</v>
      </c>
      <c r="D1322" s="70" t="s">
        <v>135</v>
      </c>
      <c r="E1322" s="81">
        <f>INDEX('Input Data'!$B$71:$R$89,MATCH(IF($A1322="Primary",$A1322,$B1322),'Input Data'!$A$71:$A$89,0),MATCH($D1322,'Input Data'!$B$70:$R$70,0))</f>
        <v>7.434397244237545E-2</v>
      </c>
      <c r="F1322" s="81" t="s">
        <v>244</v>
      </c>
      <c r="G1322" s="70" t="s">
        <v>252</v>
      </c>
      <c r="H1322" s="70">
        <v>2026</v>
      </c>
    </row>
    <row r="1323" spans="1:8" x14ac:dyDescent="0.35">
      <c r="A1323" s="70" t="s">
        <v>4</v>
      </c>
      <c r="B1323" s="70" t="s">
        <v>10</v>
      </c>
      <c r="C1323" s="70" t="s">
        <v>246</v>
      </c>
      <c r="D1323" s="70" t="s">
        <v>135</v>
      </c>
      <c r="E1323" s="81">
        <f>INDEX('Input Data'!$B$97:$R$115,MATCH(IF($A1323="Primary",$A1323,$B1323),'Input Data'!$A$97:$A$115,0),MATCH($D1323,'Input Data'!$B$96:$R$96,0))</f>
        <v>1.9227928300884389E-2</v>
      </c>
      <c r="F1323" s="81" t="s">
        <v>244</v>
      </c>
      <c r="G1323" s="70" t="s">
        <v>252</v>
      </c>
      <c r="H1323" s="70">
        <v>2026</v>
      </c>
    </row>
    <row r="1324" spans="1:8" x14ac:dyDescent="0.35">
      <c r="A1324" s="70" t="s">
        <v>4</v>
      </c>
      <c r="B1324" s="70" t="s">
        <v>10</v>
      </c>
      <c r="C1324" s="70" t="s">
        <v>247</v>
      </c>
      <c r="D1324" s="70" t="s">
        <v>135</v>
      </c>
      <c r="E1324" s="76">
        <f>INDEX('Input Data'!$B$154:$R$173,MATCH(IF($A1324="Primary",$A1324,$B1324),'Input Data'!$A$154:$A$173,0),MATCH($D1324,'Input Data'!$B$153:$R$153,0))</f>
        <v>1042.1538867926783</v>
      </c>
      <c r="F1324" s="81" t="s">
        <v>248</v>
      </c>
      <c r="G1324" s="70" t="s">
        <v>252</v>
      </c>
      <c r="H1324" s="70">
        <v>2026</v>
      </c>
    </row>
    <row r="1325" spans="1:8" x14ac:dyDescent="0.35">
      <c r="A1325" s="70" t="s">
        <v>4</v>
      </c>
      <c r="B1325" s="70" t="s">
        <v>10</v>
      </c>
      <c r="C1325" s="70" t="s">
        <v>249</v>
      </c>
      <c r="D1325" s="70" t="s">
        <v>135</v>
      </c>
      <c r="E1325" s="76">
        <f>INDEX('Input Data'!$B$180:$R$199,MATCH(IF($A1325="Primary",$A1325,$B1325),'Input Data'!$A$180:$A$199,0),MATCH($D1325,'Input Data'!$B$179:$R$179,0))</f>
        <v>492.05887380944631</v>
      </c>
      <c r="F1325" s="81" t="s">
        <v>248</v>
      </c>
      <c r="G1325" s="70" t="s">
        <v>252</v>
      </c>
      <c r="H1325" s="70">
        <v>2026</v>
      </c>
    </row>
    <row r="1326" spans="1:8" x14ac:dyDescent="0.35">
      <c r="A1326" s="70" t="s">
        <v>4</v>
      </c>
      <c r="B1326" s="70" t="s">
        <v>10</v>
      </c>
      <c r="C1326" s="70" t="s">
        <v>250</v>
      </c>
      <c r="D1326" s="70" t="s">
        <v>135</v>
      </c>
      <c r="E1326" s="76"/>
      <c r="F1326" s="76"/>
      <c r="G1326" s="70" t="s">
        <v>252</v>
      </c>
      <c r="H1326" s="70">
        <v>2026</v>
      </c>
    </row>
    <row r="1327" spans="1:8" x14ac:dyDescent="0.35">
      <c r="A1327" s="70" t="s">
        <v>4</v>
      </c>
      <c r="B1327" s="70" t="s">
        <v>10</v>
      </c>
      <c r="C1327" s="70" t="s">
        <v>251</v>
      </c>
      <c r="D1327" s="70" t="s">
        <v>135</v>
      </c>
      <c r="E1327" s="81">
        <f>INDEX('Input Data'!$B$123:$R$141,MATCH(IF($A1327="Primary",$A1327,$B1327),'Input Data'!$A$123:$A$141,0),MATCH($D1327,'Input Data'!$B$122:$R$122,0))</f>
        <v>9.3571900743259842E-2</v>
      </c>
      <c r="F1327" s="81" t="s">
        <v>244</v>
      </c>
      <c r="G1327" s="70" t="s">
        <v>252</v>
      </c>
      <c r="H1327" s="70">
        <v>2026</v>
      </c>
    </row>
    <row r="1328" spans="1:8" x14ac:dyDescent="0.35">
      <c r="A1328" s="70" t="s">
        <v>4</v>
      </c>
      <c r="B1328" s="70" t="s">
        <v>17</v>
      </c>
      <c r="C1328" s="70" t="s">
        <v>243</v>
      </c>
      <c r="D1328" s="70" t="s">
        <v>119</v>
      </c>
      <c r="E1328" s="81">
        <f>INDEX('Input Data'!$B$71:$R$89,MATCH(IF($A1328="Primary",$A1328,$B1328),'Input Data'!$A$71:$A$89,0),MATCH($D1328,'Input Data'!$B$70:$R$70,0))</f>
        <v>7.9229496620277284E-2</v>
      </c>
      <c r="F1328" s="81" t="s">
        <v>244</v>
      </c>
      <c r="G1328" s="81" t="s">
        <v>245</v>
      </c>
      <c r="H1328" s="70">
        <v>2026</v>
      </c>
    </row>
    <row r="1329" spans="1:8" x14ac:dyDescent="0.35">
      <c r="A1329" s="70" t="s">
        <v>4</v>
      </c>
      <c r="B1329" s="70" t="s">
        <v>17</v>
      </c>
      <c r="C1329" s="70" t="s">
        <v>246</v>
      </c>
      <c r="D1329" s="70" t="s">
        <v>119</v>
      </c>
      <c r="E1329" s="81">
        <f>INDEX('Input Data'!$B$97:$R$115,MATCH(IF($A1329="Primary",$A1329,$B1329),'Input Data'!$A$97:$A$115,0),MATCH($D1329,'Input Data'!$B$96:$R$96,0))</f>
        <v>2.6039558061746845E-2</v>
      </c>
      <c r="F1329" s="81" t="s">
        <v>244</v>
      </c>
      <c r="G1329" s="81" t="s">
        <v>245</v>
      </c>
      <c r="H1329" s="70">
        <v>2026</v>
      </c>
    </row>
    <row r="1330" spans="1:8" x14ac:dyDescent="0.35">
      <c r="A1330" s="70" t="s">
        <v>4</v>
      </c>
      <c r="B1330" s="70" t="s">
        <v>17</v>
      </c>
      <c r="C1330" s="70" t="s">
        <v>247</v>
      </c>
      <c r="D1330" s="70" t="s">
        <v>119</v>
      </c>
      <c r="E1330" s="76">
        <f>INDEX('Input Data'!$B$154:$R$173,MATCH(IF($A1330="Primary",$A1330,$B1330),'Input Data'!$A$154:$A$173,0),MATCH($D1330,'Input Data'!$B$153:$R$153,0))</f>
        <v>396.90636823278624</v>
      </c>
      <c r="F1330" s="81" t="s">
        <v>248</v>
      </c>
      <c r="G1330" s="81" t="s">
        <v>245</v>
      </c>
      <c r="H1330" s="70">
        <v>2026</v>
      </c>
    </row>
    <row r="1331" spans="1:8" x14ac:dyDescent="0.35">
      <c r="A1331" s="70" t="s">
        <v>4</v>
      </c>
      <c r="B1331" s="70" t="s">
        <v>17</v>
      </c>
      <c r="C1331" s="70" t="s">
        <v>249</v>
      </c>
      <c r="D1331" s="70" t="s">
        <v>119</v>
      </c>
      <c r="E1331" s="76">
        <f>INDEX('Input Data'!$B$180:$R$199,MATCH(IF($A1331="Primary",$A1331,$B1331),'Input Data'!$A$180:$A$199,0),MATCH($D1331,'Input Data'!$B$179:$R$179,0))</f>
        <v>316.42127730586424</v>
      </c>
      <c r="F1331" s="81" t="s">
        <v>248</v>
      </c>
      <c r="G1331" s="81" t="s">
        <v>245</v>
      </c>
      <c r="H1331" s="70">
        <v>2026</v>
      </c>
    </row>
    <row r="1332" spans="1:8" x14ac:dyDescent="0.35">
      <c r="A1332" s="70" t="s">
        <v>4</v>
      </c>
      <c r="B1332" s="70" t="s">
        <v>17</v>
      </c>
      <c r="C1332" s="70" t="s">
        <v>250</v>
      </c>
      <c r="D1332" s="70" t="s">
        <v>119</v>
      </c>
      <c r="E1332" s="76">
        <f t="shared" ref="E1332" ca="1" si="182">INDEX(INDIRECT("'"&amp;IF($A1332="Primary",$A1332,IF($B1332="History","History ",$B1332))&amp;"'!$E$41:$X$41"),1,MATCH($D1332,INDIRECT("'"&amp;IF($A1332="Primary",$A1332,IF($B1332="History","History ",$B1332))&amp;"'!$E$35:$X$35"),0))</f>
        <v>754.28522096207769</v>
      </c>
      <c r="F1332" s="81" t="s">
        <v>248</v>
      </c>
      <c r="G1332" s="81" t="s">
        <v>245</v>
      </c>
      <c r="H1332" s="70">
        <v>2026</v>
      </c>
    </row>
    <row r="1333" spans="1:8" x14ac:dyDescent="0.35">
      <c r="A1333" s="70" t="s">
        <v>4</v>
      </c>
      <c r="B1333" s="70" t="s">
        <v>17</v>
      </c>
      <c r="C1333" s="70" t="s">
        <v>251</v>
      </c>
      <c r="D1333" s="70" t="s">
        <v>119</v>
      </c>
      <c r="E1333" s="81">
        <f>INDEX('Input Data'!$B$123:$R$141,MATCH(IF($A1333="Primary",$A1333,$B1333),'Input Data'!$A$123:$A$141,0),MATCH($D1333,'Input Data'!$B$122:$R$122,0))</f>
        <v>0.10526905468202413</v>
      </c>
      <c r="F1333" s="81" t="s">
        <v>244</v>
      </c>
      <c r="G1333" s="81" t="s">
        <v>245</v>
      </c>
      <c r="H1333" s="70">
        <v>2026</v>
      </c>
    </row>
    <row r="1334" spans="1:8" x14ac:dyDescent="0.35">
      <c r="A1334" s="70" t="s">
        <v>4</v>
      </c>
      <c r="B1334" s="70" t="s">
        <v>17</v>
      </c>
      <c r="C1334" s="70" t="s">
        <v>243</v>
      </c>
      <c r="D1334" s="70" t="s">
        <v>120</v>
      </c>
      <c r="E1334" s="81">
        <f>INDEX('Input Data'!$B$71:$R$89,MATCH(IF($A1334="Primary",$A1334,$B1334),'Input Data'!$A$71:$A$89,0),MATCH($D1334,'Input Data'!$B$70:$R$70,0))</f>
        <v>7.6870487246399388E-2</v>
      </c>
      <c r="F1334" s="81" t="s">
        <v>244</v>
      </c>
      <c r="G1334" s="81" t="s">
        <v>245</v>
      </c>
      <c r="H1334" s="70">
        <v>2026</v>
      </c>
    </row>
    <row r="1335" spans="1:8" x14ac:dyDescent="0.35">
      <c r="A1335" s="70" t="s">
        <v>4</v>
      </c>
      <c r="B1335" s="70" t="s">
        <v>17</v>
      </c>
      <c r="C1335" s="70" t="s">
        <v>246</v>
      </c>
      <c r="D1335" s="70" t="s">
        <v>120</v>
      </c>
      <c r="E1335" s="81">
        <f>INDEX('Input Data'!$B$97:$R$115,MATCH(IF($A1335="Primary",$A1335,$B1335),'Input Data'!$A$97:$A$115,0),MATCH($D1335,'Input Data'!$B$96:$R$96,0))</f>
        <v>2.7692453223557699E-2</v>
      </c>
      <c r="F1335" s="81" t="s">
        <v>244</v>
      </c>
      <c r="G1335" s="81" t="s">
        <v>245</v>
      </c>
      <c r="H1335" s="70">
        <v>2026</v>
      </c>
    </row>
    <row r="1336" spans="1:8" x14ac:dyDescent="0.35">
      <c r="A1336" s="70" t="s">
        <v>4</v>
      </c>
      <c r="B1336" s="70" t="s">
        <v>17</v>
      </c>
      <c r="C1336" s="70" t="s">
        <v>247</v>
      </c>
      <c r="D1336" s="70" t="s">
        <v>120</v>
      </c>
      <c r="E1336" s="76">
        <f>INDEX('Input Data'!$B$154:$R$173,MATCH(IF($A1336="Primary",$A1336,$B1336),'Input Data'!$A$154:$A$173,0),MATCH($D1336,'Input Data'!$B$153:$R$153,0))</f>
        <v>502.98873600237317</v>
      </c>
      <c r="F1336" s="81" t="s">
        <v>248</v>
      </c>
      <c r="G1336" s="81" t="s">
        <v>245</v>
      </c>
      <c r="H1336" s="70">
        <v>2026</v>
      </c>
    </row>
    <row r="1337" spans="1:8" x14ac:dyDescent="0.35">
      <c r="A1337" s="70" t="s">
        <v>4</v>
      </c>
      <c r="B1337" s="70" t="s">
        <v>17</v>
      </c>
      <c r="C1337" s="70" t="s">
        <v>249</v>
      </c>
      <c r="D1337" s="70" t="s">
        <v>120</v>
      </c>
      <c r="E1337" s="76">
        <f>INDEX('Input Data'!$B$180:$R$199,MATCH(IF($A1337="Primary",$A1337,$B1337),'Input Data'!$A$180:$A$199,0),MATCH($D1337,'Input Data'!$B$179:$R$179,0))</f>
        <v>342.74967848738493</v>
      </c>
      <c r="F1337" s="81" t="s">
        <v>248</v>
      </c>
      <c r="G1337" s="81" t="s">
        <v>245</v>
      </c>
      <c r="H1337" s="70">
        <v>2026</v>
      </c>
    </row>
    <row r="1338" spans="1:8" x14ac:dyDescent="0.35">
      <c r="A1338" s="70" t="s">
        <v>4</v>
      </c>
      <c r="B1338" s="70" t="s">
        <v>17</v>
      </c>
      <c r="C1338" s="70" t="s">
        <v>250</v>
      </c>
      <c r="D1338" s="70" t="s">
        <v>120</v>
      </c>
      <c r="E1338" s="76">
        <f t="shared" ref="E1338" ca="1" si="183">INDEX(INDIRECT("'"&amp;IF($A1338="Primary",$A1338,IF($B1338="History","History ",$B1338))&amp;"'!$E$41:$X$41"),1,MATCH($D1338,INDIRECT("'"&amp;IF($A1338="Primary",$A1338,IF($B1338="History","History ",$B1338))&amp;"'!$E$35:$X$35"),0))</f>
        <v>827.46880670607607</v>
      </c>
      <c r="F1338" s="81" t="s">
        <v>248</v>
      </c>
      <c r="G1338" s="81" t="s">
        <v>245</v>
      </c>
      <c r="H1338" s="70">
        <v>2026</v>
      </c>
    </row>
    <row r="1339" spans="1:8" x14ac:dyDescent="0.35">
      <c r="A1339" s="70" t="s">
        <v>4</v>
      </c>
      <c r="B1339" s="70" t="s">
        <v>17</v>
      </c>
      <c r="C1339" s="70" t="s">
        <v>251</v>
      </c>
      <c r="D1339" s="70" t="s">
        <v>120</v>
      </c>
      <c r="E1339" s="81">
        <f>INDEX('Input Data'!$B$123:$R$141,MATCH(IF($A1339="Primary",$A1339,$B1339),'Input Data'!$A$123:$A$141,0),MATCH($D1339,'Input Data'!$B$122:$R$122,0))</f>
        <v>0.10456294046995709</v>
      </c>
      <c r="F1339" s="81" t="s">
        <v>244</v>
      </c>
      <c r="G1339" s="81" t="s">
        <v>245</v>
      </c>
      <c r="H1339" s="70">
        <v>2026</v>
      </c>
    </row>
    <row r="1340" spans="1:8" x14ac:dyDescent="0.35">
      <c r="A1340" s="70" t="s">
        <v>4</v>
      </c>
      <c r="B1340" s="70" t="s">
        <v>17</v>
      </c>
      <c r="C1340" s="70" t="s">
        <v>243</v>
      </c>
      <c r="D1340" s="70" t="s">
        <v>121</v>
      </c>
      <c r="E1340" s="81">
        <f>INDEX('Input Data'!$B$71:$R$89,MATCH(IF($A1340="Primary",$A1340,$B1340),'Input Data'!$A$71:$A$89,0),MATCH($D1340,'Input Data'!$B$70:$R$70,0))</f>
        <v>8.3271332972688461E-2</v>
      </c>
      <c r="F1340" s="81" t="s">
        <v>244</v>
      </c>
      <c r="G1340" s="81" t="s">
        <v>245</v>
      </c>
      <c r="H1340" s="70">
        <v>2026</v>
      </c>
    </row>
    <row r="1341" spans="1:8" x14ac:dyDescent="0.35">
      <c r="A1341" s="70" t="s">
        <v>4</v>
      </c>
      <c r="B1341" s="70" t="s">
        <v>17</v>
      </c>
      <c r="C1341" s="70" t="s">
        <v>246</v>
      </c>
      <c r="D1341" s="70" t="s">
        <v>121</v>
      </c>
      <c r="E1341" s="81">
        <f>INDEX('Input Data'!$B$97:$R$115,MATCH(IF($A1341="Primary",$A1341,$B1341),'Input Data'!$A$97:$A$115,0),MATCH($D1341,'Input Data'!$B$96:$R$96,0))</f>
        <v>2.7290686113021011E-2</v>
      </c>
      <c r="F1341" s="81" t="s">
        <v>244</v>
      </c>
      <c r="G1341" s="81" t="s">
        <v>245</v>
      </c>
      <c r="H1341" s="70">
        <v>2026</v>
      </c>
    </row>
    <row r="1342" spans="1:8" x14ac:dyDescent="0.35">
      <c r="A1342" s="70" t="s">
        <v>4</v>
      </c>
      <c r="B1342" s="70" t="s">
        <v>17</v>
      </c>
      <c r="C1342" s="70" t="s">
        <v>247</v>
      </c>
      <c r="D1342" s="70" t="s">
        <v>121</v>
      </c>
      <c r="E1342" s="76">
        <f>INDEX('Input Data'!$B$154:$R$173,MATCH(IF($A1342="Primary",$A1342,$B1342),'Input Data'!$A$154:$A$173,0),MATCH($D1342,'Input Data'!$B$153:$R$153,0))</f>
        <v>459.09809225948857</v>
      </c>
      <c r="F1342" s="81" t="s">
        <v>248</v>
      </c>
      <c r="G1342" s="81" t="s">
        <v>245</v>
      </c>
      <c r="H1342" s="70">
        <v>2026</v>
      </c>
    </row>
    <row r="1343" spans="1:8" x14ac:dyDescent="0.35">
      <c r="A1343" s="70" t="s">
        <v>4</v>
      </c>
      <c r="B1343" s="70" t="s">
        <v>17</v>
      </c>
      <c r="C1343" s="70" t="s">
        <v>249</v>
      </c>
      <c r="D1343" s="70" t="s">
        <v>121</v>
      </c>
      <c r="E1343" s="76">
        <f>INDEX('Input Data'!$B$180:$R$199,MATCH(IF($A1343="Primary",$A1343,$B1343),'Input Data'!$A$180:$A$199,0),MATCH($D1343,'Input Data'!$B$179:$R$179,0))</f>
        <v>254.2941848600064</v>
      </c>
      <c r="F1343" s="81" t="s">
        <v>248</v>
      </c>
      <c r="G1343" s="81" t="s">
        <v>245</v>
      </c>
      <c r="H1343" s="70">
        <v>2026</v>
      </c>
    </row>
    <row r="1344" spans="1:8" x14ac:dyDescent="0.35">
      <c r="A1344" s="70" t="s">
        <v>4</v>
      </c>
      <c r="B1344" s="70" t="s">
        <v>17</v>
      </c>
      <c r="C1344" s="70" t="s">
        <v>250</v>
      </c>
      <c r="D1344" s="70" t="s">
        <v>121</v>
      </c>
      <c r="E1344" s="76">
        <f t="shared" ref="E1344" ca="1" si="184">INDEX(INDIRECT("'"&amp;IF($A1344="Primary",$A1344,IF($B1344="History","History ",$B1344))&amp;"'!$E$41:$X$41"),1,MATCH($D1344,INDIRECT("'"&amp;IF($A1344="Primary",$A1344,IF($B1344="History","History ",$B1344))&amp;"'!$E$35:$X$35"),0))</f>
        <v>908.27396966795277</v>
      </c>
      <c r="F1344" s="81" t="s">
        <v>248</v>
      </c>
      <c r="G1344" s="81" t="s">
        <v>245</v>
      </c>
      <c r="H1344" s="70">
        <v>2026</v>
      </c>
    </row>
    <row r="1345" spans="1:8" x14ac:dyDescent="0.35">
      <c r="A1345" s="70" t="s">
        <v>4</v>
      </c>
      <c r="B1345" s="70" t="s">
        <v>17</v>
      </c>
      <c r="C1345" s="70" t="s">
        <v>251</v>
      </c>
      <c r="D1345" s="70" t="s">
        <v>121</v>
      </c>
      <c r="E1345" s="81">
        <f>INDEX('Input Data'!$B$123:$R$141,MATCH(IF($A1345="Primary",$A1345,$B1345),'Input Data'!$A$123:$A$141,0),MATCH($D1345,'Input Data'!$B$122:$R$122,0))</f>
        <v>0.11056201908570948</v>
      </c>
      <c r="F1345" s="81" t="s">
        <v>244</v>
      </c>
      <c r="G1345" s="81" t="s">
        <v>245</v>
      </c>
      <c r="H1345" s="70">
        <v>2026</v>
      </c>
    </row>
    <row r="1346" spans="1:8" x14ac:dyDescent="0.35">
      <c r="A1346" s="70" t="s">
        <v>4</v>
      </c>
      <c r="B1346" s="70" t="s">
        <v>17</v>
      </c>
      <c r="C1346" s="70" t="s">
        <v>243</v>
      </c>
      <c r="D1346" s="70" t="s">
        <v>122</v>
      </c>
      <c r="E1346" s="81">
        <f>INDEX('Input Data'!$B$71:$R$89,MATCH(IF($A1346="Primary",$A1346,$B1346),'Input Data'!$A$71:$A$89,0),MATCH($D1346,'Input Data'!$B$70:$R$70,0))</f>
        <v>8.4403929059246929E-2</v>
      </c>
      <c r="F1346" s="81" t="s">
        <v>244</v>
      </c>
      <c r="G1346" s="81" t="s">
        <v>245</v>
      </c>
      <c r="H1346" s="70">
        <v>2026</v>
      </c>
    </row>
    <row r="1347" spans="1:8" x14ac:dyDescent="0.35">
      <c r="A1347" s="70" t="s">
        <v>4</v>
      </c>
      <c r="B1347" s="70" t="s">
        <v>17</v>
      </c>
      <c r="C1347" s="70" t="s">
        <v>246</v>
      </c>
      <c r="D1347" s="70" t="s">
        <v>122</v>
      </c>
      <c r="E1347" s="81">
        <f>INDEX('Input Data'!$B$97:$R$115,MATCH(IF($A1347="Primary",$A1347,$B1347),'Input Data'!$A$97:$A$115,0),MATCH($D1347,'Input Data'!$B$96:$R$96,0))</f>
        <v>2.7141702596832455E-2</v>
      </c>
      <c r="F1347" s="81" t="s">
        <v>244</v>
      </c>
      <c r="G1347" s="81" t="s">
        <v>245</v>
      </c>
      <c r="H1347" s="70">
        <v>2026</v>
      </c>
    </row>
    <row r="1348" spans="1:8" x14ac:dyDescent="0.35">
      <c r="A1348" s="70" t="s">
        <v>4</v>
      </c>
      <c r="B1348" s="70" t="s">
        <v>17</v>
      </c>
      <c r="C1348" s="70" t="s">
        <v>247</v>
      </c>
      <c r="D1348" s="70" t="s">
        <v>122</v>
      </c>
      <c r="E1348" s="76">
        <f>INDEX('Input Data'!$B$154:$R$173,MATCH(IF($A1348="Primary",$A1348,$B1348),'Input Data'!$A$154:$A$173,0),MATCH($D1348,'Input Data'!$B$153:$R$153,0))</f>
        <v>466.99910755238756</v>
      </c>
      <c r="F1348" s="81" t="s">
        <v>248</v>
      </c>
      <c r="G1348" s="81" t="s">
        <v>245</v>
      </c>
      <c r="H1348" s="70">
        <v>2026</v>
      </c>
    </row>
    <row r="1349" spans="1:8" x14ac:dyDescent="0.35">
      <c r="A1349" s="70" t="s">
        <v>4</v>
      </c>
      <c r="B1349" s="70" t="s">
        <v>17</v>
      </c>
      <c r="C1349" s="70" t="s">
        <v>249</v>
      </c>
      <c r="D1349" s="70" t="s">
        <v>122</v>
      </c>
      <c r="E1349" s="76">
        <f>INDEX('Input Data'!$B$180:$R$199,MATCH(IF($A1349="Primary",$A1349,$B1349),'Input Data'!$A$180:$A$199,0),MATCH($D1349,'Input Data'!$B$179:$R$179,0))</f>
        <v>324.73220516441938</v>
      </c>
      <c r="F1349" s="81" t="s">
        <v>248</v>
      </c>
      <c r="G1349" s="81" t="s">
        <v>245</v>
      </c>
      <c r="H1349" s="70">
        <v>2026</v>
      </c>
    </row>
    <row r="1350" spans="1:8" x14ac:dyDescent="0.35">
      <c r="A1350" s="70" t="s">
        <v>4</v>
      </c>
      <c r="B1350" s="70" t="s">
        <v>17</v>
      </c>
      <c r="C1350" s="70" t="s">
        <v>250</v>
      </c>
      <c r="D1350" s="70" t="s">
        <v>122</v>
      </c>
      <c r="E1350" s="76">
        <f t="shared" ref="E1350" ca="1" si="185">INDEX(INDIRECT("'"&amp;IF($A1350="Primary",$A1350,IF($B1350="History","History ",$B1350))&amp;"'!$E$41:$X$41"),1,MATCH($D1350,INDIRECT("'"&amp;IF($A1350="Primary",$A1350,IF($B1350="History","History ",$B1350))&amp;"'!$E$35:$X$35"),0))</f>
        <v>839.42658683786135</v>
      </c>
      <c r="F1350" s="81" t="s">
        <v>248</v>
      </c>
      <c r="G1350" s="81" t="s">
        <v>245</v>
      </c>
      <c r="H1350" s="70">
        <v>2026</v>
      </c>
    </row>
    <row r="1351" spans="1:8" x14ac:dyDescent="0.35">
      <c r="A1351" s="70" t="s">
        <v>4</v>
      </c>
      <c r="B1351" s="70" t="s">
        <v>17</v>
      </c>
      <c r="C1351" s="70" t="s">
        <v>251</v>
      </c>
      <c r="D1351" s="70" t="s">
        <v>122</v>
      </c>
      <c r="E1351" s="81">
        <f>INDEX('Input Data'!$B$123:$R$141,MATCH(IF($A1351="Primary",$A1351,$B1351),'Input Data'!$A$123:$A$141,0),MATCH($D1351,'Input Data'!$B$122:$R$122,0))</f>
        <v>0.11154563165607939</v>
      </c>
      <c r="F1351" s="81" t="s">
        <v>244</v>
      </c>
      <c r="G1351" s="81" t="s">
        <v>245</v>
      </c>
      <c r="H1351" s="70">
        <v>2026</v>
      </c>
    </row>
    <row r="1352" spans="1:8" x14ac:dyDescent="0.35">
      <c r="A1352" s="70" t="s">
        <v>4</v>
      </c>
      <c r="B1352" s="70" t="s">
        <v>17</v>
      </c>
      <c r="C1352" s="70" t="s">
        <v>243</v>
      </c>
      <c r="D1352" s="70" t="s">
        <v>123</v>
      </c>
      <c r="E1352" s="81">
        <f>INDEX('Input Data'!$B$71:$R$89,MATCH(IF($A1352="Primary",$A1352,$B1352),'Input Data'!$A$71:$A$89,0),MATCH($D1352,'Input Data'!$B$70:$R$70,0))</f>
        <v>9.67583814978865E-2</v>
      </c>
      <c r="F1352" s="81" t="s">
        <v>244</v>
      </c>
      <c r="G1352" s="81" t="s">
        <v>245</v>
      </c>
      <c r="H1352" s="70">
        <v>2026</v>
      </c>
    </row>
    <row r="1353" spans="1:8" x14ac:dyDescent="0.35">
      <c r="A1353" s="70" t="s">
        <v>4</v>
      </c>
      <c r="B1353" s="70" t="s">
        <v>17</v>
      </c>
      <c r="C1353" s="70" t="s">
        <v>246</v>
      </c>
      <c r="D1353" s="70" t="s">
        <v>123</v>
      </c>
      <c r="E1353" s="81">
        <f>INDEX('Input Data'!$B$97:$R$115,MATCH(IF($A1353="Primary",$A1353,$B1353),'Input Data'!$A$97:$A$115,0),MATCH($D1353,'Input Data'!$B$96:$R$96,0))</f>
        <v>2.5734952100145054E-2</v>
      </c>
      <c r="F1353" s="81" t="s">
        <v>244</v>
      </c>
      <c r="G1353" s="81" t="s">
        <v>245</v>
      </c>
      <c r="H1353" s="70">
        <v>2026</v>
      </c>
    </row>
    <row r="1354" spans="1:8" x14ac:dyDescent="0.35">
      <c r="A1354" s="70" t="s">
        <v>4</v>
      </c>
      <c r="B1354" s="70" t="s">
        <v>17</v>
      </c>
      <c r="C1354" s="70" t="s">
        <v>247</v>
      </c>
      <c r="D1354" s="70" t="s">
        <v>123</v>
      </c>
      <c r="E1354" s="76">
        <f>INDEX('Input Data'!$B$154:$R$173,MATCH(IF($A1354="Primary",$A1354,$B1354),'Input Data'!$A$154:$A$173,0),MATCH($D1354,'Input Data'!$B$153:$R$153,0))</f>
        <v>490.39035441179226</v>
      </c>
      <c r="F1354" s="81" t="s">
        <v>248</v>
      </c>
      <c r="G1354" s="81" t="s">
        <v>245</v>
      </c>
      <c r="H1354" s="70">
        <v>2026</v>
      </c>
    </row>
    <row r="1355" spans="1:8" x14ac:dyDescent="0.35">
      <c r="A1355" s="70" t="s">
        <v>4</v>
      </c>
      <c r="B1355" s="70" t="s">
        <v>17</v>
      </c>
      <c r="C1355" s="70" t="s">
        <v>249</v>
      </c>
      <c r="D1355" s="70" t="s">
        <v>123</v>
      </c>
      <c r="E1355" s="76">
        <f>INDEX('Input Data'!$B$180:$R$199,MATCH(IF($A1355="Primary",$A1355,$B1355),'Input Data'!$A$180:$A$199,0),MATCH($D1355,'Input Data'!$B$179:$R$179,0))</f>
        <v>252.01220805522178</v>
      </c>
      <c r="F1355" s="81" t="s">
        <v>248</v>
      </c>
      <c r="G1355" s="81" t="s">
        <v>245</v>
      </c>
      <c r="H1355" s="70">
        <v>2026</v>
      </c>
    </row>
    <row r="1356" spans="1:8" x14ac:dyDescent="0.35">
      <c r="A1356" s="70" t="s">
        <v>4</v>
      </c>
      <c r="B1356" s="70" t="s">
        <v>17</v>
      </c>
      <c r="C1356" s="70" t="s">
        <v>250</v>
      </c>
      <c r="D1356" s="70" t="s">
        <v>123</v>
      </c>
      <c r="E1356" s="76">
        <f t="shared" ref="E1356" ca="1" si="186">INDEX(INDIRECT("'"&amp;IF($A1356="Primary",$A1356,IF($B1356="History","History ",$B1356))&amp;"'!$E$41:$X$41"),1,MATCH($D1356,INDIRECT("'"&amp;IF($A1356="Primary",$A1356,IF($B1356="History","History ",$B1356))&amp;"'!$E$35:$X$35"),0))</f>
        <v>769.293025805105</v>
      </c>
      <c r="F1356" s="81" t="s">
        <v>248</v>
      </c>
      <c r="G1356" s="81" t="s">
        <v>245</v>
      </c>
      <c r="H1356" s="70">
        <v>2026</v>
      </c>
    </row>
    <row r="1357" spans="1:8" x14ac:dyDescent="0.35">
      <c r="A1357" s="70" t="s">
        <v>4</v>
      </c>
      <c r="B1357" s="70" t="s">
        <v>17</v>
      </c>
      <c r="C1357" s="70" t="s">
        <v>251</v>
      </c>
      <c r="D1357" s="70" t="s">
        <v>123</v>
      </c>
      <c r="E1357" s="81">
        <f>INDEX('Input Data'!$B$123:$R$141,MATCH(IF($A1357="Primary",$A1357,$B1357),'Input Data'!$A$123:$A$141,0),MATCH($D1357,'Input Data'!$B$122:$R$122,0))</f>
        <v>0.12249333359803155</v>
      </c>
      <c r="F1357" s="81" t="s">
        <v>244</v>
      </c>
      <c r="G1357" s="81" t="s">
        <v>245</v>
      </c>
      <c r="H1357" s="70">
        <v>2026</v>
      </c>
    </row>
    <row r="1358" spans="1:8" x14ac:dyDescent="0.35">
      <c r="A1358" s="70" t="s">
        <v>4</v>
      </c>
      <c r="B1358" s="70" t="s">
        <v>17</v>
      </c>
      <c r="C1358" s="70" t="s">
        <v>243</v>
      </c>
      <c r="D1358" s="70" t="s">
        <v>124</v>
      </c>
      <c r="E1358" s="81">
        <f>INDEX('Input Data'!$B$71:$R$89,MATCH(IF($A1358="Primary",$A1358,$B1358),'Input Data'!$A$71:$A$89,0),MATCH($D1358,'Input Data'!$B$70:$R$70,0))</f>
        <v>9.7549282034593385E-2</v>
      </c>
      <c r="F1358" s="81" t="s">
        <v>244</v>
      </c>
      <c r="G1358" s="81" t="s">
        <v>245</v>
      </c>
      <c r="H1358" s="70">
        <v>2026</v>
      </c>
    </row>
    <row r="1359" spans="1:8" x14ac:dyDescent="0.35">
      <c r="A1359" s="70" t="s">
        <v>4</v>
      </c>
      <c r="B1359" s="70" t="s">
        <v>17</v>
      </c>
      <c r="C1359" s="70" t="s">
        <v>246</v>
      </c>
      <c r="D1359" s="70" t="s">
        <v>124</v>
      </c>
      <c r="E1359" s="81">
        <f>INDEX('Input Data'!$B$97:$R$115,MATCH(IF($A1359="Primary",$A1359,$B1359),'Input Data'!$A$97:$A$115,0),MATCH($D1359,'Input Data'!$B$96:$R$96,0))</f>
        <v>2.3729436782872083E-2</v>
      </c>
      <c r="F1359" s="81" t="s">
        <v>244</v>
      </c>
      <c r="G1359" s="81" t="s">
        <v>245</v>
      </c>
      <c r="H1359" s="70">
        <v>2026</v>
      </c>
    </row>
    <row r="1360" spans="1:8" x14ac:dyDescent="0.35">
      <c r="A1360" s="70" t="s">
        <v>4</v>
      </c>
      <c r="B1360" s="70" t="s">
        <v>17</v>
      </c>
      <c r="C1360" s="70" t="s">
        <v>247</v>
      </c>
      <c r="D1360" s="70" t="s">
        <v>124</v>
      </c>
      <c r="E1360" s="76">
        <f>INDEX('Input Data'!$B$154:$R$173,MATCH(IF($A1360="Primary",$A1360,$B1360),'Input Data'!$A$154:$A$173,0),MATCH($D1360,'Input Data'!$B$153:$R$153,0))</f>
        <v>494.26836277356279</v>
      </c>
      <c r="F1360" s="81" t="s">
        <v>248</v>
      </c>
      <c r="G1360" s="81" t="s">
        <v>245</v>
      </c>
      <c r="H1360" s="70">
        <v>2026</v>
      </c>
    </row>
    <row r="1361" spans="1:8" x14ac:dyDescent="0.35">
      <c r="A1361" s="70" t="s">
        <v>4</v>
      </c>
      <c r="B1361" s="70" t="s">
        <v>17</v>
      </c>
      <c r="C1361" s="70" t="s">
        <v>249</v>
      </c>
      <c r="D1361" s="70" t="s">
        <v>124</v>
      </c>
      <c r="E1361" s="76">
        <f>INDEX('Input Data'!$B$180:$R$199,MATCH(IF($A1361="Primary",$A1361,$B1361),'Input Data'!$A$180:$A$199,0),MATCH($D1361,'Input Data'!$B$179:$R$179,0))</f>
        <v>242.26522622502827</v>
      </c>
      <c r="F1361" s="81" t="s">
        <v>248</v>
      </c>
      <c r="G1361" s="81" t="s">
        <v>245</v>
      </c>
      <c r="H1361" s="70">
        <v>2026</v>
      </c>
    </row>
    <row r="1362" spans="1:8" x14ac:dyDescent="0.35">
      <c r="A1362" s="70" t="s">
        <v>4</v>
      </c>
      <c r="B1362" s="70" t="s">
        <v>17</v>
      </c>
      <c r="C1362" s="70" t="s">
        <v>250</v>
      </c>
      <c r="D1362" s="70" t="s">
        <v>124</v>
      </c>
      <c r="E1362" s="76">
        <f t="shared" ref="E1362" ca="1" si="187">INDEX(INDIRECT("'"&amp;IF($A1362="Primary",$A1362,IF($B1362="History","History ",$B1362))&amp;"'!$E$41:$X$41"),1,MATCH($D1362,INDIRECT("'"&amp;IF($A1362="Primary",$A1362,IF($B1362="History","History ",$B1362))&amp;"'!$E$35:$X$35"),0))</f>
        <v>880.53712751795797</v>
      </c>
      <c r="F1362" s="81" t="s">
        <v>248</v>
      </c>
      <c r="G1362" s="81" t="s">
        <v>245</v>
      </c>
      <c r="H1362" s="70">
        <v>2026</v>
      </c>
    </row>
    <row r="1363" spans="1:8" x14ac:dyDescent="0.35">
      <c r="A1363" s="70" t="s">
        <v>4</v>
      </c>
      <c r="B1363" s="70" t="s">
        <v>17</v>
      </c>
      <c r="C1363" s="70" t="s">
        <v>251</v>
      </c>
      <c r="D1363" s="70" t="s">
        <v>124</v>
      </c>
      <c r="E1363" s="81">
        <f>INDEX('Input Data'!$B$123:$R$141,MATCH(IF($A1363="Primary",$A1363,$B1363),'Input Data'!$A$123:$A$141,0),MATCH($D1363,'Input Data'!$B$122:$R$122,0))</f>
        <v>0.12127871881746546</v>
      </c>
      <c r="F1363" s="81" t="s">
        <v>244</v>
      </c>
      <c r="G1363" s="81" t="s">
        <v>245</v>
      </c>
      <c r="H1363" s="70">
        <v>2026</v>
      </c>
    </row>
    <row r="1364" spans="1:8" x14ac:dyDescent="0.35">
      <c r="A1364" s="70" t="s">
        <v>4</v>
      </c>
      <c r="B1364" s="70" t="s">
        <v>17</v>
      </c>
      <c r="C1364" s="70" t="s">
        <v>243</v>
      </c>
      <c r="D1364" s="70" t="s">
        <v>125</v>
      </c>
      <c r="E1364" s="81">
        <f>INDEX('Input Data'!$B$71:$R$89,MATCH(IF($A1364="Primary",$A1364,$B1364),'Input Data'!$A$71:$A$89,0),MATCH($D1364,'Input Data'!$B$70:$R$70,0))</f>
        <v>0.10295740229115154</v>
      </c>
      <c r="F1364" s="81" t="s">
        <v>244</v>
      </c>
      <c r="G1364" s="81" t="s">
        <v>245</v>
      </c>
      <c r="H1364" s="70">
        <v>2026</v>
      </c>
    </row>
    <row r="1365" spans="1:8" x14ac:dyDescent="0.35">
      <c r="A1365" s="70" t="s">
        <v>4</v>
      </c>
      <c r="B1365" s="70" t="s">
        <v>17</v>
      </c>
      <c r="C1365" s="70" t="s">
        <v>246</v>
      </c>
      <c r="D1365" s="70" t="s">
        <v>125</v>
      </c>
      <c r="E1365" s="81">
        <f>INDEX('Input Data'!$B$97:$R$115,MATCH(IF($A1365="Primary",$A1365,$B1365),'Input Data'!$A$97:$A$115,0),MATCH($D1365,'Input Data'!$B$96:$R$96,0))</f>
        <v>2.3337941309585962E-2</v>
      </c>
      <c r="F1365" s="81" t="s">
        <v>244</v>
      </c>
      <c r="G1365" s="81" t="s">
        <v>245</v>
      </c>
      <c r="H1365" s="70">
        <v>2026</v>
      </c>
    </row>
    <row r="1366" spans="1:8" x14ac:dyDescent="0.35">
      <c r="A1366" s="70" t="s">
        <v>4</v>
      </c>
      <c r="B1366" s="70" t="s">
        <v>17</v>
      </c>
      <c r="C1366" s="70" t="s">
        <v>247</v>
      </c>
      <c r="D1366" s="70" t="s">
        <v>125</v>
      </c>
      <c r="E1366" s="76">
        <f>INDEX('Input Data'!$B$154:$R$173,MATCH(IF($A1366="Primary",$A1366,$B1366),'Input Data'!$A$154:$A$173,0),MATCH($D1366,'Input Data'!$B$153:$R$153,0))</f>
        <v>535.97079501243752</v>
      </c>
      <c r="F1366" s="81" t="s">
        <v>248</v>
      </c>
      <c r="G1366" s="81" t="s">
        <v>245</v>
      </c>
      <c r="H1366" s="70">
        <v>2026</v>
      </c>
    </row>
    <row r="1367" spans="1:8" x14ac:dyDescent="0.35">
      <c r="A1367" s="70" t="s">
        <v>4</v>
      </c>
      <c r="B1367" s="70" t="s">
        <v>17</v>
      </c>
      <c r="C1367" s="70" t="s">
        <v>249</v>
      </c>
      <c r="D1367" s="70" t="s">
        <v>125</v>
      </c>
      <c r="E1367" s="76">
        <f>INDEX('Input Data'!$B$180:$R$199,MATCH(IF($A1367="Primary",$A1367,$B1367),'Input Data'!$A$180:$A$199,0),MATCH($D1367,'Input Data'!$B$179:$R$179,0))</f>
        <v>259.06797854067486</v>
      </c>
      <c r="F1367" s="81" t="s">
        <v>248</v>
      </c>
      <c r="G1367" s="81" t="s">
        <v>245</v>
      </c>
      <c r="H1367" s="70">
        <v>2026</v>
      </c>
    </row>
    <row r="1368" spans="1:8" x14ac:dyDescent="0.35">
      <c r="A1368" s="70" t="s">
        <v>4</v>
      </c>
      <c r="B1368" s="70" t="s">
        <v>17</v>
      </c>
      <c r="C1368" s="70" t="s">
        <v>250</v>
      </c>
      <c r="D1368" s="70" t="s">
        <v>125</v>
      </c>
      <c r="E1368" s="76">
        <f t="shared" ref="E1368" ca="1" si="188">INDEX(INDIRECT("'"&amp;IF($A1368="Primary",$A1368,IF($B1368="History","History ",$B1368))&amp;"'!$E$41:$X$41"),1,MATCH($D1368,INDIRECT("'"&amp;IF($A1368="Primary",$A1368,IF($B1368="History","History ",$B1368))&amp;"'!$E$35:$X$35"),0))</f>
        <v>810.77118256555605</v>
      </c>
      <c r="F1368" s="81" t="s">
        <v>248</v>
      </c>
      <c r="G1368" s="81" t="s">
        <v>245</v>
      </c>
      <c r="H1368" s="70">
        <v>2026</v>
      </c>
    </row>
    <row r="1369" spans="1:8" x14ac:dyDescent="0.35">
      <c r="A1369" s="70" t="s">
        <v>4</v>
      </c>
      <c r="B1369" s="70" t="s">
        <v>17</v>
      </c>
      <c r="C1369" s="70" t="s">
        <v>251</v>
      </c>
      <c r="D1369" s="70" t="s">
        <v>125</v>
      </c>
      <c r="E1369" s="81">
        <f>INDEX('Input Data'!$B$123:$R$141,MATCH(IF($A1369="Primary",$A1369,$B1369),'Input Data'!$A$123:$A$141,0),MATCH($D1369,'Input Data'!$B$122:$R$122,0))</f>
        <v>0.12629534360073749</v>
      </c>
      <c r="F1369" s="81" t="s">
        <v>244</v>
      </c>
      <c r="G1369" s="81" t="s">
        <v>245</v>
      </c>
      <c r="H1369" s="70">
        <v>2026</v>
      </c>
    </row>
    <row r="1370" spans="1:8" x14ac:dyDescent="0.35">
      <c r="A1370" s="70" t="s">
        <v>4</v>
      </c>
      <c r="B1370" s="70" t="s">
        <v>17</v>
      </c>
      <c r="C1370" s="70" t="s">
        <v>243</v>
      </c>
      <c r="D1370" s="70" t="s">
        <v>126</v>
      </c>
      <c r="E1370" s="81">
        <f>INDEX('Input Data'!$B$71:$R$89,MATCH(IF($A1370="Primary",$A1370,$B1370),'Input Data'!$A$71:$A$89,0),MATCH($D1370,'Input Data'!$B$70:$R$70,0))</f>
        <v>0.10540527348460305</v>
      </c>
      <c r="F1370" s="81" t="s">
        <v>244</v>
      </c>
      <c r="G1370" s="81" t="s">
        <v>245</v>
      </c>
      <c r="H1370" s="70">
        <v>2026</v>
      </c>
    </row>
    <row r="1371" spans="1:8" x14ac:dyDescent="0.35">
      <c r="A1371" s="70" t="s">
        <v>4</v>
      </c>
      <c r="B1371" s="70" t="s">
        <v>17</v>
      </c>
      <c r="C1371" s="70" t="s">
        <v>246</v>
      </c>
      <c r="D1371" s="70" t="s">
        <v>126</v>
      </c>
      <c r="E1371" s="81">
        <f>INDEX('Input Data'!$B$97:$R$115,MATCH(IF($A1371="Primary",$A1371,$B1371),'Input Data'!$A$97:$A$115,0),MATCH($D1371,'Input Data'!$B$96:$R$96,0))</f>
        <v>2.0425340387678206E-2</v>
      </c>
      <c r="F1371" s="81" t="s">
        <v>244</v>
      </c>
      <c r="G1371" s="81" t="s">
        <v>245</v>
      </c>
      <c r="H1371" s="70">
        <v>2026</v>
      </c>
    </row>
    <row r="1372" spans="1:8" x14ac:dyDescent="0.35">
      <c r="A1372" s="70" t="s">
        <v>4</v>
      </c>
      <c r="B1372" s="70" t="s">
        <v>17</v>
      </c>
      <c r="C1372" s="70" t="s">
        <v>247</v>
      </c>
      <c r="D1372" s="70" t="s">
        <v>126</v>
      </c>
      <c r="E1372" s="76">
        <f>INDEX('Input Data'!$B$154:$R$173,MATCH(IF($A1372="Primary",$A1372,$B1372),'Input Data'!$A$154:$A$173,0),MATCH($D1372,'Input Data'!$B$153:$R$153,0))</f>
        <v>460.04535330818095</v>
      </c>
      <c r="F1372" s="81" t="s">
        <v>248</v>
      </c>
      <c r="G1372" s="81" t="s">
        <v>245</v>
      </c>
      <c r="H1372" s="70">
        <v>2026</v>
      </c>
    </row>
    <row r="1373" spans="1:8" x14ac:dyDescent="0.35">
      <c r="A1373" s="70" t="s">
        <v>4</v>
      </c>
      <c r="B1373" s="70" t="s">
        <v>17</v>
      </c>
      <c r="C1373" s="70" t="s">
        <v>249</v>
      </c>
      <c r="D1373" s="70" t="s">
        <v>126</v>
      </c>
      <c r="E1373" s="76">
        <f>INDEX('Input Data'!$B$180:$R$199,MATCH(IF($A1373="Primary",$A1373,$B1373),'Input Data'!$A$180:$A$199,0),MATCH($D1373,'Input Data'!$B$179:$R$179,0))</f>
        <v>270.08375891302171</v>
      </c>
      <c r="F1373" s="81" t="s">
        <v>248</v>
      </c>
      <c r="G1373" s="81" t="s">
        <v>245</v>
      </c>
      <c r="H1373" s="70">
        <v>2026</v>
      </c>
    </row>
    <row r="1374" spans="1:8" x14ac:dyDescent="0.35">
      <c r="A1374" s="70" t="s">
        <v>4</v>
      </c>
      <c r="B1374" s="70" t="s">
        <v>17</v>
      </c>
      <c r="C1374" s="70" t="s">
        <v>250</v>
      </c>
      <c r="D1374" s="70" t="s">
        <v>126</v>
      </c>
      <c r="E1374" s="76">
        <f t="shared" ref="E1374" ca="1" si="189">INDEX(INDIRECT("'"&amp;IF($A1374="Primary",$A1374,IF($B1374="History","History ",$B1374))&amp;"'!$E$41:$X$41"),1,MATCH($D1374,INDIRECT("'"&amp;IF($A1374="Primary",$A1374,IF($B1374="History","History ",$B1374))&amp;"'!$E$35:$X$35"),0))</f>
        <v>878.67103354309893</v>
      </c>
      <c r="F1374" s="81" t="s">
        <v>248</v>
      </c>
      <c r="G1374" s="81" t="s">
        <v>245</v>
      </c>
      <c r="H1374" s="70">
        <v>2026</v>
      </c>
    </row>
    <row r="1375" spans="1:8" x14ac:dyDescent="0.35">
      <c r="A1375" s="70" t="s">
        <v>4</v>
      </c>
      <c r="B1375" s="70" t="s">
        <v>17</v>
      </c>
      <c r="C1375" s="70" t="s">
        <v>251</v>
      </c>
      <c r="D1375" s="70" t="s">
        <v>126</v>
      </c>
      <c r="E1375" s="81">
        <f>INDEX('Input Data'!$B$123:$R$141,MATCH(IF($A1375="Primary",$A1375,$B1375),'Input Data'!$A$123:$A$141,0),MATCH($D1375,'Input Data'!$B$122:$R$122,0))</f>
        <v>0.12583061387228126</v>
      </c>
      <c r="F1375" s="81" t="s">
        <v>244</v>
      </c>
      <c r="G1375" s="81" t="s">
        <v>245</v>
      </c>
      <c r="H1375" s="70">
        <v>2026</v>
      </c>
    </row>
    <row r="1376" spans="1:8" x14ac:dyDescent="0.35">
      <c r="A1376" s="70" t="s">
        <v>4</v>
      </c>
      <c r="B1376" s="70" t="s">
        <v>17</v>
      </c>
      <c r="C1376" s="70" t="s">
        <v>243</v>
      </c>
      <c r="D1376" s="70" t="s">
        <v>127</v>
      </c>
      <c r="E1376" s="81">
        <f>INDEX('Input Data'!$B$71:$R$89,MATCH(IF($A1376="Primary",$A1376,$B1376),'Input Data'!$A$71:$A$89,0),MATCH($D1376,'Input Data'!$B$70:$R$70,0))</f>
        <v>9.3430938958688231E-2</v>
      </c>
      <c r="F1376" s="81" t="s">
        <v>244</v>
      </c>
      <c r="G1376" s="81" t="s">
        <v>245</v>
      </c>
      <c r="H1376" s="70">
        <v>2026</v>
      </c>
    </row>
    <row r="1377" spans="1:8" x14ac:dyDescent="0.35">
      <c r="A1377" s="70" t="s">
        <v>4</v>
      </c>
      <c r="B1377" s="70" t="s">
        <v>17</v>
      </c>
      <c r="C1377" s="70" t="s">
        <v>246</v>
      </c>
      <c r="D1377" s="70" t="s">
        <v>127</v>
      </c>
      <c r="E1377" s="81">
        <f>INDEX('Input Data'!$B$97:$R$115,MATCH(IF($A1377="Primary",$A1377,$B1377),'Input Data'!$A$97:$A$115,0),MATCH($D1377,'Input Data'!$B$96:$R$96,0))</f>
        <v>1.7392652929248104E-2</v>
      </c>
      <c r="F1377" s="81" t="s">
        <v>244</v>
      </c>
      <c r="G1377" s="81" t="s">
        <v>245</v>
      </c>
      <c r="H1377" s="70">
        <v>2026</v>
      </c>
    </row>
    <row r="1378" spans="1:8" x14ac:dyDescent="0.35">
      <c r="A1378" s="70" t="s">
        <v>4</v>
      </c>
      <c r="B1378" s="70" t="s">
        <v>17</v>
      </c>
      <c r="C1378" s="70" t="s">
        <v>247</v>
      </c>
      <c r="D1378" s="70" t="s">
        <v>127</v>
      </c>
      <c r="E1378" s="76">
        <f>INDEX('Input Data'!$B$154:$R$173,MATCH(IF($A1378="Primary",$A1378,$B1378),'Input Data'!$A$154:$A$173,0),MATCH($D1378,'Input Data'!$B$153:$R$153,0))</f>
        <v>457.154284114078</v>
      </c>
      <c r="F1378" s="81" t="s">
        <v>248</v>
      </c>
      <c r="G1378" s="81" t="s">
        <v>245</v>
      </c>
      <c r="H1378" s="70">
        <v>2026</v>
      </c>
    </row>
    <row r="1379" spans="1:8" x14ac:dyDescent="0.35">
      <c r="A1379" s="70" t="s">
        <v>4</v>
      </c>
      <c r="B1379" s="70" t="s">
        <v>17</v>
      </c>
      <c r="C1379" s="70" t="s">
        <v>249</v>
      </c>
      <c r="D1379" s="70" t="s">
        <v>127</v>
      </c>
      <c r="E1379" s="76">
        <f>INDEX('Input Data'!$B$180:$R$199,MATCH(IF($A1379="Primary",$A1379,$B1379),'Input Data'!$A$180:$A$199,0),MATCH($D1379,'Input Data'!$B$179:$R$179,0))</f>
        <v>210.46675507903575</v>
      </c>
      <c r="F1379" s="81" t="s">
        <v>248</v>
      </c>
      <c r="G1379" s="81" t="s">
        <v>245</v>
      </c>
      <c r="H1379" s="70">
        <v>2026</v>
      </c>
    </row>
    <row r="1380" spans="1:8" x14ac:dyDescent="0.35">
      <c r="A1380" s="70" t="s">
        <v>4</v>
      </c>
      <c r="B1380" s="70" t="s">
        <v>17</v>
      </c>
      <c r="C1380" s="70" t="s">
        <v>250</v>
      </c>
      <c r="D1380" s="70" t="s">
        <v>127</v>
      </c>
      <c r="E1380" s="76">
        <f t="shared" ref="E1380" ca="1" si="190">INDEX(INDIRECT("'"&amp;IF($A1380="Primary",$A1380,IF($B1380="History","History ",$B1380))&amp;"'!$E$41:$X$41"),1,MATCH($D1380,INDIRECT("'"&amp;IF($A1380="Primary",$A1380,IF($B1380="History","History ",$B1380))&amp;"'!$E$35:$X$35"),0))</f>
        <v>825.82124959118869</v>
      </c>
      <c r="F1380" s="81" t="s">
        <v>248</v>
      </c>
      <c r="G1380" s="81" t="s">
        <v>245</v>
      </c>
      <c r="H1380" s="70">
        <v>2026</v>
      </c>
    </row>
    <row r="1381" spans="1:8" x14ac:dyDescent="0.35">
      <c r="A1381" s="70" t="s">
        <v>4</v>
      </c>
      <c r="B1381" s="70" t="s">
        <v>17</v>
      </c>
      <c r="C1381" s="70" t="s">
        <v>251</v>
      </c>
      <c r="D1381" s="70" t="s">
        <v>127</v>
      </c>
      <c r="E1381" s="81">
        <f>INDEX('Input Data'!$B$123:$R$141,MATCH(IF($A1381="Primary",$A1381,$B1381),'Input Data'!$A$123:$A$141,0),MATCH($D1381,'Input Data'!$B$122:$R$122,0))</f>
        <v>0.11082359188793633</v>
      </c>
      <c r="F1381" s="81" t="s">
        <v>244</v>
      </c>
      <c r="G1381" s="81" t="s">
        <v>245</v>
      </c>
      <c r="H1381" s="70">
        <v>2026</v>
      </c>
    </row>
    <row r="1382" spans="1:8" x14ac:dyDescent="0.35">
      <c r="A1382" s="70" t="s">
        <v>4</v>
      </c>
      <c r="B1382" s="70" t="s">
        <v>17</v>
      </c>
      <c r="C1382" s="70" t="s">
        <v>243</v>
      </c>
      <c r="D1382" s="70" t="s">
        <v>128</v>
      </c>
      <c r="E1382" s="81">
        <f>INDEX('Input Data'!$B$71:$R$89,MATCH(IF($A1382="Primary",$A1382,$B1382),'Input Data'!$A$71:$A$89,0),MATCH($D1382,'Input Data'!$B$70:$R$70,0))</f>
        <v>6.5931673832534551E-2</v>
      </c>
      <c r="F1382" s="81" t="s">
        <v>244</v>
      </c>
      <c r="G1382" s="81" t="s">
        <v>245</v>
      </c>
      <c r="H1382" s="70">
        <v>2026</v>
      </c>
    </row>
    <row r="1383" spans="1:8" x14ac:dyDescent="0.35">
      <c r="A1383" s="70" t="s">
        <v>4</v>
      </c>
      <c r="B1383" s="70" t="s">
        <v>17</v>
      </c>
      <c r="C1383" s="70" t="s">
        <v>246</v>
      </c>
      <c r="D1383" s="70" t="s">
        <v>128</v>
      </c>
      <c r="E1383" s="81">
        <f>INDEX('Input Data'!$B$97:$R$115,MATCH(IF($A1383="Primary",$A1383,$B1383),'Input Data'!$A$97:$A$115,0),MATCH($D1383,'Input Data'!$B$96:$R$96,0))</f>
        <v>1.5394792568430647E-2</v>
      </c>
      <c r="F1383" s="81" t="s">
        <v>244</v>
      </c>
      <c r="G1383" s="81" t="s">
        <v>245</v>
      </c>
      <c r="H1383" s="70">
        <v>2026</v>
      </c>
    </row>
    <row r="1384" spans="1:8" x14ac:dyDescent="0.35">
      <c r="A1384" s="70" t="s">
        <v>4</v>
      </c>
      <c r="B1384" s="70" t="s">
        <v>17</v>
      </c>
      <c r="C1384" s="70" t="s">
        <v>247</v>
      </c>
      <c r="D1384" s="70" t="s">
        <v>128</v>
      </c>
      <c r="E1384" s="76">
        <f>INDEX('Input Data'!$B$154:$R$173,MATCH(IF($A1384="Primary",$A1384,$B1384),'Input Data'!$A$154:$A$173,0),MATCH($D1384,'Input Data'!$B$153:$R$153,0))</f>
        <v>481.87070969116553</v>
      </c>
      <c r="F1384" s="81" t="s">
        <v>248</v>
      </c>
      <c r="G1384" s="81" t="s">
        <v>245</v>
      </c>
      <c r="H1384" s="70">
        <v>2026</v>
      </c>
    </row>
    <row r="1385" spans="1:8" x14ac:dyDescent="0.35">
      <c r="A1385" s="70" t="s">
        <v>4</v>
      </c>
      <c r="B1385" s="70" t="s">
        <v>17</v>
      </c>
      <c r="C1385" s="70" t="s">
        <v>249</v>
      </c>
      <c r="D1385" s="70" t="s">
        <v>128</v>
      </c>
      <c r="E1385" s="76">
        <f>INDEX('Input Data'!$B$180:$R$199,MATCH(IF($A1385="Primary",$A1385,$B1385),'Input Data'!$A$180:$A$199,0),MATCH($D1385,'Input Data'!$B$179:$R$179,0))</f>
        <v>222.40596981584559</v>
      </c>
      <c r="F1385" s="81" t="s">
        <v>248</v>
      </c>
      <c r="G1385" s="81" t="s">
        <v>245</v>
      </c>
      <c r="H1385" s="70">
        <v>2026</v>
      </c>
    </row>
    <row r="1386" spans="1:8" x14ac:dyDescent="0.35">
      <c r="A1386" s="70" t="s">
        <v>4</v>
      </c>
      <c r="B1386" s="70" t="s">
        <v>17</v>
      </c>
      <c r="C1386" s="70" t="s">
        <v>250</v>
      </c>
      <c r="D1386" s="70" t="s">
        <v>128</v>
      </c>
      <c r="E1386" s="76">
        <f t="shared" ref="E1386" ca="1" si="191">INDEX(INDIRECT("'"&amp;IF($A1386="Primary",$A1386,IF($B1386="History","History ",$B1386))&amp;"'!$E$41:$X$41"),1,MATCH($D1386,INDIRECT("'"&amp;IF($A1386="Primary",$A1386,IF($B1386="History","History ",$B1386))&amp;"'!$E$35:$X$35"),0))</f>
        <v>810.40648604377111</v>
      </c>
      <c r="F1386" s="81" t="s">
        <v>248</v>
      </c>
      <c r="G1386" s="81" t="s">
        <v>245</v>
      </c>
      <c r="H1386" s="70">
        <v>2026</v>
      </c>
    </row>
    <row r="1387" spans="1:8" x14ac:dyDescent="0.35">
      <c r="A1387" s="70" t="s">
        <v>4</v>
      </c>
      <c r="B1387" s="70" t="s">
        <v>17</v>
      </c>
      <c r="C1387" s="70" t="s">
        <v>251</v>
      </c>
      <c r="D1387" s="70" t="s">
        <v>128</v>
      </c>
      <c r="E1387" s="81">
        <f>INDEX('Input Data'!$B$123:$R$141,MATCH(IF($A1387="Primary",$A1387,$B1387),'Input Data'!$A$123:$A$141,0),MATCH($D1387,'Input Data'!$B$122:$R$122,0))</f>
        <v>8.1326466400965192E-2</v>
      </c>
      <c r="F1387" s="81" t="s">
        <v>244</v>
      </c>
      <c r="G1387" s="81" t="s">
        <v>245</v>
      </c>
      <c r="H1387" s="70">
        <v>2026</v>
      </c>
    </row>
    <row r="1388" spans="1:8" x14ac:dyDescent="0.35">
      <c r="A1388" s="70" t="s">
        <v>4</v>
      </c>
      <c r="B1388" s="70" t="s">
        <v>17</v>
      </c>
      <c r="C1388" s="70" t="s">
        <v>243</v>
      </c>
      <c r="D1388" s="70" t="s">
        <v>129</v>
      </c>
      <c r="E1388" s="81">
        <f>INDEX('Input Data'!$B$71:$R$89,MATCH(IF($A1388="Primary",$A1388,$B1388),'Input Data'!$A$71:$A$89,0),MATCH($D1388,'Input Data'!$B$70:$R$70,0))</f>
        <v>7.2947382765487817E-2</v>
      </c>
      <c r="F1388" s="81" t="s">
        <v>244</v>
      </c>
      <c r="G1388" s="81" t="s">
        <v>245</v>
      </c>
      <c r="H1388" s="70">
        <v>2026</v>
      </c>
    </row>
    <row r="1389" spans="1:8" x14ac:dyDescent="0.35">
      <c r="A1389" s="70" t="s">
        <v>4</v>
      </c>
      <c r="B1389" s="70" t="s">
        <v>17</v>
      </c>
      <c r="C1389" s="70" t="s">
        <v>246</v>
      </c>
      <c r="D1389" s="70" t="s">
        <v>129</v>
      </c>
      <c r="E1389" s="81">
        <f>INDEX('Input Data'!$B$97:$R$115,MATCH(IF($A1389="Primary",$A1389,$B1389),'Input Data'!$A$97:$A$115,0),MATCH($D1389,'Input Data'!$B$96:$R$96,0))</f>
        <v>1.4875654501101608E-2</v>
      </c>
      <c r="F1389" s="81" t="s">
        <v>244</v>
      </c>
      <c r="G1389" s="81" t="s">
        <v>245</v>
      </c>
      <c r="H1389" s="70">
        <v>2026</v>
      </c>
    </row>
    <row r="1390" spans="1:8" x14ac:dyDescent="0.35">
      <c r="A1390" s="70" t="s">
        <v>4</v>
      </c>
      <c r="B1390" s="70" t="s">
        <v>17</v>
      </c>
      <c r="C1390" s="70" t="s">
        <v>247</v>
      </c>
      <c r="D1390" s="70" t="s">
        <v>129</v>
      </c>
      <c r="E1390" s="76">
        <f>INDEX('Input Data'!$B$154:$R$173,MATCH(IF($A1390="Primary",$A1390,$B1390),'Input Data'!$A$154:$A$173,0),MATCH($D1390,'Input Data'!$B$153:$R$153,0))</f>
        <v>388.98940703939718</v>
      </c>
      <c r="F1390" s="81" t="s">
        <v>248</v>
      </c>
      <c r="G1390" s="81" t="s">
        <v>245</v>
      </c>
      <c r="H1390" s="70">
        <v>2026</v>
      </c>
    </row>
    <row r="1391" spans="1:8" x14ac:dyDescent="0.35">
      <c r="A1391" s="70" t="s">
        <v>4</v>
      </c>
      <c r="B1391" s="70" t="s">
        <v>17</v>
      </c>
      <c r="C1391" s="70" t="s">
        <v>249</v>
      </c>
      <c r="D1391" s="70" t="s">
        <v>129</v>
      </c>
      <c r="E1391" s="76">
        <f>INDEX('Input Data'!$B$180:$R$199,MATCH(IF($A1391="Primary",$A1391,$B1391),'Input Data'!$A$180:$A$199,0),MATCH($D1391,'Input Data'!$B$179:$R$179,0))</f>
        <v>227.2964259736099</v>
      </c>
      <c r="F1391" s="81" t="s">
        <v>248</v>
      </c>
      <c r="G1391" s="81" t="s">
        <v>245</v>
      </c>
      <c r="H1391" s="70">
        <v>2026</v>
      </c>
    </row>
    <row r="1392" spans="1:8" x14ac:dyDescent="0.35">
      <c r="A1392" s="70" t="s">
        <v>4</v>
      </c>
      <c r="B1392" s="70" t="s">
        <v>17</v>
      </c>
      <c r="C1392" s="70" t="s">
        <v>250</v>
      </c>
      <c r="D1392" s="70" t="s">
        <v>129</v>
      </c>
      <c r="E1392" s="76">
        <f t="shared" ref="E1392" ca="1" si="192">INDEX(INDIRECT("'"&amp;IF($A1392="Primary",$A1392,IF($B1392="History","History ",$B1392))&amp;"'!$E$41:$X$41"),1,MATCH($D1392,INDIRECT("'"&amp;IF($A1392="Primary",$A1392,IF($B1392="History","History ",$B1392))&amp;"'!$E$35:$X$35"),0))</f>
        <v>877.08191541367489</v>
      </c>
      <c r="F1392" s="81" t="s">
        <v>248</v>
      </c>
      <c r="G1392" s="81" t="s">
        <v>245</v>
      </c>
      <c r="H1392" s="70">
        <v>2026</v>
      </c>
    </row>
    <row r="1393" spans="1:8" x14ac:dyDescent="0.35">
      <c r="A1393" s="70" t="s">
        <v>4</v>
      </c>
      <c r="B1393" s="70" t="s">
        <v>17</v>
      </c>
      <c r="C1393" s="70" t="s">
        <v>251</v>
      </c>
      <c r="D1393" s="70" t="s">
        <v>129</v>
      </c>
      <c r="E1393" s="81">
        <f>INDEX('Input Data'!$B$123:$R$141,MATCH(IF($A1393="Primary",$A1393,$B1393),'Input Data'!$A$123:$A$141,0),MATCH($D1393,'Input Data'!$B$122:$R$122,0))</f>
        <v>8.7823037266589424E-2</v>
      </c>
      <c r="F1393" s="81" t="s">
        <v>244</v>
      </c>
      <c r="G1393" s="81" t="s">
        <v>245</v>
      </c>
      <c r="H1393" s="70">
        <v>2026</v>
      </c>
    </row>
    <row r="1394" spans="1:8" x14ac:dyDescent="0.35">
      <c r="A1394" s="70" t="s">
        <v>4</v>
      </c>
      <c r="B1394" s="70" t="s">
        <v>17</v>
      </c>
      <c r="C1394" s="70" t="s">
        <v>243</v>
      </c>
      <c r="D1394" s="70" t="s">
        <v>130</v>
      </c>
      <c r="E1394" s="81">
        <f>INDEX('Input Data'!$B$71:$R$89,MATCH(IF($A1394="Primary",$A1394,$B1394),'Input Data'!$A$71:$A$89,0),MATCH($D1394,'Input Data'!$B$70:$R$70,0))</f>
        <v>9.3141626981796177E-2</v>
      </c>
      <c r="F1394" s="81" t="s">
        <v>244</v>
      </c>
      <c r="G1394" s="81" t="s">
        <v>245</v>
      </c>
      <c r="H1394" s="70">
        <v>2026</v>
      </c>
    </row>
    <row r="1395" spans="1:8" x14ac:dyDescent="0.35">
      <c r="A1395" s="70" t="s">
        <v>4</v>
      </c>
      <c r="B1395" s="70" t="s">
        <v>17</v>
      </c>
      <c r="C1395" s="70" t="s">
        <v>246</v>
      </c>
      <c r="D1395" s="70" t="s">
        <v>130</v>
      </c>
      <c r="E1395" s="81">
        <f>INDEX('Input Data'!$B$97:$R$115,MATCH(IF($A1395="Primary",$A1395,$B1395),'Input Data'!$A$97:$A$115,0),MATCH($D1395,'Input Data'!$B$96:$R$96,0))</f>
        <v>1.7168213244988042E-2</v>
      </c>
      <c r="F1395" s="81" t="s">
        <v>244</v>
      </c>
      <c r="G1395" s="81" t="s">
        <v>245</v>
      </c>
      <c r="H1395" s="70">
        <v>2026</v>
      </c>
    </row>
    <row r="1396" spans="1:8" x14ac:dyDescent="0.35">
      <c r="A1396" s="70" t="s">
        <v>4</v>
      </c>
      <c r="B1396" s="70" t="s">
        <v>17</v>
      </c>
      <c r="C1396" s="70" t="s">
        <v>247</v>
      </c>
      <c r="D1396" s="70" t="s">
        <v>130</v>
      </c>
      <c r="E1396" s="76">
        <f>INDEX('Input Data'!$B$154:$R$173,MATCH(IF($A1396="Primary",$A1396,$B1396),'Input Data'!$A$154:$A$173,0),MATCH($D1396,'Input Data'!$B$153:$R$153,0))</f>
        <v>516.92723465281574</v>
      </c>
      <c r="F1396" s="81" t="s">
        <v>248</v>
      </c>
      <c r="G1396" s="81" t="s">
        <v>245</v>
      </c>
      <c r="H1396" s="70">
        <v>2026</v>
      </c>
    </row>
    <row r="1397" spans="1:8" x14ac:dyDescent="0.35">
      <c r="A1397" s="70" t="s">
        <v>4</v>
      </c>
      <c r="B1397" s="70" t="s">
        <v>17</v>
      </c>
      <c r="C1397" s="70" t="s">
        <v>249</v>
      </c>
      <c r="D1397" s="70" t="s">
        <v>130</v>
      </c>
      <c r="E1397" s="76">
        <f>INDEX('Input Data'!$B$180:$R$199,MATCH(IF($A1397="Primary",$A1397,$B1397),'Input Data'!$A$180:$A$199,0),MATCH($D1397,'Input Data'!$B$179:$R$179,0))</f>
        <v>375.87849436054773</v>
      </c>
      <c r="F1397" s="81" t="s">
        <v>248</v>
      </c>
      <c r="G1397" s="81" t="s">
        <v>245</v>
      </c>
      <c r="H1397" s="70">
        <v>2026</v>
      </c>
    </row>
    <row r="1398" spans="1:8" x14ac:dyDescent="0.35">
      <c r="A1398" s="70" t="s">
        <v>4</v>
      </c>
      <c r="B1398" s="70" t="s">
        <v>17</v>
      </c>
      <c r="C1398" s="70" t="s">
        <v>250</v>
      </c>
      <c r="D1398" s="70" t="s">
        <v>130</v>
      </c>
      <c r="E1398" s="76">
        <f t="shared" ref="E1398" ca="1" si="193">INDEX(INDIRECT("'"&amp;IF($A1398="Primary",$A1398,IF($B1398="History","History ",$B1398))&amp;"'!$E$41:$X$41"),1,MATCH($D1398,INDIRECT("'"&amp;IF($A1398="Primary",$A1398,IF($B1398="History","History ",$B1398))&amp;"'!$E$35:$X$35"),0))</f>
        <v>722.32672069259695</v>
      </c>
      <c r="F1398" s="81" t="s">
        <v>248</v>
      </c>
      <c r="G1398" s="81" t="s">
        <v>245</v>
      </c>
      <c r="H1398" s="70">
        <v>2026</v>
      </c>
    </row>
    <row r="1399" spans="1:8" x14ac:dyDescent="0.35">
      <c r="A1399" s="70" t="s">
        <v>4</v>
      </c>
      <c r="B1399" s="70" t="s">
        <v>17</v>
      </c>
      <c r="C1399" s="70" t="s">
        <v>251</v>
      </c>
      <c r="D1399" s="70" t="s">
        <v>130</v>
      </c>
      <c r="E1399" s="81">
        <f>INDEX('Input Data'!$B$123:$R$141,MATCH(IF($A1399="Primary",$A1399,$B1399),'Input Data'!$A$123:$A$141,0),MATCH($D1399,'Input Data'!$B$122:$R$122,0))</f>
        <v>0.11030984022678422</v>
      </c>
      <c r="F1399" s="81" t="s">
        <v>244</v>
      </c>
      <c r="G1399" s="81" t="s">
        <v>245</v>
      </c>
      <c r="H1399" s="70">
        <v>2026</v>
      </c>
    </row>
    <row r="1400" spans="1:8" x14ac:dyDescent="0.35">
      <c r="A1400" s="70" t="s">
        <v>4</v>
      </c>
      <c r="B1400" s="70" t="s">
        <v>17</v>
      </c>
      <c r="C1400" s="70" t="s">
        <v>243</v>
      </c>
      <c r="D1400" s="70" t="s">
        <v>131</v>
      </c>
      <c r="E1400" s="81">
        <f>INDEX('Input Data'!$B$71:$R$89,MATCH(IF($A1400="Primary",$A1400,$B1400),'Input Data'!$A$71:$A$89,0),MATCH($D1400,'Input Data'!$B$70:$R$70,0))</f>
        <v>8.5656453148020992E-2</v>
      </c>
      <c r="F1400" s="81" t="s">
        <v>244</v>
      </c>
      <c r="G1400" s="81" t="s">
        <v>245</v>
      </c>
      <c r="H1400" s="70">
        <v>2026</v>
      </c>
    </row>
    <row r="1401" spans="1:8" x14ac:dyDescent="0.35">
      <c r="A1401" s="70" t="s">
        <v>4</v>
      </c>
      <c r="B1401" s="70" t="s">
        <v>17</v>
      </c>
      <c r="C1401" s="70" t="s">
        <v>246</v>
      </c>
      <c r="D1401" s="70" t="s">
        <v>131</v>
      </c>
      <c r="E1401" s="81">
        <f>INDEX('Input Data'!$B$97:$R$115,MATCH(IF($A1401="Primary",$A1401,$B1401),'Input Data'!$A$97:$A$115,0),MATCH($D1401,'Input Data'!$B$96:$R$96,0))</f>
        <v>1.8001863106992651E-2</v>
      </c>
      <c r="F1401" s="81" t="s">
        <v>244</v>
      </c>
      <c r="G1401" s="81" t="s">
        <v>245</v>
      </c>
      <c r="H1401" s="70">
        <v>2026</v>
      </c>
    </row>
    <row r="1402" spans="1:8" x14ac:dyDescent="0.35">
      <c r="A1402" s="70" t="s">
        <v>4</v>
      </c>
      <c r="B1402" s="70" t="s">
        <v>17</v>
      </c>
      <c r="C1402" s="70" t="s">
        <v>247</v>
      </c>
      <c r="D1402" s="70" t="s">
        <v>131</v>
      </c>
      <c r="E1402" s="76">
        <f>INDEX('Input Data'!$B$154:$R$173,MATCH(IF($A1402="Primary",$A1402,$B1402),'Input Data'!$A$154:$A$173,0),MATCH($D1402,'Input Data'!$B$153:$R$153,0))</f>
        <v>572.43841823396087</v>
      </c>
      <c r="F1402" s="81" t="s">
        <v>248</v>
      </c>
      <c r="G1402" s="81" t="s">
        <v>245</v>
      </c>
      <c r="H1402" s="70">
        <v>2026</v>
      </c>
    </row>
    <row r="1403" spans="1:8" x14ac:dyDescent="0.35">
      <c r="A1403" s="70" t="s">
        <v>4</v>
      </c>
      <c r="B1403" s="70" t="s">
        <v>17</v>
      </c>
      <c r="C1403" s="70" t="s">
        <v>249</v>
      </c>
      <c r="D1403" s="70" t="s">
        <v>131</v>
      </c>
      <c r="E1403" s="76">
        <f>INDEX('Input Data'!$B$180:$R$199,MATCH(IF($A1403="Primary",$A1403,$B1403),'Input Data'!$A$180:$A$199,0),MATCH($D1403,'Input Data'!$B$179:$R$179,0))</f>
        <v>302.75446061187358</v>
      </c>
      <c r="F1403" s="81" t="s">
        <v>248</v>
      </c>
      <c r="G1403" s="81" t="s">
        <v>245</v>
      </c>
      <c r="H1403" s="70">
        <v>2026</v>
      </c>
    </row>
    <row r="1404" spans="1:8" x14ac:dyDescent="0.35">
      <c r="A1404" s="70" t="s">
        <v>4</v>
      </c>
      <c r="B1404" s="70" t="s">
        <v>17</v>
      </c>
      <c r="C1404" s="70" t="s">
        <v>250</v>
      </c>
      <c r="D1404" s="70" t="s">
        <v>131</v>
      </c>
      <c r="E1404" s="76">
        <f t="shared" ref="E1404" ca="1" si="194">INDEX(INDIRECT("'"&amp;IF($A1404="Primary",$A1404,IF($B1404="History","History ",$B1404))&amp;"'!$E$41:$X$41"),1,MATCH($D1404,INDIRECT("'"&amp;IF($A1404="Primary",$A1404,IF($B1404="History","History ",$B1404))&amp;"'!$E$35:$X$35"),0))</f>
        <v>501.51251857292277</v>
      </c>
      <c r="F1404" s="81" t="s">
        <v>248</v>
      </c>
      <c r="G1404" s="81" t="s">
        <v>245</v>
      </c>
      <c r="H1404" s="70">
        <v>2026</v>
      </c>
    </row>
    <row r="1405" spans="1:8" x14ac:dyDescent="0.35">
      <c r="A1405" s="70" t="s">
        <v>4</v>
      </c>
      <c r="B1405" s="70" t="s">
        <v>17</v>
      </c>
      <c r="C1405" s="70" t="s">
        <v>251</v>
      </c>
      <c r="D1405" s="70" t="s">
        <v>131</v>
      </c>
      <c r="E1405" s="81">
        <f>INDEX('Input Data'!$B$123:$R$141,MATCH(IF($A1405="Primary",$A1405,$B1405),'Input Data'!$A$123:$A$141,0),MATCH($D1405,'Input Data'!$B$122:$R$122,0))</f>
        <v>0.10365831625501365</v>
      </c>
      <c r="F1405" s="81" t="s">
        <v>244</v>
      </c>
      <c r="G1405" s="81" t="s">
        <v>245</v>
      </c>
      <c r="H1405" s="70">
        <v>2026</v>
      </c>
    </row>
    <row r="1406" spans="1:8" x14ac:dyDescent="0.35">
      <c r="A1406" s="70" t="s">
        <v>4</v>
      </c>
      <c r="B1406" s="70" t="s">
        <v>17</v>
      </c>
      <c r="C1406" s="70" t="s">
        <v>243</v>
      </c>
      <c r="D1406" s="70" t="s">
        <v>132</v>
      </c>
      <c r="E1406" s="81">
        <f>INDEX('Input Data'!$B$71:$R$89,MATCH(IF($A1406="Primary",$A1406,$B1406),'Input Data'!$A$71:$A$89,0),MATCH($D1406,'Input Data'!$B$70:$R$70,0))</f>
        <v>8.1895512069617399E-2</v>
      </c>
      <c r="F1406" s="81" t="s">
        <v>244</v>
      </c>
      <c r="G1406" s="81" t="s">
        <v>245</v>
      </c>
      <c r="H1406" s="70">
        <v>2026</v>
      </c>
    </row>
    <row r="1407" spans="1:8" x14ac:dyDescent="0.35">
      <c r="A1407" s="70" t="s">
        <v>4</v>
      </c>
      <c r="B1407" s="70" t="s">
        <v>17</v>
      </c>
      <c r="C1407" s="70" t="s">
        <v>246</v>
      </c>
      <c r="D1407" s="70" t="s">
        <v>132</v>
      </c>
      <c r="E1407" s="81">
        <f>INDEX('Input Data'!$B$97:$R$115,MATCH(IF($A1407="Primary",$A1407,$B1407),'Input Data'!$A$97:$A$115,0),MATCH($D1407,'Input Data'!$B$96:$R$96,0))</f>
        <v>1.9981382243504788E-2</v>
      </c>
      <c r="F1407" s="81" t="s">
        <v>244</v>
      </c>
      <c r="G1407" s="81" t="s">
        <v>245</v>
      </c>
      <c r="H1407" s="70">
        <v>2026</v>
      </c>
    </row>
    <row r="1408" spans="1:8" x14ac:dyDescent="0.35">
      <c r="A1408" s="70" t="s">
        <v>4</v>
      </c>
      <c r="B1408" s="70" t="s">
        <v>17</v>
      </c>
      <c r="C1408" s="70" t="s">
        <v>247</v>
      </c>
      <c r="D1408" s="70" t="s">
        <v>132</v>
      </c>
      <c r="E1408" s="76">
        <f>INDEX('Input Data'!$B$154:$R$173,MATCH(IF($A1408="Primary",$A1408,$B1408),'Input Data'!$A$154:$A$173,0),MATCH($D1408,'Input Data'!$B$153:$R$153,0))</f>
        <v>515.95556586580665</v>
      </c>
      <c r="F1408" s="81" t="s">
        <v>248</v>
      </c>
      <c r="G1408" s="81" t="s">
        <v>245</v>
      </c>
      <c r="H1408" s="70">
        <v>2026</v>
      </c>
    </row>
    <row r="1409" spans="1:8" x14ac:dyDescent="0.35">
      <c r="A1409" s="70" t="s">
        <v>4</v>
      </c>
      <c r="B1409" s="70" t="s">
        <v>17</v>
      </c>
      <c r="C1409" s="70" t="s">
        <v>249</v>
      </c>
      <c r="D1409" s="70" t="s">
        <v>132</v>
      </c>
      <c r="E1409" s="76">
        <f>INDEX('Input Data'!$B$180:$R$199,MATCH(IF($A1409="Primary",$A1409,$B1409),'Input Data'!$A$180:$A$199,0),MATCH($D1409,'Input Data'!$B$179:$R$179,0))</f>
        <v>255.02596012412974</v>
      </c>
      <c r="F1409" s="81" t="s">
        <v>248</v>
      </c>
      <c r="G1409" s="81" t="s">
        <v>245</v>
      </c>
      <c r="H1409" s="70">
        <v>2026</v>
      </c>
    </row>
    <row r="1410" spans="1:8" x14ac:dyDescent="0.35">
      <c r="A1410" s="70" t="s">
        <v>4</v>
      </c>
      <c r="B1410" s="70" t="s">
        <v>17</v>
      </c>
      <c r="C1410" s="70" t="s">
        <v>250</v>
      </c>
      <c r="D1410" s="70" t="s">
        <v>132</v>
      </c>
      <c r="E1410" s="76">
        <f t="shared" ref="E1410" ca="1" si="195">INDEX(INDIRECT("'"&amp;IF($A1410="Primary",$A1410,IF($B1410="History","History ",$B1410))&amp;"'!$E$41:$X$41"),1,MATCH($D1410,INDIRECT("'"&amp;IF($A1410="Primary",$A1410,IF($B1410="History","History ",$B1410))&amp;"'!$E$35:$X$35"),0))</f>
        <v>687.55651411040719</v>
      </c>
      <c r="F1410" s="81" t="s">
        <v>248</v>
      </c>
      <c r="G1410" s="81" t="s">
        <v>245</v>
      </c>
      <c r="H1410" s="70">
        <v>2026</v>
      </c>
    </row>
    <row r="1411" spans="1:8" x14ac:dyDescent="0.35">
      <c r="A1411" s="70" t="s">
        <v>4</v>
      </c>
      <c r="B1411" s="70" t="s">
        <v>17</v>
      </c>
      <c r="C1411" s="70" t="s">
        <v>251</v>
      </c>
      <c r="D1411" s="70" t="s">
        <v>132</v>
      </c>
      <c r="E1411" s="81">
        <f>INDEX('Input Data'!$B$123:$R$141,MATCH(IF($A1411="Primary",$A1411,$B1411),'Input Data'!$A$123:$A$141,0),MATCH($D1411,'Input Data'!$B$122:$R$122,0))</f>
        <v>0.10187689431312219</v>
      </c>
      <c r="F1411" s="81" t="s">
        <v>244</v>
      </c>
      <c r="G1411" s="81" t="s">
        <v>245</v>
      </c>
      <c r="H1411" s="70">
        <v>2026</v>
      </c>
    </row>
    <row r="1412" spans="1:8" x14ac:dyDescent="0.35">
      <c r="A1412" s="70" t="s">
        <v>4</v>
      </c>
      <c r="B1412" s="70" t="s">
        <v>17</v>
      </c>
      <c r="C1412" s="70" t="s">
        <v>243</v>
      </c>
      <c r="D1412" s="70" t="s">
        <v>133</v>
      </c>
      <c r="E1412" s="81">
        <f>INDEX('Input Data'!$B$71:$R$89,MATCH(IF($A1412="Primary",$A1412,$B1412),'Input Data'!$A$71:$A$89,0),MATCH($D1412,'Input Data'!$B$70:$R$70,0))</f>
        <v>8.1250017568912897E-2</v>
      </c>
      <c r="F1412" s="81" t="s">
        <v>244</v>
      </c>
      <c r="G1412" s="81" t="s">
        <v>252</v>
      </c>
      <c r="H1412" s="70">
        <v>2026</v>
      </c>
    </row>
    <row r="1413" spans="1:8" x14ac:dyDescent="0.35">
      <c r="A1413" s="70" t="s">
        <v>4</v>
      </c>
      <c r="B1413" s="70" t="s">
        <v>17</v>
      </c>
      <c r="C1413" s="70" t="s">
        <v>246</v>
      </c>
      <c r="D1413" s="70" t="s">
        <v>133</v>
      </c>
      <c r="E1413" s="81">
        <f>INDEX('Input Data'!$B$97:$R$115,MATCH(IF($A1413="Primary",$A1413,$B1413),'Input Data'!$A$97:$A$115,0),MATCH($D1413,'Input Data'!$B$96:$R$96,0))</f>
        <v>2.0673414640144504E-2</v>
      </c>
      <c r="F1413" s="81" t="s">
        <v>244</v>
      </c>
      <c r="G1413" s="81" t="s">
        <v>252</v>
      </c>
      <c r="H1413" s="70">
        <v>2026</v>
      </c>
    </row>
    <row r="1414" spans="1:8" x14ac:dyDescent="0.35">
      <c r="A1414" s="70" t="s">
        <v>4</v>
      </c>
      <c r="B1414" s="70" t="s">
        <v>17</v>
      </c>
      <c r="C1414" s="70" t="s">
        <v>247</v>
      </c>
      <c r="D1414" s="70" t="s">
        <v>133</v>
      </c>
      <c r="E1414" s="76">
        <f>INDEX('Input Data'!$B$154:$R$173,MATCH(IF($A1414="Primary",$A1414,$B1414),'Input Data'!$A$154:$A$173,0),MATCH($D1414,'Input Data'!$B$153:$R$153,0))</f>
        <v>499.5709841142243</v>
      </c>
      <c r="F1414" s="81" t="s">
        <v>248</v>
      </c>
      <c r="G1414" s="81" t="s">
        <v>252</v>
      </c>
      <c r="H1414" s="70">
        <v>2026</v>
      </c>
    </row>
    <row r="1415" spans="1:8" x14ac:dyDescent="0.35">
      <c r="A1415" s="70" t="s">
        <v>4</v>
      </c>
      <c r="B1415" s="70" t="s">
        <v>17</v>
      </c>
      <c r="C1415" s="70" t="s">
        <v>249</v>
      </c>
      <c r="D1415" s="70" t="s">
        <v>133</v>
      </c>
      <c r="E1415" s="76">
        <f>INDEX('Input Data'!$B$180:$R$199,MATCH(IF($A1415="Primary",$A1415,$B1415),'Input Data'!$A$180:$A$199,0),MATCH($D1415,'Input Data'!$B$179:$R$179,0))</f>
        <v>260.27120037412152</v>
      </c>
      <c r="F1415" s="81" t="s">
        <v>248</v>
      </c>
      <c r="G1415" s="81" t="s">
        <v>252</v>
      </c>
      <c r="H1415" s="70">
        <v>2026</v>
      </c>
    </row>
    <row r="1416" spans="1:8" x14ac:dyDescent="0.35">
      <c r="A1416" s="70" t="s">
        <v>4</v>
      </c>
      <c r="B1416" s="70" t="s">
        <v>17</v>
      </c>
      <c r="C1416" s="70" t="s">
        <v>250</v>
      </c>
      <c r="D1416" s="70" t="s">
        <v>133</v>
      </c>
      <c r="E1416" s="76">
        <f>INDEX('Input Data'!$B$430:$Q$449,MATCH(IF($A1416="Primary",$A1416,$B1416),'Input Data'!$A$430:$A$449,0),MATCH($D1416,'Input Data'!B$429:Q$429,0))</f>
        <v>764.83876345834926</v>
      </c>
      <c r="F1416" s="81" t="s">
        <v>248</v>
      </c>
      <c r="G1416" s="81" t="s">
        <v>252</v>
      </c>
      <c r="H1416" s="70">
        <v>2026</v>
      </c>
    </row>
    <row r="1417" spans="1:8" x14ac:dyDescent="0.35">
      <c r="A1417" s="70" t="s">
        <v>4</v>
      </c>
      <c r="B1417" s="70" t="s">
        <v>17</v>
      </c>
      <c r="C1417" s="70" t="s">
        <v>251</v>
      </c>
      <c r="D1417" s="70" t="s">
        <v>133</v>
      </c>
      <c r="E1417" s="81">
        <f>INDEX('Input Data'!$B$123:$R$141,MATCH(IF($A1417="Primary",$A1417,$B1417),'Input Data'!$A$123:$A$141,0),MATCH($D1417,'Input Data'!$B$122:$R$122,0))</f>
        <v>0.1019234322090574</v>
      </c>
      <c r="F1417" s="81" t="s">
        <v>244</v>
      </c>
      <c r="G1417" s="81" t="s">
        <v>252</v>
      </c>
      <c r="H1417" s="70">
        <v>2026</v>
      </c>
    </row>
    <row r="1418" spans="1:8" x14ac:dyDescent="0.35">
      <c r="A1418" s="70" t="s">
        <v>4</v>
      </c>
      <c r="B1418" s="70" t="s">
        <v>17</v>
      </c>
      <c r="C1418" s="70" t="s">
        <v>243</v>
      </c>
      <c r="D1418" s="70" t="s">
        <v>134</v>
      </c>
      <c r="E1418" s="81">
        <f>INDEX('Input Data'!$B$71:$R$89,MATCH(IF($A1418="Primary",$A1418,$B1418),'Input Data'!$A$71:$A$89,0),MATCH($D1418,'Input Data'!$B$70:$R$70,0))</f>
        <v>8.0962061723179712E-2</v>
      </c>
      <c r="F1418" s="81" t="s">
        <v>244</v>
      </c>
      <c r="G1418" s="81" t="s">
        <v>252</v>
      </c>
      <c r="H1418" s="70">
        <v>2026</v>
      </c>
    </row>
    <row r="1419" spans="1:8" x14ac:dyDescent="0.35">
      <c r="A1419" s="70" t="s">
        <v>4</v>
      </c>
      <c r="B1419" s="70" t="s">
        <v>17</v>
      </c>
      <c r="C1419" s="70" t="s">
        <v>246</v>
      </c>
      <c r="D1419" s="70" t="s">
        <v>134</v>
      </c>
      <c r="E1419" s="81">
        <f>INDEX('Input Data'!$B$97:$R$115,MATCH(IF($A1419="Primary",$A1419,$B1419),'Input Data'!$A$97:$A$115,0),MATCH($D1419,'Input Data'!$B$96:$R$96,0))</f>
        <v>2.0600146587102589E-2</v>
      </c>
      <c r="F1419" s="81" t="s">
        <v>244</v>
      </c>
      <c r="G1419" s="81" t="s">
        <v>252</v>
      </c>
      <c r="H1419" s="70">
        <v>2026</v>
      </c>
    </row>
    <row r="1420" spans="1:8" x14ac:dyDescent="0.35">
      <c r="A1420" s="70" t="s">
        <v>4</v>
      </c>
      <c r="B1420" s="70" t="s">
        <v>17</v>
      </c>
      <c r="C1420" s="70" t="s">
        <v>247</v>
      </c>
      <c r="D1420" s="70" t="s">
        <v>134</v>
      </c>
      <c r="E1420" s="76">
        <f>INDEX('Input Data'!$B$154:$R$173,MATCH(IF($A1420="Primary",$A1420,$B1420),'Input Data'!$A$154:$A$173,0),MATCH($D1420,'Input Data'!$B$153:$R$153,0))</f>
        <v>467.16388240101935</v>
      </c>
      <c r="F1420" s="81" t="s">
        <v>248</v>
      </c>
      <c r="G1420" s="81" t="s">
        <v>252</v>
      </c>
      <c r="H1420" s="70">
        <v>2026</v>
      </c>
    </row>
    <row r="1421" spans="1:8" x14ac:dyDescent="0.35">
      <c r="A1421" s="70" t="s">
        <v>4</v>
      </c>
      <c r="B1421" s="70" t="s">
        <v>17</v>
      </c>
      <c r="C1421" s="70" t="s">
        <v>249</v>
      </c>
      <c r="D1421" s="70" t="s">
        <v>134</v>
      </c>
      <c r="E1421" s="76">
        <f>INDEX('Input Data'!$B$180:$R$199,MATCH(IF($A1421="Primary",$A1421,$B1421),'Input Data'!$A$180:$A$199,0),MATCH($D1421,'Input Data'!$B$179:$R$179,0))</f>
        <v>256.55336078809569</v>
      </c>
      <c r="F1421" s="81" t="s">
        <v>248</v>
      </c>
      <c r="G1421" s="81" t="s">
        <v>252</v>
      </c>
      <c r="H1421" s="70">
        <v>2026</v>
      </c>
    </row>
    <row r="1422" spans="1:8" x14ac:dyDescent="0.35">
      <c r="A1422" s="70" t="s">
        <v>4</v>
      </c>
      <c r="B1422" s="70" t="s">
        <v>17</v>
      </c>
      <c r="C1422" s="70" t="s">
        <v>250</v>
      </c>
      <c r="D1422" s="70" t="s">
        <v>134</v>
      </c>
      <c r="E1422" s="76">
        <f>INDEX('Input Data'!$B$430:$Q$449,MATCH(IF($A1422="Primary",$A1422,$B1422),'Input Data'!$A$430:$A$449,0),MATCH($D1422,'Input Data'!B$429:Q$429,0))</f>
        <v>886.14276354071342</v>
      </c>
      <c r="F1422" s="81" t="s">
        <v>248</v>
      </c>
      <c r="G1422" s="81" t="s">
        <v>252</v>
      </c>
      <c r="H1422" s="70">
        <v>2026</v>
      </c>
    </row>
    <row r="1423" spans="1:8" x14ac:dyDescent="0.35">
      <c r="A1423" s="70" t="s">
        <v>4</v>
      </c>
      <c r="B1423" s="70" t="s">
        <v>17</v>
      </c>
      <c r="C1423" s="70" t="s">
        <v>251</v>
      </c>
      <c r="D1423" s="70" t="s">
        <v>134</v>
      </c>
      <c r="E1423" s="81">
        <f>INDEX('Input Data'!$B$123:$R$141,MATCH(IF($A1423="Primary",$A1423,$B1423),'Input Data'!$A$123:$A$141,0),MATCH($D1423,'Input Data'!$B$122:$R$122,0))</f>
        <v>0.1015622083102823</v>
      </c>
      <c r="F1423" s="81" t="s">
        <v>244</v>
      </c>
      <c r="G1423" s="81" t="s">
        <v>252</v>
      </c>
      <c r="H1423" s="70">
        <v>2026</v>
      </c>
    </row>
    <row r="1424" spans="1:8" x14ac:dyDescent="0.35">
      <c r="A1424" s="70" t="s">
        <v>4</v>
      </c>
      <c r="B1424" s="70" t="s">
        <v>17</v>
      </c>
      <c r="C1424" s="70" t="s">
        <v>243</v>
      </c>
      <c r="D1424" s="70" t="s">
        <v>135</v>
      </c>
      <c r="E1424" s="81">
        <f>INDEX('Input Data'!$B$71:$R$89,MATCH(IF($A1424="Primary",$A1424,$B1424),'Input Data'!$A$71:$A$89,0),MATCH($D1424,'Input Data'!$B$70:$R$70,0))</f>
        <v>8.0962061723179699E-2</v>
      </c>
      <c r="F1424" s="81" t="s">
        <v>244</v>
      </c>
      <c r="G1424" s="70" t="s">
        <v>252</v>
      </c>
      <c r="H1424" s="70">
        <v>2026</v>
      </c>
    </row>
    <row r="1425" spans="1:8" x14ac:dyDescent="0.35">
      <c r="A1425" s="70" t="s">
        <v>4</v>
      </c>
      <c r="B1425" s="70" t="s">
        <v>17</v>
      </c>
      <c r="C1425" s="70" t="s">
        <v>246</v>
      </c>
      <c r="D1425" s="70" t="s">
        <v>135</v>
      </c>
      <c r="E1425" s="81">
        <f>INDEX('Input Data'!$B$97:$R$115,MATCH(IF($A1425="Primary",$A1425,$B1425),'Input Data'!$A$97:$A$115,0),MATCH($D1425,'Input Data'!$B$96:$R$96,0))</f>
        <v>2.0600146587102589E-2</v>
      </c>
      <c r="F1425" s="81" t="s">
        <v>244</v>
      </c>
      <c r="G1425" s="70" t="s">
        <v>252</v>
      </c>
      <c r="H1425" s="70">
        <v>2026</v>
      </c>
    </row>
    <row r="1426" spans="1:8" x14ac:dyDescent="0.35">
      <c r="A1426" s="70" t="s">
        <v>4</v>
      </c>
      <c r="B1426" s="70" t="s">
        <v>17</v>
      </c>
      <c r="C1426" s="70" t="s">
        <v>247</v>
      </c>
      <c r="D1426" s="70" t="s">
        <v>135</v>
      </c>
      <c r="E1426" s="76">
        <f>INDEX('Input Data'!$B$154:$R$173,MATCH(IF($A1426="Primary",$A1426,$B1426),'Input Data'!$A$154:$A$173,0),MATCH($D1426,'Input Data'!$B$153:$R$153,0))</f>
        <v>487.58619204556283</v>
      </c>
      <c r="F1426" s="81" t="s">
        <v>248</v>
      </c>
      <c r="G1426" s="70" t="s">
        <v>252</v>
      </c>
      <c r="H1426" s="70">
        <v>2026</v>
      </c>
    </row>
    <row r="1427" spans="1:8" x14ac:dyDescent="0.35">
      <c r="A1427" s="70" t="s">
        <v>4</v>
      </c>
      <c r="B1427" s="70" t="s">
        <v>17</v>
      </c>
      <c r="C1427" s="70" t="s">
        <v>249</v>
      </c>
      <c r="D1427" s="70" t="s">
        <v>135</v>
      </c>
      <c r="E1427" s="76">
        <f>INDEX('Input Data'!$B$180:$R$199,MATCH(IF($A1427="Primary",$A1427,$B1427),'Input Data'!$A$180:$A$199,0),MATCH($D1427,'Input Data'!$B$179:$R$179,0))</f>
        <v>281.99382882727713</v>
      </c>
      <c r="F1427" s="81" t="s">
        <v>248</v>
      </c>
      <c r="G1427" s="70" t="s">
        <v>252</v>
      </c>
      <c r="H1427" s="70">
        <v>2026</v>
      </c>
    </row>
    <row r="1428" spans="1:8" x14ac:dyDescent="0.35">
      <c r="A1428" s="70" t="s">
        <v>4</v>
      </c>
      <c r="B1428" s="70" t="s">
        <v>17</v>
      </c>
      <c r="C1428" s="70" t="s">
        <v>250</v>
      </c>
      <c r="D1428" s="70" t="s">
        <v>135</v>
      </c>
      <c r="E1428" s="76"/>
      <c r="F1428" s="76"/>
      <c r="G1428" s="70" t="s">
        <v>252</v>
      </c>
      <c r="H1428" s="70">
        <v>2026</v>
      </c>
    </row>
    <row r="1429" spans="1:8" x14ac:dyDescent="0.35">
      <c r="A1429" s="70" t="s">
        <v>4</v>
      </c>
      <c r="B1429" s="70" t="s">
        <v>17</v>
      </c>
      <c r="C1429" s="70" t="s">
        <v>251</v>
      </c>
      <c r="D1429" s="70" t="s">
        <v>135</v>
      </c>
      <c r="E1429" s="81">
        <f>INDEX('Input Data'!$B$123:$R$141,MATCH(IF($A1429="Primary",$A1429,$B1429),'Input Data'!$A$123:$A$141,0),MATCH($D1429,'Input Data'!$B$122:$R$122,0))</f>
        <v>0.10156220831028229</v>
      </c>
      <c r="F1429" s="81" t="s">
        <v>244</v>
      </c>
      <c r="G1429" s="70" t="s">
        <v>252</v>
      </c>
      <c r="H1429" s="70">
        <v>2026</v>
      </c>
    </row>
    <row r="1430" spans="1:8" x14ac:dyDescent="0.35">
      <c r="A1430" s="70" t="s">
        <v>4</v>
      </c>
      <c r="B1430" s="70" t="s">
        <v>24</v>
      </c>
      <c r="C1430" s="70" t="s">
        <v>243</v>
      </c>
      <c r="D1430" s="70" t="s">
        <v>119</v>
      </c>
      <c r="E1430" s="81">
        <f>INDEX('Input Data'!$B$71:$R$89,MATCH(IF($A1430="Primary",$A1430,$B1430),'Input Data'!$A$71:$A$89,0),MATCH($D1430,'Input Data'!$B$70:$R$70,0))</f>
        <v>8.4509078842584615E-2</v>
      </c>
      <c r="F1430" s="81" t="s">
        <v>244</v>
      </c>
      <c r="G1430" s="81" t="s">
        <v>245</v>
      </c>
      <c r="H1430" s="70">
        <v>2026</v>
      </c>
    </row>
    <row r="1431" spans="1:8" x14ac:dyDescent="0.35">
      <c r="A1431" s="70" t="s">
        <v>4</v>
      </c>
      <c r="B1431" s="70" t="s">
        <v>24</v>
      </c>
      <c r="C1431" s="70" t="s">
        <v>246</v>
      </c>
      <c r="D1431" s="70" t="s">
        <v>119</v>
      </c>
      <c r="E1431" s="81">
        <f>INDEX('Input Data'!$B$97:$R$115,MATCH(IF($A1431="Primary",$A1431,$B1431),'Input Data'!$A$97:$A$115,0),MATCH($D1431,'Input Data'!$B$96:$R$96,0))</f>
        <v>2.1315038133140229E-2</v>
      </c>
      <c r="F1431" s="81" t="s">
        <v>244</v>
      </c>
      <c r="G1431" s="81" t="s">
        <v>245</v>
      </c>
      <c r="H1431" s="70">
        <v>2026</v>
      </c>
    </row>
    <row r="1432" spans="1:8" x14ac:dyDescent="0.35">
      <c r="A1432" s="70" t="s">
        <v>4</v>
      </c>
      <c r="B1432" s="70" t="s">
        <v>24</v>
      </c>
      <c r="C1432" s="70" t="s">
        <v>247</v>
      </c>
      <c r="D1432" s="70" t="s">
        <v>119</v>
      </c>
      <c r="E1432" s="76">
        <f>INDEX('Input Data'!$B$154:$R$173,MATCH(IF($A1432="Primary",$A1432,$B1432),'Input Data'!$A$154:$A$173,0),MATCH($D1432,'Input Data'!$B$153:$R$153,0))</f>
        <v>128.29114430353022</v>
      </c>
      <c r="F1432" s="81" t="s">
        <v>248</v>
      </c>
      <c r="G1432" s="81" t="s">
        <v>245</v>
      </c>
      <c r="H1432" s="70">
        <v>2026</v>
      </c>
    </row>
    <row r="1433" spans="1:8" x14ac:dyDescent="0.35">
      <c r="A1433" s="70" t="s">
        <v>4</v>
      </c>
      <c r="B1433" s="70" t="s">
        <v>24</v>
      </c>
      <c r="C1433" s="70" t="s">
        <v>249</v>
      </c>
      <c r="D1433" s="70" t="s">
        <v>119</v>
      </c>
      <c r="E1433" s="76">
        <f>INDEX('Input Data'!$B$180:$R$199,MATCH(IF($A1433="Primary",$A1433,$B1433),'Input Data'!$A$180:$A$199,0),MATCH($D1433,'Input Data'!$B$179:$R$179,0))</f>
        <v>99.466633938407341</v>
      </c>
      <c r="F1433" s="81" t="s">
        <v>248</v>
      </c>
      <c r="G1433" s="81" t="s">
        <v>245</v>
      </c>
      <c r="H1433" s="70">
        <v>2026</v>
      </c>
    </row>
    <row r="1434" spans="1:8" x14ac:dyDescent="0.35">
      <c r="A1434" s="70" t="s">
        <v>4</v>
      </c>
      <c r="B1434" s="70" t="s">
        <v>24</v>
      </c>
      <c r="C1434" s="70" t="s">
        <v>250</v>
      </c>
      <c r="D1434" s="70" t="s">
        <v>119</v>
      </c>
      <c r="E1434" s="76">
        <f t="shared" ref="E1434" ca="1" si="196">INDEX(INDIRECT("'"&amp;IF($A1434="Primary",$A1434,IF($B1434="History","History ",$B1434))&amp;"'!$E$41:$X$41"),1,MATCH($D1434,INDIRECT("'"&amp;IF($A1434="Primary",$A1434,IF($B1434="History","History ",$B1434))&amp;"'!$E$35:$X$35"),0))</f>
        <v>234.24218915384117</v>
      </c>
      <c r="F1434" s="81" t="s">
        <v>248</v>
      </c>
      <c r="G1434" s="81" t="s">
        <v>245</v>
      </c>
      <c r="H1434" s="70">
        <v>2026</v>
      </c>
    </row>
    <row r="1435" spans="1:8" x14ac:dyDescent="0.35">
      <c r="A1435" s="70" t="s">
        <v>4</v>
      </c>
      <c r="B1435" s="70" t="s">
        <v>24</v>
      </c>
      <c r="C1435" s="70" t="s">
        <v>251</v>
      </c>
      <c r="D1435" s="70" t="s">
        <v>119</v>
      </c>
      <c r="E1435" s="81">
        <f>INDEX('Input Data'!$B$123:$R$141,MATCH(IF($A1435="Primary",$A1435,$B1435),'Input Data'!$A$123:$A$141,0),MATCH($D1435,'Input Data'!$B$122:$R$122,0))</f>
        <v>0.10582411697572484</v>
      </c>
      <c r="F1435" s="81" t="s">
        <v>244</v>
      </c>
      <c r="G1435" s="81" t="s">
        <v>245</v>
      </c>
      <c r="H1435" s="70">
        <v>2026</v>
      </c>
    </row>
    <row r="1436" spans="1:8" x14ac:dyDescent="0.35">
      <c r="A1436" s="70" t="s">
        <v>4</v>
      </c>
      <c r="B1436" s="70" t="s">
        <v>24</v>
      </c>
      <c r="C1436" s="70" t="s">
        <v>243</v>
      </c>
      <c r="D1436" s="70" t="s">
        <v>120</v>
      </c>
      <c r="E1436" s="81">
        <f>INDEX('Input Data'!$B$71:$R$89,MATCH(IF($A1436="Primary",$A1436,$B1436),'Input Data'!$A$71:$A$89,0),MATCH($D1436,'Input Data'!$B$70:$R$70,0))</f>
        <v>7.725195350316108E-2</v>
      </c>
      <c r="F1436" s="81" t="s">
        <v>244</v>
      </c>
      <c r="G1436" s="81" t="s">
        <v>245</v>
      </c>
      <c r="H1436" s="70">
        <v>2026</v>
      </c>
    </row>
    <row r="1437" spans="1:8" x14ac:dyDescent="0.35">
      <c r="A1437" s="70" t="s">
        <v>4</v>
      </c>
      <c r="B1437" s="70" t="s">
        <v>24</v>
      </c>
      <c r="C1437" s="70" t="s">
        <v>246</v>
      </c>
      <c r="D1437" s="70" t="s">
        <v>120</v>
      </c>
      <c r="E1437" s="81">
        <f>INDEX('Input Data'!$B$97:$R$115,MATCH(IF($A1437="Primary",$A1437,$B1437),'Input Data'!$A$97:$A$115,0),MATCH($D1437,'Input Data'!$B$96:$R$96,0))</f>
        <v>1.8329711773733704E-2</v>
      </c>
      <c r="F1437" s="81" t="s">
        <v>244</v>
      </c>
      <c r="G1437" s="81" t="s">
        <v>245</v>
      </c>
      <c r="H1437" s="70">
        <v>2026</v>
      </c>
    </row>
    <row r="1438" spans="1:8" x14ac:dyDescent="0.35">
      <c r="A1438" s="70" t="s">
        <v>4</v>
      </c>
      <c r="B1438" s="70" t="s">
        <v>24</v>
      </c>
      <c r="C1438" s="70" t="s">
        <v>247</v>
      </c>
      <c r="D1438" s="70" t="s">
        <v>120</v>
      </c>
      <c r="E1438" s="76">
        <f>INDEX('Input Data'!$B$154:$R$173,MATCH(IF($A1438="Primary",$A1438,$B1438),'Input Data'!$A$154:$A$173,0),MATCH($D1438,'Input Data'!$B$153:$R$153,0))</f>
        <v>170.97754179665088</v>
      </c>
      <c r="F1438" s="81" t="s">
        <v>248</v>
      </c>
      <c r="G1438" s="81" t="s">
        <v>245</v>
      </c>
      <c r="H1438" s="70">
        <v>2026</v>
      </c>
    </row>
    <row r="1439" spans="1:8" x14ac:dyDescent="0.35">
      <c r="A1439" s="70" t="s">
        <v>4</v>
      </c>
      <c r="B1439" s="70" t="s">
        <v>24</v>
      </c>
      <c r="C1439" s="70" t="s">
        <v>249</v>
      </c>
      <c r="D1439" s="70" t="s">
        <v>120</v>
      </c>
      <c r="E1439" s="76">
        <f>INDEX('Input Data'!$B$180:$R$199,MATCH(IF($A1439="Primary",$A1439,$B1439),'Input Data'!$A$180:$A$199,0),MATCH($D1439,'Input Data'!$B$179:$R$179,0))</f>
        <v>139.76929384350359</v>
      </c>
      <c r="F1439" s="81" t="s">
        <v>248</v>
      </c>
      <c r="G1439" s="81" t="s">
        <v>245</v>
      </c>
      <c r="H1439" s="70">
        <v>2026</v>
      </c>
    </row>
    <row r="1440" spans="1:8" x14ac:dyDescent="0.35">
      <c r="A1440" s="70" t="s">
        <v>4</v>
      </c>
      <c r="B1440" s="70" t="s">
        <v>24</v>
      </c>
      <c r="C1440" s="70" t="s">
        <v>250</v>
      </c>
      <c r="D1440" s="70" t="s">
        <v>120</v>
      </c>
      <c r="E1440" s="76">
        <f t="shared" ref="E1440" ca="1" si="197">INDEX(INDIRECT("'"&amp;IF($A1440="Primary",$A1440,IF($B1440="History","History ",$B1440))&amp;"'!$E$41:$X$41"),1,MATCH($D1440,INDIRECT("'"&amp;IF($A1440="Primary",$A1440,IF($B1440="History","History ",$B1440))&amp;"'!$E$35:$X$35"),0))</f>
        <v>226.14203029540465</v>
      </c>
      <c r="F1440" s="81" t="s">
        <v>248</v>
      </c>
      <c r="G1440" s="81" t="s">
        <v>245</v>
      </c>
      <c r="H1440" s="70">
        <v>2026</v>
      </c>
    </row>
    <row r="1441" spans="1:8" x14ac:dyDescent="0.35">
      <c r="A1441" s="70" t="s">
        <v>4</v>
      </c>
      <c r="B1441" s="70" t="s">
        <v>24</v>
      </c>
      <c r="C1441" s="70" t="s">
        <v>251</v>
      </c>
      <c r="D1441" s="70" t="s">
        <v>120</v>
      </c>
      <c r="E1441" s="81">
        <f>INDEX('Input Data'!$B$123:$R$141,MATCH(IF($A1441="Primary",$A1441,$B1441),'Input Data'!$A$123:$A$141,0),MATCH($D1441,'Input Data'!$B$122:$R$122,0))</f>
        <v>9.5581665276894781E-2</v>
      </c>
      <c r="F1441" s="81" t="s">
        <v>244</v>
      </c>
      <c r="G1441" s="81" t="s">
        <v>245</v>
      </c>
      <c r="H1441" s="70">
        <v>2026</v>
      </c>
    </row>
    <row r="1442" spans="1:8" x14ac:dyDescent="0.35">
      <c r="A1442" s="70" t="s">
        <v>4</v>
      </c>
      <c r="B1442" s="70" t="s">
        <v>24</v>
      </c>
      <c r="C1442" s="70" t="s">
        <v>243</v>
      </c>
      <c r="D1442" s="70" t="s">
        <v>121</v>
      </c>
      <c r="E1442" s="81">
        <f>INDEX('Input Data'!$B$71:$R$89,MATCH(IF($A1442="Primary",$A1442,$B1442),'Input Data'!$A$71:$A$89,0),MATCH($D1442,'Input Data'!$B$70:$R$70,0))</f>
        <v>8.9777015439306815E-2</v>
      </c>
      <c r="F1442" s="81" t="s">
        <v>244</v>
      </c>
      <c r="G1442" s="81" t="s">
        <v>245</v>
      </c>
      <c r="H1442" s="70">
        <v>2026</v>
      </c>
    </row>
    <row r="1443" spans="1:8" x14ac:dyDescent="0.35">
      <c r="A1443" s="70" t="s">
        <v>4</v>
      </c>
      <c r="B1443" s="70" t="s">
        <v>24</v>
      </c>
      <c r="C1443" s="70" t="s">
        <v>246</v>
      </c>
      <c r="D1443" s="70" t="s">
        <v>121</v>
      </c>
      <c r="E1443" s="81">
        <f>INDEX('Input Data'!$B$97:$R$115,MATCH(IF($A1443="Primary",$A1443,$B1443),'Input Data'!$A$97:$A$115,0),MATCH($D1443,'Input Data'!$B$96:$R$96,0))</f>
        <v>1.4862168482679832E-2</v>
      </c>
      <c r="F1443" s="81" t="s">
        <v>244</v>
      </c>
      <c r="G1443" s="81" t="s">
        <v>245</v>
      </c>
      <c r="H1443" s="70">
        <v>2026</v>
      </c>
    </row>
    <row r="1444" spans="1:8" x14ac:dyDescent="0.35">
      <c r="A1444" s="70" t="s">
        <v>4</v>
      </c>
      <c r="B1444" s="70" t="s">
        <v>24</v>
      </c>
      <c r="C1444" s="70" t="s">
        <v>247</v>
      </c>
      <c r="D1444" s="70" t="s">
        <v>121</v>
      </c>
      <c r="E1444" s="76">
        <f>INDEX('Input Data'!$B$154:$R$173,MATCH(IF($A1444="Primary",$A1444,$B1444),'Input Data'!$A$154:$A$173,0),MATCH($D1444,'Input Data'!$B$153:$R$153,0))</f>
        <v>146.29133448392272</v>
      </c>
      <c r="F1444" s="81" t="s">
        <v>248</v>
      </c>
      <c r="G1444" s="81" t="s">
        <v>245</v>
      </c>
      <c r="H1444" s="70">
        <v>2026</v>
      </c>
    </row>
    <row r="1445" spans="1:8" x14ac:dyDescent="0.35">
      <c r="A1445" s="70" t="s">
        <v>4</v>
      </c>
      <c r="B1445" s="70" t="s">
        <v>24</v>
      </c>
      <c r="C1445" s="70" t="s">
        <v>249</v>
      </c>
      <c r="D1445" s="70" t="s">
        <v>121</v>
      </c>
      <c r="E1445" s="76">
        <f>INDEX('Input Data'!$B$180:$R$199,MATCH(IF($A1445="Primary",$A1445,$B1445),'Input Data'!$A$180:$A$199,0),MATCH($D1445,'Input Data'!$B$179:$R$179,0))</f>
        <v>98.860797531050679</v>
      </c>
      <c r="F1445" s="81" t="s">
        <v>248</v>
      </c>
      <c r="G1445" s="81" t="s">
        <v>245</v>
      </c>
      <c r="H1445" s="70">
        <v>2026</v>
      </c>
    </row>
    <row r="1446" spans="1:8" x14ac:dyDescent="0.35">
      <c r="A1446" s="70" t="s">
        <v>4</v>
      </c>
      <c r="B1446" s="70" t="s">
        <v>24</v>
      </c>
      <c r="C1446" s="70" t="s">
        <v>250</v>
      </c>
      <c r="D1446" s="70" t="s">
        <v>121</v>
      </c>
      <c r="E1446" s="76">
        <f t="shared" ref="E1446" ca="1" si="198">INDEX(INDIRECT("'"&amp;IF($A1446="Primary",$A1446,IF($B1446="History","History ",$B1446))&amp;"'!$E$41:$X$41"),1,MATCH($D1446,INDIRECT("'"&amp;IF($A1446="Primary",$A1446,IF($B1446="History","History ",$B1446))&amp;"'!$E$35:$X$35"),0))</f>
        <v>208.14182370079826</v>
      </c>
      <c r="F1446" s="81" t="s">
        <v>248</v>
      </c>
      <c r="G1446" s="81" t="s">
        <v>245</v>
      </c>
      <c r="H1446" s="70">
        <v>2026</v>
      </c>
    </row>
    <row r="1447" spans="1:8" x14ac:dyDescent="0.35">
      <c r="A1447" s="70" t="s">
        <v>4</v>
      </c>
      <c r="B1447" s="70" t="s">
        <v>24</v>
      </c>
      <c r="C1447" s="70" t="s">
        <v>251</v>
      </c>
      <c r="D1447" s="70" t="s">
        <v>121</v>
      </c>
      <c r="E1447" s="81">
        <f>INDEX('Input Data'!$B$123:$R$141,MATCH(IF($A1447="Primary",$A1447,$B1447),'Input Data'!$A$123:$A$141,0),MATCH($D1447,'Input Data'!$B$122:$R$122,0))</f>
        <v>0.10463918392198665</v>
      </c>
      <c r="F1447" s="81" t="s">
        <v>244</v>
      </c>
      <c r="G1447" s="81" t="s">
        <v>245</v>
      </c>
      <c r="H1447" s="70">
        <v>2026</v>
      </c>
    </row>
    <row r="1448" spans="1:8" x14ac:dyDescent="0.35">
      <c r="A1448" s="70" t="s">
        <v>4</v>
      </c>
      <c r="B1448" s="70" t="s">
        <v>24</v>
      </c>
      <c r="C1448" s="70" t="s">
        <v>243</v>
      </c>
      <c r="D1448" s="70" t="s">
        <v>122</v>
      </c>
      <c r="E1448" s="81">
        <f>INDEX('Input Data'!$B$71:$R$89,MATCH(IF($A1448="Primary",$A1448,$B1448),'Input Data'!$A$71:$A$89,0),MATCH($D1448,'Input Data'!$B$70:$R$70,0))</f>
        <v>8.5802393226145468E-2</v>
      </c>
      <c r="F1448" s="81" t="s">
        <v>244</v>
      </c>
      <c r="G1448" s="81" t="s">
        <v>245</v>
      </c>
      <c r="H1448" s="70">
        <v>2026</v>
      </c>
    </row>
    <row r="1449" spans="1:8" x14ac:dyDescent="0.35">
      <c r="A1449" s="70" t="s">
        <v>4</v>
      </c>
      <c r="B1449" s="70" t="s">
        <v>24</v>
      </c>
      <c r="C1449" s="70" t="s">
        <v>246</v>
      </c>
      <c r="D1449" s="70" t="s">
        <v>122</v>
      </c>
      <c r="E1449" s="81">
        <f>INDEX('Input Data'!$B$97:$R$115,MATCH(IF($A1449="Primary",$A1449,$B1449),'Input Data'!$A$97:$A$115,0),MATCH($D1449,'Input Data'!$B$96:$R$96,0))</f>
        <v>1.8615724006578821E-2</v>
      </c>
      <c r="F1449" s="81" t="s">
        <v>244</v>
      </c>
      <c r="G1449" s="81" t="s">
        <v>245</v>
      </c>
      <c r="H1449" s="70">
        <v>2026</v>
      </c>
    </row>
    <row r="1450" spans="1:8" x14ac:dyDescent="0.35">
      <c r="A1450" s="70" t="s">
        <v>4</v>
      </c>
      <c r="B1450" s="70" t="s">
        <v>24</v>
      </c>
      <c r="C1450" s="70" t="s">
        <v>247</v>
      </c>
      <c r="D1450" s="70" t="s">
        <v>122</v>
      </c>
      <c r="E1450" s="76">
        <f>INDEX('Input Data'!$B$154:$R$173,MATCH(IF($A1450="Primary",$A1450,$B1450),'Input Data'!$A$154:$A$173,0),MATCH($D1450,'Input Data'!$B$153:$R$153,0))</f>
        <v>189.53001711518374</v>
      </c>
      <c r="F1450" s="81" t="s">
        <v>248</v>
      </c>
      <c r="G1450" s="81" t="s">
        <v>245</v>
      </c>
      <c r="H1450" s="70">
        <v>2026</v>
      </c>
    </row>
    <row r="1451" spans="1:8" x14ac:dyDescent="0.35">
      <c r="A1451" s="70" t="s">
        <v>4</v>
      </c>
      <c r="B1451" s="70" t="s">
        <v>24</v>
      </c>
      <c r="C1451" s="70" t="s">
        <v>249</v>
      </c>
      <c r="D1451" s="70" t="s">
        <v>122</v>
      </c>
      <c r="E1451" s="76">
        <f>INDEX('Input Data'!$B$180:$R$199,MATCH(IF($A1451="Primary",$A1451,$B1451),'Input Data'!$A$180:$A$199,0),MATCH($D1451,'Input Data'!$B$179:$R$179,0))</f>
        <v>85.484561937213073</v>
      </c>
      <c r="F1451" s="81" t="s">
        <v>248</v>
      </c>
      <c r="G1451" s="81" t="s">
        <v>245</v>
      </c>
      <c r="H1451" s="70">
        <v>2026</v>
      </c>
    </row>
    <row r="1452" spans="1:8" x14ac:dyDescent="0.35">
      <c r="A1452" s="70" t="s">
        <v>4</v>
      </c>
      <c r="B1452" s="70" t="s">
        <v>24</v>
      </c>
      <c r="C1452" s="70" t="s">
        <v>250</v>
      </c>
      <c r="D1452" s="70" t="s">
        <v>122</v>
      </c>
      <c r="E1452" s="76">
        <f t="shared" ref="E1452" ca="1" si="199">INDEX(INDIRECT("'"&amp;IF($A1452="Primary",$A1452,IF($B1452="History","History ",$B1452))&amp;"'!$E$41:$X$41"),1,MATCH($D1452,INDIRECT("'"&amp;IF($A1452="Primary",$A1452,IF($B1452="History","History ",$B1452))&amp;"'!$E$35:$X$35"),0))</f>
        <v>259.33592373971646</v>
      </c>
      <c r="F1452" s="81" t="s">
        <v>248</v>
      </c>
      <c r="G1452" s="81" t="s">
        <v>245</v>
      </c>
      <c r="H1452" s="70">
        <v>2026</v>
      </c>
    </row>
    <row r="1453" spans="1:8" x14ac:dyDescent="0.35">
      <c r="A1453" s="70" t="s">
        <v>4</v>
      </c>
      <c r="B1453" s="70" t="s">
        <v>24</v>
      </c>
      <c r="C1453" s="70" t="s">
        <v>251</v>
      </c>
      <c r="D1453" s="70" t="s">
        <v>122</v>
      </c>
      <c r="E1453" s="81">
        <f>INDEX('Input Data'!$B$123:$R$141,MATCH(IF($A1453="Primary",$A1453,$B1453),'Input Data'!$A$123:$A$141,0),MATCH($D1453,'Input Data'!$B$122:$R$122,0))</f>
        <v>0.10441811723272429</v>
      </c>
      <c r="F1453" s="81" t="s">
        <v>244</v>
      </c>
      <c r="G1453" s="81" t="s">
        <v>245</v>
      </c>
      <c r="H1453" s="70">
        <v>2026</v>
      </c>
    </row>
    <row r="1454" spans="1:8" x14ac:dyDescent="0.35">
      <c r="A1454" s="70" t="s">
        <v>4</v>
      </c>
      <c r="B1454" s="70" t="s">
        <v>24</v>
      </c>
      <c r="C1454" s="70" t="s">
        <v>243</v>
      </c>
      <c r="D1454" s="70" t="s">
        <v>123</v>
      </c>
      <c r="E1454" s="81">
        <f>INDEX('Input Data'!$B$71:$R$89,MATCH(IF($A1454="Primary",$A1454,$B1454),'Input Data'!$A$71:$A$89,0),MATCH($D1454,'Input Data'!$B$70:$R$70,0))</f>
        <v>9.042008003912258E-2</v>
      </c>
      <c r="F1454" s="81" t="s">
        <v>244</v>
      </c>
      <c r="G1454" s="81" t="s">
        <v>245</v>
      </c>
      <c r="H1454" s="70">
        <v>2026</v>
      </c>
    </row>
    <row r="1455" spans="1:8" x14ac:dyDescent="0.35">
      <c r="A1455" s="70" t="s">
        <v>4</v>
      </c>
      <c r="B1455" s="70" t="s">
        <v>24</v>
      </c>
      <c r="C1455" s="70" t="s">
        <v>246</v>
      </c>
      <c r="D1455" s="70" t="s">
        <v>123</v>
      </c>
      <c r="E1455" s="81">
        <f>INDEX('Input Data'!$B$97:$R$115,MATCH(IF($A1455="Primary",$A1455,$B1455),'Input Data'!$A$97:$A$115,0),MATCH($D1455,'Input Data'!$B$96:$R$96,0))</f>
        <v>1.7104942272102491E-2</v>
      </c>
      <c r="F1455" s="81" t="s">
        <v>244</v>
      </c>
      <c r="G1455" s="81" t="s">
        <v>245</v>
      </c>
      <c r="H1455" s="70">
        <v>2026</v>
      </c>
    </row>
    <row r="1456" spans="1:8" x14ac:dyDescent="0.35">
      <c r="A1456" s="70" t="s">
        <v>4</v>
      </c>
      <c r="B1456" s="70" t="s">
        <v>24</v>
      </c>
      <c r="C1456" s="70" t="s">
        <v>247</v>
      </c>
      <c r="D1456" s="70" t="s">
        <v>123</v>
      </c>
      <c r="E1456" s="76">
        <f>INDEX('Input Data'!$B$154:$R$173,MATCH(IF($A1456="Primary",$A1456,$B1456),'Input Data'!$A$154:$A$173,0),MATCH($D1456,'Input Data'!$B$153:$R$153,0))</f>
        <v>161.71306749555558</v>
      </c>
      <c r="F1456" s="81" t="s">
        <v>248</v>
      </c>
      <c r="G1456" s="81" t="s">
        <v>245</v>
      </c>
      <c r="H1456" s="70">
        <v>2026</v>
      </c>
    </row>
    <row r="1457" spans="1:8" x14ac:dyDescent="0.35">
      <c r="A1457" s="70" t="s">
        <v>4</v>
      </c>
      <c r="B1457" s="70" t="s">
        <v>24</v>
      </c>
      <c r="C1457" s="70" t="s">
        <v>249</v>
      </c>
      <c r="D1457" s="70" t="s">
        <v>123</v>
      </c>
      <c r="E1457" s="76">
        <f>INDEX('Input Data'!$B$180:$R$199,MATCH(IF($A1457="Primary",$A1457,$B1457),'Input Data'!$A$180:$A$199,0),MATCH($D1457,'Input Data'!$B$179:$R$179,0))</f>
        <v>78.418195369193967</v>
      </c>
      <c r="F1457" s="81" t="s">
        <v>248</v>
      </c>
      <c r="G1457" s="81" t="s">
        <v>245</v>
      </c>
      <c r="H1457" s="70">
        <v>2026</v>
      </c>
    </row>
    <row r="1458" spans="1:8" x14ac:dyDescent="0.35">
      <c r="A1458" s="70" t="s">
        <v>4</v>
      </c>
      <c r="B1458" s="70" t="s">
        <v>24</v>
      </c>
      <c r="C1458" s="70" t="s">
        <v>250</v>
      </c>
      <c r="D1458" s="70" t="s">
        <v>123</v>
      </c>
      <c r="E1458" s="76">
        <f t="shared" ref="E1458" ca="1" si="200">INDEX(INDIRECT("'"&amp;IF($A1458="Primary",$A1458,IF($B1458="History","History ",$B1458))&amp;"'!$E$41:$X$41"),1,MATCH($D1458,INDIRECT("'"&amp;IF($A1458="Primary",$A1458,IF($B1458="History","History ",$B1458))&amp;"'!$E$35:$X$35"),0))</f>
        <v>220.49526770254775</v>
      </c>
      <c r="F1458" s="81" t="s">
        <v>248</v>
      </c>
      <c r="G1458" s="81" t="s">
        <v>245</v>
      </c>
      <c r="H1458" s="70">
        <v>2026</v>
      </c>
    </row>
    <row r="1459" spans="1:8" x14ac:dyDescent="0.35">
      <c r="A1459" s="70" t="s">
        <v>4</v>
      </c>
      <c r="B1459" s="70" t="s">
        <v>24</v>
      </c>
      <c r="C1459" s="70" t="s">
        <v>251</v>
      </c>
      <c r="D1459" s="70" t="s">
        <v>123</v>
      </c>
      <c r="E1459" s="81">
        <f>INDEX('Input Data'!$B$123:$R$141,MATCH(IF($A1459="Primary",$A1459,$B1459),'Input Data'!$A$123:$A$141,0),MATCH($D1459,'Input Data'!$B$122:$R$122,0))</f>
        <v>0.10752502231122507</v>
      </c>
      <c r="F1459" s="81" t="s">
        <v>244</v>
      </c>
      <c r="G1459" s="81" t="s">
        <v>245</v>
      </c>
      <c r="H1459" s="70">
        <v>2026</v>
      </c>
    </row>
    <row r="1460" spans="1:8" x14ac:dyDescent="0.35">
      <c r="A1460" s="70" t="s">
        <v>4</v>
      </c>
      <c r="B1460" s="70" t="s">
        <v>24</v>
      </c>
      <c r="C1460" s="70" t="s">
        <v>243</v>
      </c>
      <c r="D1460" s="70" t="s">
        <v>124</v>
      </c>
      <c r="E1460" s="81">
        <f>INDEX('Input Data'!$B$71:$R$89,MATCH(IF($A1460="Primary",$A1460,$B1460),'Input Data'!$A$71:$A$89,0),MATCH($D1460,'Input Data'!$B$70:$R$70,0))</f>
        <v>0.10000269030016551</v>
      </c>
      <c r="F1460" s="81" t="s">
        <v>244</v>
      </c>
      <c r="G1460" s="81" t="s">
        <v>245</v>
      </c>
      <c r="H1460" s="70">
        <v>2026</v>
      </c>
    </row>
    <row r="1461" spans="1:8" x14ac:dyDescent="0.35">
      <c r="A1461" s="70" t="s">
        <v>4</v>
      </c>
      <c r="B1461" s="70" t="s">
        <v>24</v>
      </c>
      <c r="C1461" s="70" t="s">
        <v>246</v>
      </c>
      <c r="D1461" s="70" t="s">
        <v>124</v>
      </c>
      <c r="E1461" s="81">
        <f>INDEX('Input Data'!$B$97:$R$115,MATCH(IF($A1461="Primary",$A1461,$B1461),'Input Data'!$A$97:$A$115,0),MATCH($D1461,'Input Data'!$B$96:$R$96,0))</f>
        <v>1.8178184472810267E-2</v>
      </c>
      <c r="F1461" s="81" t="s">
        <v>244</v>
      </c>
      <c r="G1461" s="81" t="s">
        <v>245</v>
      </c>
      <c r="H1461" s="70">
        <v>2026</v>
      </c>
    </row>
    <row r="1462" spans="1:8" x14ac:dyDescent="0.35">
      <c r="A1462" s="70" t="s">
        <v>4</v>
      </c>
      <c r="B1462" s="70" t="s">
        <v>24</v>
      </c>
      <c r="C1462" s="70" t="s">
        <v>247</v>
      </c>
      <c r="D1462" s="70" t="s">
        <v>124</v>
      </c>
      <c r="E1462" s="76">
        <f>INDEX('Input Data'!$B$154:$R$173,MATCH(IF($A1462="Primary",$A1462,$B1462),'Input Data'!$A$154:$A$173,0),MATCH($D1462,'Input Data'!$B$153:$R$153,0))</f>
        <v>176.8465358749954</v>
      </c>
      <c r="F1462" s="81" t="s">
        <v>248</v>
      </c>
      <c r="G1462" s="81" t="s">
        <v>245</v>
      </c>
      <c r="H1462" s="70">
        <v>2026</v>
      </c>
    </row>
    <row r="1463" spans="1:8" x14ac:dyDescent="0.35">
      <c r="A1463" s="70" t="s">
        <v>4</v>
      </c>
      <c r="B1463" s="70" t="s">
        <v>24</v>
      </c>
      <c r="C1463" s="70" t="s">
        <v>249</v>
      </c>
      <c r="D1463" s="70" t="s">
        <v>124</v>
      </c>
      <c r="E1463" s="76">
        <f>INDEX('Input Data'!$B$180:$R$199,MATCH(IF($A1463="Primary",$A1463,$B1463),'Input Data'!$A$180:$A$199,0),MATCH($D1463,'Input Data'!$B$179:$R$179,0))</f>
        <v>71.837684069784942</v>
      </c>
      <c r="F1463" s="81" t="s">
        <v>248</v>
      </c>
      <c r="G1463" s="81" t="s">
        <v>245</v>
      </c>
      <c r="H1463" s="70">
        <v>2026</v>
      </c>
    </row>
    <row r="1464" spans="1:8" x14ac:dyDescent="0.35">
      <c r="A1464" s="70" t="s">
        <v>4</v>
      </c>
      <c r="B1464" s="70" t="s">
        <v>24</v>
      </c>
      <c r="C1464" s="70" t="s">
        <v>250</v>
      </c>
      <c r="D1464" s="70" t="s">
        <v>124</v>
      </c>
      <c r="E1464" s="76">
        <f t="shared" ref="E1464" ca="1" si="201">INDEX(INDIRECT("'"&amp;IF($A1464="Primary",$A1464,IF($B1464="History","History ",$B1464))&amp;"'!$E$41:$X$41"),1,MATCH($D1464,INDIRECT("'"&amp;IF($A1464="Primary",$A1464,IF($B1464="History","History ",$B1464))&amp;"'!$E$35:$X$35"),0))</f>
        <v>202.61064922226137</v>
      </c>
      <c r="F1464" s="81" t="s">
        <v>248</v>
      </c>
      <c r="G1464" s="81" t="s">
        <v>245</v>
      </c>
      <c r="H1464" s="70">
        <v>2026</v>
      </c>
    </row>
    <row r="1465" spans="1:8" x14ac:dyDescent="0.35">
      <c r="A1465" s="70" t="s">
        <v>4</v>
      </c>
      <c r="B1465" s="70" t="s">
        <v>24</v>
      </c>
      <c r="C1465" s="70" t="s">
        <v>251</v>
      </c>
      <c r="D1465" s="70" t="s">
        <v>124</v>
      </c>
      <c r="E1465" s="81">
        <f>INDEX('Input Data'!$B$123:$R$141,MATCH(IF($A1465="Primary",$A1465,$B1465),'Input Data'!$A$123:$A$141,0),MATCH($D1465,'Input Data'!$B$122:$R$122,0))</f>
        <v>0.11818087477297577</v>
      </c>
      <c r="F1465" s="81" t="s">
        <v>244</v>
      </c>
      <c r="G1465" s="81" t="s">
        <v>245</v>
      </c>
      <c r="H1465" s="70">
        <v>2026</v>
      </c>
    </row>
    <row r="1466" spans="1:8" x14ac:dyDescent="0.35">
      <c r="A1466" s="70" t="s">
        <v>4</v>
      </c>
      <c r="B1466" s="70" t="s">
        <v>24</v>
      </c>
      <c r="C1466" s="70" t="s">
        <v>243</v>
      </c>
      <c r="D1466" s="70" t="s">
        <v>125</v>
      </c>
      <c r="E1466" s="81">
        <f>INDEX('Input Data'!$B$71:$R$89,MATCH(IF($A1466="Primary",$A1466,$B1466),'Input Data'!$A$71:$A$89,0),MATCH($D1466,'Input Data'!$B$70:$R$70,0))</f>
        <v>0.10008925223646863</v>
      </c>
      <c r="F1466" s="81" t="s">
        <v>244</v>
      </c>
      <c r="G1466" s="81" t="s">
        <v>245</v>
      </c>
      <c r="H1466" s="70">
        <v>2026</v>
      </c>
    </row>
    <row r="1467" spans="1:8" x14ac:dyDescent="0.35">
      <c r="A1467" s="70" t="s">
        <v>4</v>
      </c>
      <c r="B1467" s="70" t="s">
        <v>24</v>
      </c>
      <c r="C1467" s="70" t="s">
        <v>246</v>
      </c>
      <c r="D1467" s="70" t="s">
        <v>125</v>
      </c>
      <c r="E1467" s="81">
        <f>INDEX('Input Data'!$B$97:$R$115,MATCH(IF($A1467="Primary",$A1467,$B1467),'Input Data'!$A$97:$A$115,0),MATCH($D1467,'Input Data'!$B$96:$R$96,0))</f>
        <v>1.6786041489268468E-2</v>
      </c>
      <c r="F1467" s="81" t="s">
        <v>244</v>
      </c>
      <c r="G1467" s="81" t="s">
        <v>245</v>
      </c>
      <c r="H1467" s="70">
        <v>2026</v>
      </c>
    </row>
    <row r="1468" spans="1:8" x14ac:dyDescent="0.35">
      <c r="A1468" s="70" t="s">
        <v>4</v>
      </c>
      <c r="B1468" s="70" t="s">
        <v>24</v>
      </c>
      <c r="C1468" s="70" t="s">
        <v>247</v>
      </c>
      <c r="D1468" s="70" t="s">
        <v>125</v>
      </c>
      <c r="E1468" s="76">
        <f>INDEX('Input Data'!$B$154:$R$173,MATCH(IF($A1468="Primary",$A1468,$B1468),'Input Data'!$A$154:$A$173,0),MATCH($D1468,'Input Data'!$B$153:$R$153,0))</f>
        <v>159.30894247047922</v>
      </c>
      <c r="F1468" s="81" t="s">
        <v>248</v>
      </c>
      <c r="G1468" s="81" t="s">
        <v>245</v>
      </c>
      <c r="H1468" s="70">
        <v>2026</v>
      </c>
    </row>
    <row r="1469" spans="1:8" x14ac:dyDescent="0.35">
      <c r="A1469" s="70" t="s">
        <v>4</v>
      </c>
      <c r="B1469" s="70" t="s">
        <v>24</v>
      </c>
      <c r="C1469" s="70" t="s">
        <v>249</v>
      </c>
      <c r="D1469" s="70" t="s">
        <v>125</v>
      </c>
      <c r="E1469" s="76">
        <f>INDEX('Input Data'!$B$180:$R$199,MATCH(IF($A1469="Primary",$A1469,$B1469),'Input Data'!$A$180:$A$199,0),MATCH($D1469,'Input Data'!$B$179:$R$179,0))</f>
        <v>92.512601963701485</v>
      </c>
      <c r="F1469" s="81" t="s">
        <v>248</v>
      </c>
      <c r="G1469" s="81" t="s">
        <v>245</v>
      </c>
      <c r="H1469" s="70">
        <v>2026</v>
      </c>
    </row>
    <row r="1470" spans="1:8" x14ac:dyDescent="0.35">
      <c r="A1470" s="70" t="s">
        <v>4</v>
      </c>
      <c r="B1470" s="70" t="s">
        <v>24</v>
      </c>
      <c r="C1470" s="70" t="s">
        <v>250</v>
      </c>
      <c r="D1470" s="70" t="s">
        <v>125</v>
      </c>
      <c r="E1470" s="76">
        <f t="shared" ref="E1470" ca="1" si="202">INDEX(INDIRECT("'"&amp;IF($A1470="Primary",$A1470,IF($B1470="History","History ",$B1470))&amp;"'!$E$41:$X$41"),1,MATCH($D1470,INDIRECT("'"&amp;IF($A1470="Primary",$A1470,IF($B1470="History","History ",$B1470))&amp;"'!$E$35:$X$35"),0))</f>
        <v>188.80573727067244</v>
      </c>
      <c r="F1470" s="81" t="s">
        <v>248</v>
      </c>
      <c r="G1470" s="81" t="s">
        <v>245</v>
      </c>
      <c r="H1470" s="70">
        <v>2026</v>
      </c>
    </row>
    <row r="1471" spans="1:8" x14ac:dyDescent="0.35">
      <c r="A1471" s="70" t="s">
        <v>4</v>
      </c>
      <c r="B1471" s="70" t="s">
        <v>24</v>
      </c>
      <c r="C1471" s="70" t="s">
        <v>251</v>
      </c>
      <c r="D1471" s="70" t="s">
        <v>125</v>
      </c>
      <c r="E1471" s="81">
        <f>INDEX('Input Data'!$B$123:$R$141,MATCH(IF($A1471="Primary",$A1471,$B1471),'Input Data'!$A$123:$A$141,0),MATCH($D1471,'Input Data'!$B$122:$R$122,0))</f>
        <v>0.1168752937257371</v>
      </c>
      <c r="F1471" s="81" t="s">
        <v>244</v>
      </c>
      <c r="G1471" s="81" t="s">
        <v>245</v>
      </c>
      <c r="H1471" s="70">
        <v>2026</v>
      </c>
    </row>
    <row r="1472" spans="1:8" x14ac:dyDescent="0.35">
      <c r="A1472" s="70" t="s">
        <v>4</v>
      </c>
      <c r="B1472" s="70" t="s">
        <v>24</v>
      </c>
      <c r="C1472" s="70" t="s">
        <v>243</v>
      </c>
      <c r="D1472" s="70" t="s">
        <v>126</v>
      </c>
      <c r="E1472" s="81">
        <f>INDEX('Input Data'!$B$71:$R$89,MATCH(IF($A1472="Primary",$A1472,$B1472),'Input Data'!$A$71:$A$89,0),MATCH($D1472,'Input Data'!$B$70:$R$70,0))</f>
        <v>9.2514337176966568E-2</v>
      </c>
      <c r="F1472" s="81" t="s">
        <v>244</v>
      </c>
      <c r="G1472" s="81" t="s">
        <v>245</v>
      </c>
      <c r="H1472" s="70">
        <v>2026</v>
      </c>
    </row>
    <row r="1473" spans="1:8" x14ac:dyDescent="0.35">
      <c r="A1473" s="70" t="s">
        <v>4</v>
      </c>
      <c r="B1473" s="70" t="s">
        <v>24</v>
      </c>
      <c r="C1473" s="70" t="s">
        <v>246</v>
      </c>
      <c r="D1473" s="70" t="s">
        <v>126</v>
      </c>
      <c r="E1473" s="81">
        <f>INDEX('Input Data'!$B$97:$R$115,MATCH(IF($A1473="Primary",$A1473,$B1473),'Input Data'!$A$97:$A$115,0),MATCH($D1473,'Input Data'!$B$96:$R$96,0))</f>
        <v>1.0271676852973106E-2</v>
      </c>
      <c r="F1473" s="81" t="s">
        <v>244</v>
      </c>
      <c r="G1473" s="81" t="s">
        <v>245</v>
      </c>
      <c r="H1473" s="70">
        <v>2026</v>
      </c>
    </row>
    <row r="1474" spans="1:8" x14ac:dyDescent="0.35">
      <c r="A1474" s="70" t="s">
        <v>4</v>
      </c>
      <c r="B1474" s="70" t="s">
        <v>24</v>
      </c>
      <c r="C1474" s="70" t="s">
        <v>247</v>
      </c>
      <c r="D1474" s="70" t="s">
        <v>126</v>
      </c>
      <c r="E1474" s="76">
        <f>INDEX('Input Data'!$B$154:$R$173,MATCH(IF($A1474="Primary",$A1474,$B1474),'Input Data'!$A$154:$A$173,0),MATCH($D1474,'Input Data'!$B$153:$R$153,0))</f>
        <v>160.26181883006493</v>
      </c>
      <c r="F1474" s="81" t="s">
        <v>248</v>
      </c>
      <c r="G1474" s="81" t="s">
        <v>245</v>
      </c>
      <c r="H1474" s="70">
        <v>2026</v>
      </c>
    </row>
    <row r="1475" spans="1:8" x14ac:dyDescent="0.35">
      <c r="A1475" s="70" t="s">
        <v>4</v>
      </c>
      <c r="B1475" s="70" t="s">
        <v>24</v>
      </c>
      <c r="C1475" s="70" t="s">
        <v>249</v>
      </c>
      <c r="D1475" s="70" t="s">
        <v>126</v>
      </c>
      <c r="E1475" s="76">
        <f>INDEX('Input Data'!$B$180:$R$199,MATCH(IF($A1475="Primary",$A1475,$B1475),'Input Data'!$A$180:$A$199,0),MATCH($D1475,'Input Data'!$B$179:$R$179,0))</f>
        <v>67.945181347695566</v>
      </c>
      <c r="F1475" s="81" t="s">
        <v>248</v>
      </c>
      <c r="G1475" s="81" t="s">
        <v>245</v>
      </c>
      <c r="H1475" s="70">
        <v>2026</v>
      </c>
    </row>
    <row r="1476" spans="1:8" x14ac:dyDescent="0.35">
      <c r="A1476" s="70" t="s">
        <v>4</v>
      </c>
      <c r="B1476" s="70" t="s">
        <v>24</v>
      </c>
      <c r="C1476" s="70" t="s">
        <v>250</v>
      </c>
      <c r="D1476" s="70" t="s">
        <v>126</v>
      </c>
      <c r="E1476" s="76">
        <f t="shared" ref="E1476" ca="1" si="203">INDEX(INDIRECT("'"&amp;IF($A1476="Primary",$A1476,IF($B1476="History","History ",$B1476))&amp;"'!$E$41:$X$41"),1,MATCH($D1476,INDIRECT("'"&amp;IF($A1476="Primary",$A1476,IF($B1476="History","History ",$B1476))&amp;"'!$E$35:$X$35"),0))</f>
        <v>165.33390104909216</v>
      </c>
      <c r="F1476" s="81" t="s">
        <v>248</v>
      </c>
      <c r="G1476" s="81" t="s">
        <v>245</v>
      </c>
      <c r="H1476" s="70">
        <v>2026</v>
      </c>
    </row>
    <row r="1477" spans="1:8" x14ac:dyDescent="0.35">
      <c r="A1477" s="70" t="s">
        <v>4</v>
      </c>
      <c r="B1477" s="70" t="s">
        <v>24</v>
      </c>
      <c r="C1477" s="70" t="s">
        <v>251</v>
      </c>
      <c r="D1477" s="70" t="s">
        <v>126</v>
      </c>
      <c r="E1477" s="81">
        <f>INDEX('Input Data'!$B$123:$R$141,MATCH(IF($A1477="Primary",$A1477,$B1477),'Input Data'!$A$123:$A$141,0),MATCH($D1477,'Input Data'!$B$122:$R$122,0))</f>
        <v>0.10278601402993967</v>
      </c>
      <c r="F1477" s="81" t="s">
        <v>244</v>
      </c>
      <c r="G1477" s="81" t="s">
        <v>245</v>
      </c>
      <c r="H1477" s="70">
        <v>2026</v>
      </c>
    </row>
    <row r="1478" spans="1:8" x14ac:dyDescent="0.35">
      <c r="A1478" s="70" t="s">
        <v>4</v>
      </c>
      <c r="B1478" s="70" t="s">
        <v>24</v>
      </c>
      <c r="C1478" s="70" t="s">
        <v>243</v>
      </c>
      <c r="D1478" s="70" t="s">
        <v>127</v>
      </c>
      <c r="E1478" s="81">
        <f>INDEX('Input Data'!$B$71:$R$89,MATCH(IF($A1478="Primary",$A1478,$B1478),'Input Data'!$A$71:$A$89,0),MATCH($D1478,'Input Data'!$B$70:$R$70,0))</f>
        <v>8.7982635935669892E-2</v>
      </c>
      <c r="F1478" s="81" t="s">
        <v>244</v>
      </c>
      <c r="G1478" s="81" t="s">
        <v>245</v>
      </c>
      <c r="H1478" s="70">
        <v>2026</v>
      </c>
    </row>
    <row r="1479" spans="1:8" x14ac:dyDescent="0.35">
      <c r="A1479" s="70" t="s">
        <v>4</v>
      </c>
      <c r="B1479" s="70" t="s">
        <v>24</v>
      </c>
      <c r="C1479" s="70" t="s">
        <v>246</v>
      </c>
      <c r="D1479" s="70" t="s">
        <v>127</v>
      </c>
      <c r="E1479" s="81">
        <f>INDEX('Input Data'!$B$97:$R$115,MATCH(IF($A1479="Primary",$A1479,$B1479),'Input Data'!$A$97:$A$115,0),MATCH($D1479,'Input Data'!$B$96:$R$96,0))</f>
        <v>1.5306017940256997E-2</v>
      </c>
      <c r="F1479" s="81" t="s">
        <v>244</v>
      </c>
      <c r="G1479" s="81" t="s">
        <v>245</v>
      </c>
      <c r="H1479" s="70">
        <v>2026</v>
      </c>
    </row>
    <row r="1480" spans="1:8" x14ac:dyDescent="0.35">
      <c r="A1480" s="70" t="s">
        <v>4</v>
      </c>
      <c r="B1480" s="70" t="s">
        <v>24</v>
      </c>
      <c r="C1480" s="70" t="s">
        <v>247</v>
      </c>
      <c r="D1480" s="70" t="s">
        <v>127</v>
      </c>
      <c r="E1480" s="76">
        <f>INDEX('Input Data'!$B$154:$R$173,MATCH(IF($A1480="Primary",$A1480,$B1480),'Input Data'!$A$154:$A$173,0),MATCH($D1480,'Input Data'!$B$153:$R$153,0))</f>
        <v>189.74363870217127</v>
      </c>
      <c r="F1480" s="81" t="s">
        <v>248</v>
      </c>
      <c r="G1480" s="81" t="s">
        <v>245</v>
      </c>
      <c r="H1480" s="70">
        <v>2026</v>
      </c>
    </row>
    <row r="1481" spans="1:8" x14ac:dyDescent="0.35">
      <c r="A1481" s="70" t="s">
        <v>4</v>
      </c>
      <c r="B1481" s="70" t="s">
        <v>24</v>
      </c>
      <c r="C1481" s="70" t="s">
        <v>249</v>
      </c>
      <c r="D1481" s="70" t="s">
        <v>127</v>
      </c>
      <c r="E1481" s="76">
        <f>INDEX('Input Data'!$B$180:$R$199,MATCH(IF($A1481="Primary",$A1481,$B1481),'Input Data'!$A$180:$A$199,0),MATCH($D1481,'Input Data'!$B$179:$R$179,0))</f>
        <v>55.635011270038085</v>
      </c>
      <c r="F1481" s="81" t="s">
        <v>248</v>
      </c>
      <c r="G1481" s="81" t="s">
        <v>245</v>
      </c>
      <c r="H1481" s="70">
        <v>2026</v>
      </c>
    </row>
    <row r="1482" spans="1:8" x14ac:dyDescent="0.35">
      <c r="A1482" s="70" t="s">
        <v>4</v>
      </c>
      <c r="B1482" s="70" t="s">
        <v>24</v>
      </c>
      <c r="C1482" s="70" t="s">
        <v>250</v>
      </c>
      <c r="D1482" s="70" t="s">
        <v>127</v>
      </c>
      <c r="E1482" s="76">
        <f t="shared" ref="E1482" ca="1" si="204">INDEX(INDIRECT("'"&amp;IF($A1482="Primary",$A1482,IF($B1482="History","History ",$B1482))&amp;"'!$E$41:$X$41"),1,MATCH($D1482,INDIRECT("'"&amp;IF($A1482="Primary",$A1482,IF($B1482="History","History ",$B1482))&amp;"'!$E$35:$X$35"),0))</f>
        <v>180.63395057103088</v>
      </c>
      <c r="F1482" s="81" t="s">
        <v>248</v>
      </c>
      <c r="G1482" s="81" t="s">
        <v>245</v>
      </c>
      <c r="H1482" s="70">
        <v>2026</v>
      </c>
    </row>
    <row r="1483" spans="1:8" x14ac:dyDescent="0.35">
      <c r="A1483" s="70" t="s">
        <v>4</v>
      </c>
      <c r="B1483" s="70" t="s">
        <v>24</v>
      </c>
      <c r="C1483" s="70" t="s">
        <v>251</v>
      </c>
      <c r="D1483" s="70" t="s">
        <v>127</v>
      </c>
      <c r="E1483" s="81">
        <f>INDEX('Input Data'!$B$123:$R$141,MATCH(IF($A1483="Primary",$A1483,$B1483),'Input Data'!$A$123:$A$141,0),MATCH($D1483,'Input Data'!$B$122:$R$122,0))</f>
        <v>0.10328865387592689</v>
      </c>
      <c r="F1483" s="81" t="s">
        <v>244</v>
      </c>
      <c r="G1483" s="81" t="s">
        <v>245</v>
      </c>
      <c r="H1483" s="70">
        <v>2026</v>
      </c>
    </row>
    <row r="1484" spans="1:8" x14ac:dyDescent="0.35">
      <c r="A1484" s="70" t="s">
        <v>4</v>
      </c>
      <c r="B1484" s="70" t="s">
        <v>24</v>
      </c>
      <c r="C1484" s="70" t="s">
        <v>243</v>
      </c>
      <c r="D1484" s="70" t="s">
        <v>128</v>
      </c>
      <c r="E1484" s="81">
        <f>INDEX('Input Data'!$B$71:$R$89,MATCH(IF($A1484="Primary",$A1484,$B1484),'Input Data'!$A$71:$A$89,0),MATCH($D1484,'Input Data'!$B$70:$R$70,0))</f>
        <v>5.9205513407474264E-2</v>
      </c>
      <c r="F1484" s="81" t="s">
        <v>244</v>
      </c>
      <c r="G1484" s="81" t="s">
        <v>245</v>
      </c>
      <c r="H1484" s="70">
        <v>2026</v>
      </c>
    </row>
    <row r="1485" spans="1:8" x14ac:dyDescent="0.35">
      <c r="A1485" s="70" t="s">
        <v>4</v>
      </c>
      <c r="B1485" s="70" t="s">
        <v>24</v>
      </c>
      <c r="C1485" s="70" t="s">
        <v>246</v>
      </c>
      <c r="D1485" s="70" t="s">
        <v>128</v>
      </c>
      <c r="E1485" s="81">
        <f>INDEX('Input Data'!$B$97:$R$115,MATCH(IF($A1485="Primary",$A1485,$B1485),'Input Data'!$A$97:$A$115,0),MATCH($D1485,'Input Data'!$B$96:$R$96,0))</f>
        <v>9.7417224320968353E-3</v>
      </c>
      <c r="F1485" s="81" t="s">
        <v>244</v>
      </c>
      <c r="G1485" s="81" t="s">
        <v>245</v>
      </c>
      <c r="H1485" s="70">
        <v>2026</v>
      </c>
    </row>
    <row r="1486" spans="1:8" x14ac:dyDescent="0.35">
      <c r="A1486" s="70" t="s">
        <v>4</v>
      </c>
      <c r="B1486" s="70" t="s">
        <v>24</v>
      </c>
      <c r="C1486" s="70" t="s">
        <v>247</v>
      </c>
      <c r="D1486" s="70" t="s">
        <v>128</v>
      </c>
      <c r="E1486" s="76">
        <f>INDEX('Input Data'!$B$154:$R$173,MATCH(IF($A1486="Primary",$A1486,$B1486),'Input Data'!$A$154:$A$173,0),MATCH($D1486,'Input Data'!$B$153:$R$153,0))</f>
        <v>186.48176894021265</v>
      </c>
      <c r="F1486" s="81" t="s">
        <v>248</v>
      </c>
      <c r="G1486" s="81" t="s">
        <v>245</v>
      </c>
      <c r="H1486" s="70">
        <v>2026</v>
      </c>
    </row>
    <row r="1487" spans="1:8" x14ac:dyDescent="0.35">
      <c r="A1487" s="70" t="s">
        <v>4</v>
      </c>
      <c r="B1487" s="70" t="s">
        <v>24</v>
      </c>
      <c r="C1487" s="70" t="s">
        <v>249</v>
      </c>
      <c r="D1487" s="70" t="s">
        <v>128</v>
      </c>
      <c r="E1487" s="76">
        <f>INDEX('Input Data'!$B$180:$R$199,MATCH(IF($A1487="Primary",$A1487,$B1487),'Input Data'!$A$180:$A$199,0),MATCH($D1487,'Input Data'!$B$179:$R$179,0))</f>
        <v>64.500671740545698</v>
      </c>
      <c r="F1487" s="81" t="s">
        <v>248</v>
      </c>
      <c r="G1487" s="81" t="s">
        <v>245</v>
      </c>
      <c r="H1487" s="70">
        <v>2026</v>
      </c>
    </row>
    <row r="1488" spans="1:8" x14ac:dyDescent="0.35">
      <c r="A1488" s="70" t="s">
        <v>4</v>
      </c>
      <c r="B1488" s="70" t="s">
        <v>24</v>
      </c>
      <c r="C1488" s="70" t="s">
        <v>250</v>
      </c>
      <c r="D1488" s="70" t="s">
        <v>128</v>
      </c>
      <c r="E1488" s="76">
        <f t="shared" ref="E1488" ca="1" si="205">INDEX(INDIRECT("'"&amp;IF($A1488="Primary",$A1488,IF($B1488="History","History ",$B1488))&amp;"'!$E$41:$X$41"),1,MATCH($D1488,INDIRECT("'"&amp;IF($A1488="Primary",$A1488,IF($B1488="History","History ",$B1488))&amp;"'!$E$35:$X$35"),0))</f>
        <v>188.39240579358525</v>
      </c>
      <c r="F1488" s="81" t="s">
        <v>248</v>
      </c>
      <c r="G1488" s="81" t="s">
        <v>245</v>
      </c>
      <c r="H1488" s="70">
        <v>2026</v>
      </c>
    </row>
    <row r="1489" spans="1:8" x14ac:dyDescent="0.35">
      <c r="A1489" s="70" t="s">
        <v>4</v>
      </c>
      <c r="B1489" s="70" t="s">
        <v>24</v>
      </c>
      <c r="C1489" s="70" t="s">
        <v>251</v>
      </c>
      <c r="D1489" s="70" t="s">
        <v>128</v>
      </c>
      <c r="E1489" s="81">
        <f>INDEX('Input Data'!$B$123:$R$141,MATCH(IF($A1489="Primary",$A1489,$B1489),'Input Data'!$A$123:$A$141,0),MATCH($D1489,'Input Data'!$B$122:$R$122,0))</f>
        <v>6.8947235839571103E-2</v>
      </c>
      <c r="F1489" s="81" t="s">
        <v>244</v>
      </c>
      <c r="G1489" s="81" t="s">
        <v>245</v>
      </c>
      <c r="H1489" s="70">
        <v>2026</v>
      </c>
    </row>
    <row r="1490" spans="1:8" x14ac:dyDescent="0.35">
      <c r="A1490" s="70" t="s">
        <v>4</v>
      </c>
      <c r="B1490" s="70" t="s">
        <v>24</v>
      </c>
      <c r="C1490" s="70" t="s">
        <v>243</v>
      </c>
      <c r="D1490" s="70" t="s">
        <v>129</v>
      </c>
      <c r="E1490" s="81">
        <f>INDEX('Input Data'!$B$71:$R$89,MATCH(IF($A1490="Primary",$A1490,$B1490),'Input Data'!$A$71:$A$89,0),MATCH($D1490,'Input Data'!$B$70:$R$70,0))</f>
        <v>6.4073223946751828E-2</v>
      </c>
      <c r="F1490" s="81" t="s">
        <v>244</v>
      </c>
      <c r="G1490" s="81" t="s">
        <v>245</v>
      </c>
      <c r="H1490" s="70">
        <v>2026</v>
      </c>
    </row>
    <row r="1491" spans="1:8" x14ac:dyDescent="0.35">
      <c r="A1491" s="70" t="s">
        <v>4</v>
      </c>
      <c r="B1491" s="70" t="s">
        <v>24</v>
      </c>
      <c r="C1491" s="70" t="s">
        <v>246</v>
      </c>
      <c r="D1491" s="70" t="s">
        <v>129</v>
      </c>
      <c r="E1491" s="81">
        <f>INDEX('Input Data'!$B$97:$R$115,MATCH(IF($A1491="Primary",$A1491,$B1491),'Input Data'!$A$97:$A$115,0),MATCH($D1491,'Input Data'!$B$96:$R$96,0))</f>
        <v>1.2224242645685009E-2</v>
      </c>
      <c r="F1491" s="81" t="s">
        <v>244</v>
      </c>
      <c r="G1491" s="81" t="s">
        <v>245</v>
      </c>
      <c r="H1491" s="70">
        <v>2026</v>
      </c>
    </row>
    <row r="1492" spans="1:8" x14ac:dyDescent="0.35">
      <c r="A1492" s="70" t="s">
        <v>4</v>
      </c>
      <c r="B1492" s="70" t="s">
        <v>24</v>
      </c>
      <c r="C1492" s="70" t="s">
        <v>247</v>
      </c>
      <c r="D1492" s="70" t="s">
        <v>129</v>
      </c>
      <c r="E1492" s="76">
        <f>INDEX('Input Data'!$B$154:$R$173,MATCH(IF($A1492="Primary",$A1492,$B1492),'Input Data'!$A$154:$A$173,0),MATCH($D1492,'Input Data'!$B$153:$R$153,0))</f>
        <v>135.68038865485101</v>
      </c>
      <c r="F1492" s="81" t="s">
        <v>248</v>
      </c>
      <c r="G1492" s="81" t="s">
        <v>245</v>
      </c>
      <c r="H1492" s="70">
        <v>2026</v>
      </c>
    </row>
    <row r="1493" spans="1:8" x14ac:dyDescent="0.35">
      <c r="A1493" s="70" t="s">
        <v>4</v>
      </c>
      <c r="B1493" s="70" t="s">
        <v>24</v>
      </c>
      <c r="C1493" s="70" t="s">
        <v>249</v>
      </c>
      <c r="D1493" s="70" t="s">
        <v>129</v>
      </c>
      <c r="E1493" s="76">
        <f>INDEX('Input Data'!$B$180:$R$199,MATCH(IF($A1493="Primary",$A1493,$B1493),'Input Data'!$A$180:$A$199,0),MATCH($D1493,'Input Data'!$B$179:$R$179,0))</f>
        <v>63.850961038527274</v>
      </c>
      <c r="F1493" s="81" t="s">
        <v>248</v>
      </c>
      <c r="G1493" s="81" t="s">
        <v>245</v>
      </c>
      <c r="H1493" s="70">
        <v>2026</v>
      </c>
    </row>
    <row r="1494" spans="1:8" x14ac:dyDescent="0.35">
      <c r="A1494" s="70" t="s">
        <v>4</v>
      </c>
      <c r="B1494" s="70" t="s">
        <v>24</v>
      </c>
      <c r="C1494" s="70" t="s">
        <v>250</v>
      </c>
      <c r="D1494" s="70" t="s">
        <v>129</v>
      </c>
      <c r="E1494" s="76">
        <f t="shared" ref="E1494" ca="1" si="206">INDEX(INDIRECT("'"&amp;IF($A1494="Primary",$A1494,IF($B1494="History","History ",$B1494))&amp;"'!$E$41:$X$41"),1,MATCH($D1494,INDIRECT("'"&amp;IF($A1494="Primary",$A1494,IF($B1494="History","History ",$B1494))&amp;"'!$E$35:$X$35"),0))</f>
        <v>286.81706760627446</v>
      </c>
      <c r="F1494" s="81" t="s">
        <v>248</v>
      </c>
      <c r="G1494" s="81" t="s">
        <v>245</v>
      </c>
      <c r="H1494" s="70">
        <v>2026</v>
      </c>
    </row>
    <row r="1495" spans="1:8" x14ac:dyDescent="0.35">
      <c r="A1495" s="70" t="s">
        <v>4</v>
      </c>
      <c r="B1495" s="70" t="s">
        <v>24</v>
      </c>
      <c r="C1495" s="70" t="s">
        <v>251</v>
      </c>
      <c r="D1495" s="70" t="s">
        <v>129</v>
      </c>
      <c r="E1495" s="81">
        <f>INDEX('Input Data'!$B$123:$R$141,MATCH(IF($A1495="Primary",$A1495,$B1495),'Input Data'!$A$123:$A$141,0),MATCH($D1495,'Input Data'!$B$122:$R$122,0))</f>
        <v>7.629746659243683E-2</v>
      </c>
      <c r="F1495" s="81" t="s">
        <v>244</v>
      </c>
      <c r="G1495" s="81" t="s">
        <v>245</v>
      </c>
      <c r="H1495" s="70">
        <v>2026</v>
      </c>
    </row>
    <row r="1496" spans="1:8" x14ac:dyDescent="0.35">
      <c r="A1496" s="70" t="s">
        <v>4</v>
      </c>
      <c r="B1496" s="70" t="s">
        <v>24</v>
      </c>
      <c r="C1496" s="70" t="s">
        <v>243</v>
      </c>
      <c r="D1496" s="70" t="s">
        <v>130</v>
      </c>
      <c r="E1496" s="81">
        <f>INDEX('Input Data'!$B$71:$R$89,MATCH(IF($A1496="Primary",$A1496,$B1496),'Input Data'!$A$71:$A$89,0),MATCH($D1496,'Input Data'!$B$70:$R$70,0))</f>
        <v>8.9038347329086137E-2</v>
      </c>
      <c r="F1496" s="81" t="s">
        <v>244</v>
      </c>
      <c r="G1496" s="81" t="s">
        <v>245</v>
      </c>
      <c r="H1496" s="70">
        <v>2026</v>
      </c>
    </row>
    <row r="1497" spans="1:8" x14ac:dyDescent="0.35">
      <c r="A1497" s="70" t="s">
        <v>4</v>
      </c>
      <c r="B1497" s="70" t="s">
        <v>24</v>
      </c>
      <c r="C1497" s="70" t="s">
        <v>246</v>
      </c>
      <c r="D1497" s="70" t="s">
        <v>130</v>
      </c>
      <c r="E1497" s="81">
        <f>INDEX('Input Data'!$B$97:$R$115,MATCH(IF($A1497="Primary",$A1497,$B1497),'Input Data'!$A$97:$A$115,0),MATCH($D1497,'Input Data'!$B$96:$R$96,0))</f>
        <v>1.4649559035006131E-2</v>
      </c>
      <c r="F1497" s="81" t="s">
        <v>244</v>
      </c>
      <c r="G1497" s="81" t="s">
        <v>245</v>
      </c>
      <c r="H1497" s="70">
        <v>2026</v>
      </c>
    </row>
    <row r="1498" spans="1:8" x14ac:dyDescent="0.35">
      <c r="A1498" s="70" t="s">
        <v>4</v>
      </c>
      <c r="B1498" s="70" t="s">
        <v>24</v>
      </c>
      <c r="C1498" s="70" t="s">
        <v>247</v>
      </c>
      <c r="D1498" s="70" t="s">
        <v>130</v>
      </c>
      <c r="E1498" s="76">
        <f>INDEX('Input Data'!$B$154:$R$173,MATCH(IF($A1498="Primary",$A1498,$B1498),'Input Data'!$A$154:$A$173,0),MATCH($D1498,'Input Data'!$B$153:$R$153,0))</f>
        <v>181.15481457230342</v>
      </c>
      <c r="F1498" s="81" t="s">
        <v>248</v>
      </c>
      <c r="G1498" s="81" t="s">
        <v>245</v>
      </c>
      <c r="H1498" s="70">
        <v>2026</v>
      </c>
    </row>
    <row r="1499" spans="1:8" x14ac:dyDescent="0.35">
      <c r="A1499" s="70" t="s">
        <v>4</v>
      </c>
      <c r="B1499" s="70" t="s">
        <v>24</v>
      </c>
      <c r="C1499" s="70" t="s">
        <v>249</v>
      </c>
      <c r="D1499" s="70" t="s">
        <v>130</v>
      </c>
      <c r="E1499" s="76">
        <f>INDEX('Input Data'!$B$180:$R$199,MATCH(IF($A1499="Primary",$A1499,$B1499),'Input Data'!$A$180:$A$199,0),MATCH($D1499,'Input Data'!$B$179:$R$179,0))</f>
        <v>86.293812761629937</v>
      </c>
      <c r="F1499" s="81" t="s">
        <v>248</v>
      </c>
      <c r="G1499" s="81" t="s">
        <v>245</v>
      </c>
      <c r="H1499" s="70">
        <v>2026</v>
      </c>
    </row>
    <row r="1500" spans="1:8" x14ac:dyDescent="0.35">
      <c r="A1500" s="70" t="s">
        <v>4</v>
      </c>
      <c r="B1500" s="70" t="s">
        <v>24</v>
      </c>
      <c r="C1500" s="70" t="s">
        <v>250</v>
      </c>
      <c r="D1500" s="70" t="s">
        <v>130</v>
      </c>
      <c r="E1500" s="76">
        <f t="shared" ref="E1500" ca="1" si="207">INDEX(INDIRECT("'"&amp;IF($A1500="Primary",$A1500,IF($B1500="History","History ",$B1500))&amp;"'!$E$41:$X$41"),1,MATCH($D1500,INDIRECT("'"&amp;IF($A1500="Primary",$A1500,IF($B1500="History","History ",$B1500))&amp;"'!$E$35:$X$35"),0))</f>
        <v>279.95240032263587</v>
      </c>
      <c r="F1500" s="81" t="s">
        <v>248</v>
      </c>
      <c r="G1500" s="81" t="s">
        <v>245</v>
      </c>
      <c r="H1500" s="70">
        <v>2026</v>
      </c>
    </row>
    <row r="1501" spans="1:8" x14ac:dyDescent="0.35">
      <c r="A1501" s="70" t="s">
        <v>4</v>
      </c>
      <c r="B1501" s="70" t="s">
        <v>24</v>
      </c>
      <c r="C1501" s="70" t="s">
        <v>251</v>
      </c>
      <c r="D1501" s="70" t="s">
        <v>130</v>
      </c>
      <c r="E1501" s="81">
        <f>INDEX('Input Data'!$B$123:$R$141,MATCH(IF($A1501="Primary",$A1501,$B1501),'Input Data'!$A$123:$A$141,0),MATCH($D1501,'Input Data'!$B$122:$R$122,0))</f>
        <v>0.10368790636409227</v>
      </c>
      <c r="F1501" s="81" t="s">
        <v>244</v>
      </c>
      <c r="G1501" s="81" t="s">
        <v>245</v>
      </c>
      <c r="H1501" s="70">
        <v>2026</v>
      </c>
    </row>
    <row r="1502" spans="1:8" x14ac:dyDescent="0.35">
      <c r="A1502" s="70" t="s">
        <v>4</v>
      </c>
      <c r="B1502" s="70" t="s">
        <v>24</v>
      </c>
      <c r="C1502" s="70" t="s">
        <v>243</v>
      </c>
      <c r="D1502" s="70" t="s">
        <v>131</v>
      </c>
      <c r="E1502" s="81">
        <f>INDEX('Input Data'!$B$71:$R$89,MATCH(IF($A1502="Primary",$A1502,$B1502),'Input Data'!$A$71:$A$89,0),MATCH($D1502,'Input Data'!$B$70:$R$70,0))</f>
        <v>8.914228060682558E-2</v>
      </c>
      <c r="F1502" s="81" t="s">
        <v>244</v>
      </c>
      <c r="G1502" s="81" t="s">
        <v>245</v>
      </c>
      <c r="H1502" s="70">
        <v>2026</v>
      </c>
    </row>
    <row r="1503" spans="1:8" x14ac:dyDescent="0.35">
      <c r="A1503" s="70" t="s">
        <v>4</v>
      </c>
      <c r="B1503" s="70" t="s">
        <v>24</v>
      </c>
      <c r="C1503" s="70" t="s">
        <v>246</v>
      </c>
      <c r="D1503" s="70" t="s">
        <v>131</v>
      </c>
      <c r="E1503" s="81">
        <f>INDEX('Input Data'!$B$97:$R$115,MATCH(IF($A1503="Primary",$A1503,$B1503),'Input Data'!$A$97:$A$115,0),MATCH($D1503,'Input Data'!$B$96:$R$96,0))</f>
        <v>1.298316759454311E-2</v>
      </c>
      <c r="F1503" s="81" t="s">
        <v>244</v>
      </c>
      <c r="G1503" s="81" t="s">
        <v>245</v>
      </c>
      <c r="H1503" s="70">
        <v>2026</v>
      </c>
    </row>
    <row r="1504" spans="1:8" x14ac:dyDescent="0.35">
      <c r="A1504" s="70" t="s">
        <v>4</v>
      </c>
      <c r="B1504" s="70" t="s">
        <v>24</v>
      </c>
      <c r="C1504" s="70" t="s">
        <v>247</v>
      </c>
      <c r="D1504" s="70" t="s">
        <v>131</v>
      </c>
      <c r="E1504" s="76">
        <f>INDEX('Input Data'!$B$154:$R$173,MATCH(IF($A1504="Primary",$A1504,$B1504),'Input Data'!$A$154:$A$173,0),MATCH($D1504,'Input Data'!$B$153:$R$153,0))</f>
        <v>213.29114450998941</v>
      </c>
      <c r="F1504" s="81" t="s">
        <v>248</v>
      </c>
      <c r="G1504" s="81" t="s">
        <v>245</v>
      </c>
      <c r="H1504" s="70">
        <v>2026</v>
      </c>
    </row>
    <row r="1505" spans="1:8" x14ac:dyDescent="0.35">
      <c r="A1505" s="70" t="s">
        <v>4</v>
      </c>
      <c r="B1505" s="70" t="s">
        <v>24</v>
      </c>
      <c r="C1505" s="70" t="s">
        <v>249</v>
      </c>
      <c r="D1505" s="70" t="s">
        <v>131</v>
      </c>
      <c r="E1505" s="76">
        <f>INDEX('Input Data'!$B$180:$R$199,MATCH(IF($A1505="Primary",$A1505,$B1505),'Input Data'!$A$180:$A$199,0),MATCH($D1505,'Input Data'!$B$179:$R$179,0))</f>
        <v>98.009508785068974</v>
      </c>
      <c r="F1505" s="81" t="s">
        <v>248</v>
      </c>
      <c r="G1505" s="81" t="s">
        <v>245</v>
      </c>
      <c r="H1505" s="70">
        <v>2026</v>
      </c>
    </row>
    <row r="1506" spans="1:8" x14ac:dyDescent="0.35">
      <c r="A1506" s="70" t="s">
        <v>4</v>
      </c>
      <c r="B1506" s="70" t="s">
        <v>24</v>
      </c>
      <c r="C1506" s="70" t="s">
        <v>250</v>
      </c>
      <c r="D1506" s="70" t="s">
        <v>131</v>
      </c>
      <c r="E1506" s="76">
        <f t="shared" ref="E1506" ca="1" si="208">INDEX(INDIRECT("'"&amp;IF($A1506="Primary",$A1506,IF($B1506="History","History ",$B1506))&amp;"'!$E$41:$X$41"),1,MATCH($D1506,INDIRECT("'"&amp;IF($A1506="Primary",$A1506,IF($B1506="History","History ",$B1506))&amp;"'!$E$35:$X$35"),0))</f>
        <v>204.21056260947125</v>
      </c>
      <c r="F1506" s="81" t="s">
        <v>248</v>
      </c>
      <c r="G1506" s="81" t="s">
        <v>245</v>
      </c>
      <c r="H1506" s="70">
        <v>2026</v>
      </c>
    </row>
    <row r="1507" spans="1:8" x14ac:dyDescent="0.35">
      <c r="A1507" s="70" t="s">
        <v>4</v>
      </c>
      <c r="B1507" s="70" t="s">
        <v>24</v>
      </c>
      <c r="C1507" s="70" t="s">
        <v>251</v>
      </c>
      <c r="D1507" s="70" t="s">
        <v>131</v>
      </c>
      <c r="E1507" s="81">
        <f>INDEX('Input Data'!$B$123:$R$141,MATCH(IF($A1507="Primary",$A1507,$B1507),'Input Data'!$A$123:$A$141,0),MATCH($D1507,'Input Data'!$B$122:$R$122,0))</f>
        <v>0.10212544820136869</v>
      </c>
      <c r="F1507" s="81" t="s">
        <v>244</v>
      </c>
      <c r="G1507" s="81" t="s">
        <v>245</v>
      </c>
      <c r="H1507" s="70">
        <v>2026</v>
      </c>
    </row>
    <row r="1508" spans="1:8" x14ac:dyDescent="0.35">
      <c r="A1508" s="70" t="s">
        <v>4</v>
      </c>
      <c r="B1508" s="70" t="s">
        <v>24</v>
      </c>
      <c r="C1508" s="70" t="s">
        <v>243</v>
      </c>
      <c r="D1508" s="70" t="s">
        <v>132</v>
      </c>
      <c r="E1508" s="81">
        <f>INDEX('Input Data'!$B$71:$R$89,MATCH(IF($A1508="Primary",$A1508,$B1508),'Input Data'!$A$71:$A$89,0),MATCH($D1508,'Input Data'!$B$70:$R$70,0))</f>
        <v>7.4902397901612419E-2</v>
      </c>
      <c r="F1508" s="81" t="s">
        <v>244</v>
      </c>
      <c r="G1508" s="81" t="s">
        <v>245</v>
      </c>
      <c r="H1508" s="70">
        <v>2026</v>
      </c>
    </row>
    <row r="1509" spans="1:8" x14ac:dyDescent="0.35">
      <c r="A1509" s="70" t="s">
        <v>4</v>
      </c>
      <c r="B1509" s="70" t="s">
        <v>24</v>
      </c>
      <c r="C1509" s="70" t="s">
        <v>246</v>
      </c>
      <c r="D1509" s="70" t="s">
        <v>132</v>
      </c>
      <c r="E1509" s="81">
        <f>INDEX('Input Data'!$B$97:$R$115,MATCH(IF($A1509="Primary",$A1509,$B1509),'Input Data'!$A$97:$A$115,0),MATCH($D1509,'Input Data'!$B$96:$R$96,0))</f>
        <v>1.2480405821978525E-2</v>
      </c>
      <c r="F1509" s="81" t="s">
        <v>244</v>
      </c>
      <c r="G1509" s="81" t="s">
        <v>245</v>
      </c>
      <c r="H1509" s="70">
        <v>2026</v>
      </c>
    </row>
    <row r="1510" spans="1:8" x14ac:dyDescent="0.35">
      <c r="A1510" s="70" t="s">
        <v>4</v>
      </c>
      <c r="B1510" s="70" t="s">
        <v>24</v>
      </c>
      <c r="C1510" s="70" t="s">
        <v>247</v>
      </c>
      <c r="D1510" s="70" t="s">
        <v>132</v>
      </c>
      <c r="E1510" s="76">
        <f>INDEX('Input Data'!$B$154:$R$173,MATCH(IF($A1510="Primary",$A1510,$B1510),'Input Data'!$A$154:$A$173,0),MATCH($D1510,'Input Data'!$B$153:$R$153,0))</f>
        <v>196.26194020067123</v>
      </c>
      <c r="F1510" s="81" t="s">
        <v>248</v>
      </c>
      <c r="G1510" s="81" t="s">
        <v>245</v>
      </c>
      <c r="H1510" s="70">
        <v>2026</v>
      </c>
    </row>
    <row r="1511" spans="1:8" x14ac:dyDescent="0.35">
      <c r="A1511" s="70" t="s">
        <v>4</v>
      </c>
      <c r="B1511" s="70" t="s">
        <v>24</v>
      </c>
      <c r="C1511" s="70" t="s">
        <v>249</v>
      </c>
      <c r="D1511" s="70" t="s">
        <v>132</v>
      </c>
      <c r="E1511" s="76">
        <f>INDEX('Input Data'!$B$180:$R$199,MATCH(IF($A1511="Primary",$A1511,$B1511),'Input Data'!$A$180:$A$199,0),MATCH($D1511,'Input Data'!$B$179:$R$179,0))</f>
        <v>100.44779964776117</v>
      </c>
      <c r="F1511" s="81" t="s">
        <v>248</v>
      </c>
      <c r="G1511" s="81" t="s">
        <v>245</v>
      </c>
      <c r="H1511" s="70">
        <v>2026</v>
      </c>
    </row>
    <row r="1512" spans="1:8" x14ac:dyDescent="0.35">
      <c r="A1512" s="70" t="s">
        <v>4</v>
      </c>
      <c r="B1512" s="70" t="s">
        <v>24</v>
      </c>
      <c r="C1512" s="70" t="s">
        <v>250</v>
      </c>
      <c r="D1512" s="70" t="s">
        <v>132</v>
      </c>
      <c r="E1512" s="76">
        <f t="shared" ref="E1512" ca="1" si="209">INDEX(INDIRECT("'"&amp;IF($A1512="Primary",$A1512,IF($B1512="History","History ",$B1512))&amp;"'!$E$41:$X$41"),1,MATCH($D1512,INDIRECT("'"&amp;IF($A1512="Primary",$A1512,IF($B1512="History","History ",$B1512))&amp;"'!$E$35:$X$35"),0))</f>
        <v>167.16328033810319</v>
      </c>
      <c r="F1512" s="81" t="s">
        <v>248</v>
      </c>
      <c r="G1512" s="81" t="s">
        <v>245</v>
      </c>
      <c r="H1512" s="70">
        <v>2026</v>
      </c>
    </row>
    <row r="1513" spans="1:8" x14ac:dyDescent="0.35">
      <c r="A1513" s="70" t="s">
        <v>4</v>
      </c>
      <c r="B1513" s="70" t="s">
        <v>24</v>
      </c>
      <c r="C1513" s="70" t="s">
        <v>251</v>
      </c>
      <c r="D1513" s="70" t="s">
        <v>132</v>
      </c>
      <c r="E1513" s="81">
        <f>INDEX('Input Data'!$B$123:$R$141,MATCH(IF($A1513="Primary",$A1513,$B1513),'Input Data'!$A$123:$A$141,0),MATCH($D1513,'Input Data'!$B$122:$R$122,0))</f>
        <v>8.7382803723590946E-2</v>
      </c>
      <c r="F1513" s="81" t="s">
        <v>244</v>
      </c>
      <c r="G1513" s="81" t="s">
        <v>245</v>
      </c>
      <c r="H1513" s="70">
        <v>2026</v>
      </c>
    </row>
    <row r="1514" spans="1:8" x14ac:dyDescent="0.35">
      <c r="A1514" s="70" t="s">
        <v>4</v>
      </c>
      <c r="B1514" s="70" t="s">
        <v>24</v>
      </c>
      <c r="C1514" s="70" t="s">
        <v>243</v>
      </c>
      <c r="D1514" s="70" t="s">
        <v>133</v>
      </c>
      <c r="E1514" s="81">
        <f>INDEX('Input Data'!$B$71:$R$89,MATCH(IF($A1514="Primary",$A1514,$B1514),'Input Data'!$A$71:$A$89,0),MATCH($D1514,'Input Data'!$B$70:$R$70,0))</f>
        <v>7.5386211975961612E-2</v>
      </c>
      <c r="F1514" s="81" t="s">
        <v>244</v>
      </c>
      <c r="G1514" s="81" t="s">
        <v>252</v>
      </c>
      <c r="H1514" s="70">
        <v>2026</v>
      </c>
    </row>
    <row r="1515" spans="1:8" x14ac:dyDescent="0.35">
      <c r="A1515" s="70" t="s">
        <v>4</v>
      </c>
      <c r="B1515" s="70" t="s">
        <v>24</v>
      </c>
      <c r="C1515" s="70" t="s">
        <v>246</v>
      </c>
      <c r="D1515" s="70" t="s">
        <v>133</v>
      </c>
      <c r="E1515" s="81">
        <f>INDEX('Input Data'!$B$97:$R$115,MATCH(IF($A1515="Primary",$A1515,$B1515),'Input Data'!$A$97:$A$115,0),MATCH($D1515,'Input Data'!$B$96:$R$96,0))</f>
        <v>1.2688286390121069E-2</v>
      </c>
      <c r="F1515" s="81" t="s">
        <v>244</v>
      </c>
      <c r="G1515" s="81" t="s">
        <v>252</v>
      </c>
      <c r="H1515" s="70">
        <v>2026</v>
      </c>
    </row>
    <row r="1516" spans="1:8" x14ac:dyDescent="0.35">
      <c r="A1516" s="70" t="s">
        <v>4</v>
      </c>
      <c r="B1516" s="70" t="s">
        <v>24</v>
      </c>
      <c r="C1516" s="70" t="s">
        <v>247</v>
      </c>
      <c r="D1516" s="70" t="s">
        <v>133</v>
      </c>
      <c r="E1516" s="76">
        <f>INDEX('Input Data'!$B$154:$R$173,MATCH(IF($A1516="Primary",$A1516,$B1516),'Input Data'!$A$154:$A$173,0),MATCH($D1516,'Input Data'!$B$153:$R$153,0))</f>
        <v>183.82646608143924</v>
      </c>
      <c r="F1516" s="81" t="s">
        <v>248</v>
      </c>
      <c r="G1516" s="81" t="s">
        <v>252</v>
      </c>
      <c r="H1516" s="70">
        <v>2026</v>
      </c>
    </row>
    <row r="1517" spans="1:8" x14ac:dyDescent="0.35">
      <c r="A1517" s="70" t="s">
        <v>4</v>
      </c>
      <c r="B1517" s="70" t="s">
        <v>24</v>
      </c>
      <c r="C1517" s="70" t="s">
        <v>249</v>
      </c>
      <c r="D1517" s="70" t="s">
        <v>133</v>
      </c>
      <c r="E1517" s="76">
        <f>INDEX('Input Data'!$B$180:$R$199,MATCH(IF($A1517="Primary",$A1517,$B1517),'Input Data'!$A$180:$A$199,0),MATCH($D1517,'Input Data'!$B$179:$R$179,0))</f>
        <v>80.087667998456382</v>
      </c>
      <c r="F1517" s="81" t="s">
        <v>248</v>
      </c>
      <c r="G1517" s="81" t="s">
        <v>252</v>
      </c>
      <c r="H1517" s="70">
        <v>2026</v>
      </c>
    </row>
    <row r="1518" spans="1:8" x14ac:dyDescent="0.35">
      <c r="A1518" s="70" t="s">
        <v>4</v>
      </c>
      <c r="B1518" s="70" t="s">
        <v>24</v>
      </c>
      <c r="C1518" s="70" t="s">
        <v>250</v>
      </c>
      <c r="D1518" s="70" t="s">
        <v>133</v>
      </c>
      <c r="E1518" s="76">
        <f>INDEX('Input Data'!$B$430:$Q$449,MATCH(IF($A1518="Primary",$A1518,$B1518),'Input Data'!$A$430:$A$449,0),MATCH($D1518,'Input Data'!B$429:Q$429,0))</f>
        <v>243.86879579444565</v>
      </c>
      <c r="F1518" s="81" t="s">
        <v>248</v>
      </c>
      <c r="G1518" s="81" t="s">
        <v>252</v>
      </c>
      <c r="H1518" s="70">
        <v>2026</v>
      </c>
    </row>
    <row r="1519" spans="1:8" x14ac:dyDescent="0.35">
      <c r="A1519" s="70" t="s">
        <v>4</v>
      </c>
      <c r="B1519" s="70" t="s">
        <v>24</v>
      </c>
      <c r="C1519" s="70" t="s">
        <v>251</v>
      </c>
      <c r="D1519" s="70" t="s">
        <v>133</v>
      </c>
      <c r="E1519" s="81">
        <f>INDEX('Input Data'!$B$123:$R$141,MATCH(IF($A1519="Primary",$A1519,$B1519),'Input Data'!$A$123:$A$141,0),MATCH($D1519,'Input Data'!$B$122:$R$122,0))</f>
        <v>8.8074498366082679E-2</v>
      </c>
      <c r="F1519" s="81" t="s">
        <v>244</v>
      </c>
      <c r="G1519" s="81" t="s">
        <v>252</v>
      </c>
      <c r="H1519" s="70">
        <v>2026</v>
      </c>
    </row>
    <row r="1520" spans="1:8" x14ac:dyDescent="0.35">
      <c r="A1520" s="70" t="s">
        <v>4</v>
      </c>
      <c r="B1520" s="70" t="s">
        <v>24</v>
      </c>
      <c r="C1520" s="70" t="s">
        <v>243</v>
      </c>
      <c r="D1520" s="70" t="s">
        <v>134</v>
      </c>
      <c r="E1520" s="81">
        <f>INDEX('Input Data'!$B$71:$R$89,MATCH(IF($A1520="Primary",$A1520,$B1520),'Input Data'!$A$71:$A$89,0),MATCH($D1520,'Input Data'!$B$70:$R$70,0))</f>
        <v>7.5119037874642205E-2</v>
      </c>
      <c r="F1520" s="81" t="s">
        <v>244</v>
      </c>
      <c r="G1520" s="81" t="s">
        <v>252</v>
      </c>
      <c r="H1520" s="70">
        <v>2026</v>
      </c>
    </row>
    <row r="1521" spans="1:8" x14ac:dyDescent="0.35">
      <c r="A1521" s="70" t="s">
        <v>4</v>
      </c>
      <c r="B1521" s="70" t="s">
        <v>24</v>
      </c>
      <c r="C1521" s="70" t="s">
        <v>246</v>
      </c>
      <c r="D1521" s="70" t="s">
        <v>134</v>
      </c>
      <c r="E1521" s="81">
        <f>INDEX('Input Data'!$B$97:$R$115,MATCH(IF($A1521="Primary",$A1521,$B1521),'Input Data'!$A$97:$A$115,0),MATCH($D1521,'Input Data'!$B$96:$R$96,0))</f>
        <v>1.2643318199987775E-2</v>
      </c>
      <c r="F1521" s="81" t="s">
        <v>244</v>
      </c>
      <c r="G1521" s="81" t="s">
        <v>252</v>
      </c>
      <c r="H1521" s="70">
        <v>2026</v>
      </c>
    </row>
    <row r="1522" spans="1:8" x14ac:dyDescent="0.35">
      <c r="A1522" s="70" t="s">
        <v>4</v>
      </c>
      <c r="B1522" s="70" t="s">
        <v>24</v>
      </c>
      <c r="C1522" s="70" t="s">
        <v>247</v>
      </c>
      <c r="D1522" s="70" t="s">
        <v>134</v>
      </c>
      <c r="E1522" s="76">
        <f>INDEX('Input Data'!$B$154:$R$173,MATCH(IF($A1522="Primary",$A1522,$B1522),'Input Data'!$A$154:$A$173,0),MATCH($D1522,'Input Data'!$B$153:$R$153,0))</f>
        <v>171.90166825827717</v>
      </c>
      <c r="F1522" s="81" t="s">
        <v>248</v>
      </c>
      <c r="G1522" s="81" t="s">
        <v>252</v>
      </c>
      <c r="H1522" s="70">
        <v>2026</v>
      </c>
    </row>
    <row r="1523" spans="1:8" x14ac:dyDescent="0.35">
      <c r="A1523" s="70" t="s">
        <v>4</v>
      </c>
      <c r="B1523" s="70" t="s">
        <v>24</v>
      </c>
      <c r="C1523" s="70" t="s">
        <v>249</v>
      </c>
      <c r="D1523" s="70" t="s">
        <v>134</v>
      </c>
      <c r="E1523" s="76">
        <f>INDEX('Input Data'!$B$180:$R$199,MATCH(IF($A1523="Primary",$A1523,$B1523),'Input Data'!$A$180:$A$199,0),MATCH($D1523,'Input Data'!$B$179:$R$179,0))</f>
        <v>76.487131977067278</v>
      </c>
      <c r="F1523" s="81" t="s">
        <v>248</v>
      </c>
      <c r="G1523" s="81" t="s">
        <v>252</v>
      </c>
      <c r="H1523" s="70">
        <v>2026</v>
      </c>
    </row>
    <row r="1524" spans="1:8" x14ac:dyDescent="0.35">
      <c r="A1524" s="70" t="s">
        <v>4</v>
      </c>
      <c r="B1524" s="70" t="s">
        <v>24</v>
      </c>
      <c r="C1524" s="70" t="s">
        <v>250</v>
      </c>
      <c r="D1524" s="70" t="s">
        <v>134</v>
      </c>
      <c r="E1524" s="76">
        <f>INDEX('Input Data'!$B$430:$Q$449,MATCH(IF($A1524="Primary",$A1524,$B1524),'Input Data'!$A$430:$A$449,0),MATCH($D1524,'Input Data'!B$429:Q$429,0))</f>
        <v>259.30036709365942</v>
      </c>
      <c r="F1524" s="81" t="s">
        <v>248</v>
      </c>
      <c r="G1524" s="81" t="s">
        <v>252</v>
      </c>
      <c r="H1524" s="70">
        <v>2026</v>
      </c>
    </row>
    <row r="1525" spans="1:8" x14ac:dyDescent="0.35">
      <c r="A1525" s="70" t="s">
        <v>4</v>
      </c>
      <c r="B1525" s="70" t="s">
        <v>24</v>
      </c>
      <c r="C1525" s="70" t="s">
        <v>251</v>
      </c>
      <c r="D1525" s="70" t="s">
        <v>134</v>
      </c>
      <c r="E1525" s="81">
        <f>INDEX('Input Data'!$B$123:$R$141,MATCH(IF($A1525="Primary",$A1525,$B1525),'Input Data'!$A$123:$A$141,0),MATCH($D1525,'Input Data'!$B$122:$R$122,0))</f>
        <v>8.7762356074629982E-2</v>
      </c>
      <c r="F1525" s="81" t="s">
        <v>244</v>
      </c>
      <c r="G1525" s="81" t="s">
        <v>252</v>
      </c>
      <c r="H1525" s="70">
        <v>2026</v>
      </c>
    </row>
    <row r="1526" spans="1:8" x14ac:dyDescent="0.35">
      <c r="A1526" s="70" t="s">
        <v>4</v>
      </c>
      <c r="B1526" s="70" t="s">
        <v>24</v>
      </c>
      <c r="C1526" s="70" t="s">
        <v>243</v>
      </c>
      <c r="D1526" s="70" t="s">
        <v>135</v>
      </c>
      <c r="E1526" s="81">
        <f>INDEX('Input Data'!$B$71:$R$89,MATCH(IF($A1526="Primary",$A1526,$B1526),'Input Data'!$A$71:$A$89,0),MATCH($D1526,'Input Data'!$B$70:$R$70,0))</f>
        <v>7.5119037874642192E-2</v>
      </c>
      <c r="F1526" s="81" t="s">
        <v>244</v>
      </c>
      <c r="G1526" s="70" t="s">
        <v>252</v>
      </c>
      <c r="H1526" s="70">
        <v>2026</v>
      </c>
    </row>
    <row r="1527" spans="1:8" x14ac:dyDescent="0.35">
      <c r="A1527" s="70" t="s">
        <v>4</v>
      </c>
      <c r="B1527" s="70" t="s">
        <v>24</v>
      </c>
      <c r="C1527" s="70" t="s">
        <v>246</v>
      </c>
      <c r="D1527" s="70" t="s">
        <v>135</v>
      </c>
      <c r="E1527" s="81">
        <f>INDEX('Input Data'!$B$97:$R$115,MATCH(IF($A1527="Primary",$A1527,$B1527),'Input Data'!$A$97:$A$115,0),MATCH($D1527,'Input Data'!$B$96:$R$96,0))</f>
        <v>1.2643318199987775E-2</v>
      </c>
      <c r="F1527" s="81" t="s">
        <v>244</v>
      </c>
      <c r="G1527" s="70" t="s">
        <v>252</v>
      </c>
      <c r="H1527" s="70">
        <v>2026</v>
      </c>
    </row>
    <row r="1528" spans="1:8" x14ac:dyDescent="0.35">
      <c r="A1528" s="70" t="s">
        <v>4</v>
      </c>
      <c r="B1528" s="70" t="s">
        <v>24</v>
      </c>
      <c r="C1528" s="70" t="s">
        <v>247</v>
      </c>
      <c r="D1528" s="70" t="s">
        <v>135</v>
      </c>
      <c r="E1528" s="76">
        <f>INDEX('Input Data'!$B$154:$R$173,MATCH(IF($A1528="Primary",$A1528,$B1528),'Input Data'!$A$154:$A$173,0),MATCH($D1528,'Input Data'!$B$153:$R$153,0))</f>
        <v>179.41643819199084</v>
      </c>
      <c r="F1528" s="81" t="s">
        <v>248</v>
      </c>
      <c r="G1528" s="70" t="s">
        <v>252</v>
      </c>
      <c r="H1528" s="70">
        <v>2026</v>
      </c>
    </row>
    <row r="1529" spans="1:8" x14ac:dyDescent="0.35">
      <c r="A1529" s="70" t="s">
        <v>4</v>
      </c>
      <c r="B1529" s="70" t="s">
        <v>24</v>
      </c>
      <c r="C1529" s="70" t="s">
        <v>249</v>
      </c>
      <c r="D1529" s="70" t="s">
        <v>135</v>
      </c>
      <c r="E1529" s="76">
        <f>INDEX('Input Data'!$B$180:$R$199,MATCH(IF($A1529="Primary",$A1529,$B1529),'Input Data'!$A$180:$A$199,0),MATCH($D1529,'Input Data'!$B$179:$R$179,0))</f>
        <v>83.871563313732238</v>
      </c>
      <c r="F1529" s="81" t="s">
        <v>248</v>
      </c>
      <c r="G1529" s="70" t="s">
        <v>252</v>
      </c>
      <c r="H1529" s="70">
        <v>2026</v>
      </c>
    </row>
    <row r="1530" spans="1:8" x14ac:dyDescent="0.35">
      <c r="A1530" s="70" t="s">
        <v>4</v>
      </c>
      <c r="B1530" s="70" t="s">
        <v>24</v>
      </c>
      <c r="C1530" s="70" t="s">
        <v>250</v>
      </c>
      <c r="D1530" s="70" t="s">
        <v>135</v>
      </c>
      <c r="E1530" s="76"/>
      <c r="F1530" s="76"/>
      <c r="G1530" s="70" t="s">
        <v>252</v>
      </c>
      <c r="H1530" s="70">
        <v>2026</v>
      </c>
    </row>
    <row r="1531" spans="1:8" x14ac:dyDescent="0.35">
      <c r="A1531" s="70" t="s">
        <v>4</v>
      </c>
      <c r="B1531" s="70" t="s">
        <v>24</v>
      </c>
      <c r="C1531" s="70" t="s">
        <v>251</v>
      </c>
      <c r="D1531" s="70" t="s">
        <v>135</v>
      </c>
      <c r="E1531" s="81">
        <f>INDEX('Input Data'!$B$123:$R$141,MATCH(IF($A1531="Primary",$A1531,$B1531),'Input Data'!$A$123:$A$141,0),MATCH($D1531,'Input Data'!$B$122:$R$122,0))</f>
        <v>8.7762356074629969E-2</v>
      </c>
      <c r="F1531" s="81" t="s">
        <v>244</v>
      </c>
      <c r="G1531" s="70" t="s">
        <v>252</v>
      </c>
      <c r="H1531" s="70">
        <v>2026</v>
      </c>
    </row>
    <row r="1532" spans="1:8" x14ac:dyDescent="0.35">
      <c r="A1532" s="70" t="s">
        <v>4</v>
      </c>
      <c r="B1532" s="70" t="s">
        <v>25</v>
      </c>
      <c r="C1532" s="70" t="s">
        <v>243</v>
      </c>
      <c r="D1532" s="70" t="s">
        <v>119</v>
      </c>
      <c r="E1532" s="81">
        <f>INDEX('Input Data'!$B$71:$R$89,MATCH(IF($A1532="Primary",$A1532,$B1532),'Input Data'!$A$71:$A$89,0),MATCH($D1532,'Input Data'!$B$70:$R$70,0))</f>
        <v>7.1333859074744876E-2</v>
      </c>
      <c r="F1532" s="81" t="s">
        <v>244</v>
      </c>
      <c r="G1532" s="81" t="s">
        <v>245</v>
      </c>
      <c r="H1532" s="70">
        <v>2026</v>
      </c>
    </row>
    <row r="1533" spans="1:8" x14ac:dyDescent="0.35">
      <c r="A1533" s="70" t="s">
        <v>4</v>
      </c>
      <c r="B1533" s="70" t="s">
        <v>25</v>
      </c>
      <c r="C1533" s="70" t="s">
        <v>246</v>
      </c>
      <c r="D1533" s="70" t="s">
        <v>119</v>
      </c>
      <c r="E1533" s="81">
        <f>INDEX('Input Data'!$B$97:$R$115,MATCH(IF($A1533="Primary",$A1533,$B1533),'Input Data'!$A$97:$A$115,0),MATCH($D1533,'Input Data'!$B$96:$R$96,0))</f>
        <v>3.6469483884045556E-2</v>
      </c>
      <c r="F1533" s="81" t="s">
        <v>244</v>
      </c>
      <c r="G1533" s="81" t="s">
        <v>245</v>
      </c>
      <c r="H1533" s="70">
        <v>2026</v>
      </c>
    </row>
    <row r="1534" spans="1:8" x14ac:dyDescent="0.35">
      <c r="A1534" s="70" t="s">
        <v>4</v>
      </c>
      <c r="B1534" s="70" t="s">
        <v>25</v>
      </c>
      <c r="C1534" s="70" t="s">
        <v>247</v>
      </c>
      <c r="D1534" s="70" t="s">
        <v>119</v>
      </c>
      <c r="E1534" s="76">
        <f>INDEX('Input Data'!$B$154:$R$173,MATCH(IF($A1534="Primary",$A1534,$B1534),'Input Data'!$A$154:$A$173,0),MATCH($D1534,'Input Data'!$B$153:$R$153,0))</f>
        <v>363.53434917461033</v>
      </c>
      <c r="F1534" s="81" t="s">
        <v>248</v>
      </c>
      <c r="G1534" s="81" t="s">
        <v>245</v>
      </c>
      <c r="H1534" s="70">
        <v>2026</v>
      </c>
    </row>
    <row r="1535" spans="1:8" x14ac:dyDescent="0.35">
      <c r="A1535" s="70" t="s">
        <v>4</v>
      </c>
      <c r="B1535" s="70" t="s">
        <v>25</v>
      </c>
      <c r="C1535" s="70" t="s">
        <v>249</v>
      </c>
      <c r="D1535" s="70" t="s">
        <v>119</v>
      </c>
      <c r="E1535" s="76">
        <f>INDEX('Input Data'!$B$180:$R$199,MATCH(IF($A1535="Primary",$A1535,$B1535),'Input Data'!$A$180:$A$199,0),MATCH($D1535,'Input Data'!$B$179:$R$179,0))</f>
        <v>269.18655142565945</v>
      </c>
      <c r="F1535" s="81" t="s">
        <v>248</v>
      </c>
      <c r="G1535" s="81" t="s">
        <v>245</v>
      </c>
      <c r="H1535" s="70">
        <v>2026</v>
      </c>
    </row>
    <row r="1536" spans="1:8" x14ac:dyDescent="0.35">
      <c r="A1536" s="70" t="s">
        <v>4</v>
      </c>
      <c r="B1536" s="70" t="s">
        <v>25</v>
      </c>
      <c r="C1536" s="70" t="s">
        <v>250</v>
      </c>
      <c r="D1536" s="70" t="s">
        <v>119</v>
      </c>
      <c r="E1536" s="76">
        <f t="shared" ref="E1536" ca="1" si="210">INDEX(INDIRECT("'"&amp;IF($A1536="Primary",$A1536,IF($B1536="History","History ",$B1536))&amp;"'!$E$41:$X$41"),1,MATCH($D1536,INDIRECT("'"&amp;IF($A1536="Primary",$A1536,IF($B1536="History","History ",$B1536))&amp;"'!$E$35:$X$35"),0))</f>
        <v>594.09286723874993</v>
      </c>
      <c r="F1536" s="81" t="s">
        <v>248</v>
      </c>
      <c r="G1536" s="81" t="s">
        <v>245</v>
      </c>
      <c r="H1536" s="70">
        <v>2026</v>
      </c>
    </row>
    <row r="1537" spans="1:8" x14ac:dyDescent="0.35">
      <c r="A1537" s="70" t="s">
        <v>4</v>
      </c>
      <c r="B1537" s="70" t="s">
        <v>25</v>
      </c>
      <c r="C1537" s="70" t="s">
        <v>251</v>
      </c>
      <c r="D1537" s="70" t="s">
        <v>119</v>
      </c>
      <c r="E1537" s="81">
        <f>INDEX('Input Data'!$B$123:$R$141,MATCH(IF($A1537="Primary",$A1537,$B1537),'Input Data'!$A$123:$A$141,0),MATCH($D1537,'Input Data'!$B$122:$R$122,0))</f>
        <v>0.10780334295879043</v>
      </c>
      <c r="F1537" s="81" t="s">
        <v>244</v>
      </c>
      <c r="G1537" s="81" t="s">
        <v>245</v>
      </c>
      <c r="H1537" s="70">
        <v>2026</v>
      </c>
    </row>
    <row r="1538" spans="1:8" x14ac:dyDescent="0.35">
      <c r="A1538" s="70" t="s">
        <v>4</v>
      </c>
      <c r="B1538" s="70" t="s">
        <v>25</v>
      </c>
      <c r="C1538" s="70" t="s">
        <v>243</v>
      </c>
      <c r="D1538" s="70" t="s">
        <v>120</v>
      </c>
      <c r="E1538" s="81">
        <f>INDEX('Input Data'!$B$71:$R$89,MATCH(IF($A1538="Primary",$A1538,$B1538),'Input Data'!$A$71:$A$89,0),MATCH($D1538,'Input Data'!$B$70:$R$70,0))</f>
        <v>6.8575748231976777E-2</v>
      </c>
      <c r="F1538" s="81" t="s">
        <v>244</v>
      </c>
      <c r="G1538" s="81" t="s">
        <v>245</v>
      </c>
      <c r="H1538" s="70">
        <v>2026</v>
      </c>
    </row>
    <row r="1539" spans="1:8" x14ac:dyDescent="0.35">
      <c r="A1539" s="70" t="s">
        <v>4</v>
      </c>
      <c r="B1539" s="70" t="s">
        <v>25</v>
      </c>
      <c r="C1539" s="70" t="s">
        <v>246</v>
      </c>
      <c r="D1539" s="70" t="s">
        <v>120</v>
      </c>
      <c r="E1539" s="81">
        <f>INDEX('Input Data'!$B$97:$R$115,MATCH(IF($A1539="Primary",$A1539,$B1539),'Input Data'!$A$97:$A$115,0),MATCH($D1539,'Input Data'!$B$96:$R$96,0))</f>
        <v>3.1933885805186024E-2</v>
      </c>
      <c r="F1539" s="81" t="s">
        <v>244</v>
      </c>
      <c r="G1539" s="81" t="s">
        <v>245</v>
      </c>
      <c r="H1539" s="70">
        <v>2026</v>
      </c>
    </row>
    <row r="1540" spans="1:8" x14ac:dyDescent="0.35">
      <c r="A1540" s="70" t="s">
        <v>4</v>
      </c>
      <c r="B1540" s="70" t="s">
        <v>25</v>
      </c>
      <c r="C1540" s="70" t="s">
        <v>247</v>
      </c>
      <c r="D1540" s="70" t="s">
        <v>120</v>
      </c>
      <c r="E1540" s="76">
        <f>INDEX('Input Data'!$B$154:$R$173,MATCH(IF($A1540="Primary",$A1540,$B1540),'Input Data'!$A$154:$A$173,0),MATCH($D1540,'Input Data'!$B$153:$R$153,0))</f>
        <v>401.56190834740624</v>
      </c>
      <c r="F1540" s="81" t="s">
        <v>248</v>
      </c>
      <c r="G1540" s="81" t="s">
        <v>245</v>
      </c>
      <c r="H1540" s="70">
        <v>2026</v>
      </c>
    </row>
    <row r="1541" spans="1:8" x14ac:dyDescent="0.35">
      <c r="A1541" s="70" t="s">
        <v>4</v>
      </c>
      <c r="B1541" s="70" t="s">
        <v>25</v>
      </c>
      <c r="C1541" s="70" t="s">
        <v>249</v>
      </c>
      <c r="D1541" s="70" t="s">
        <v>120</v>
      </c>
      <c r="E1541" s="76">
        <f>INDEX('Input Data'!$B$180:$R$199,MATCH(IF($A1541="Primary",$A1541,$B1541),'Input Data'!$A$180:$A$199,0),MATCH($D1541,'Input Data'!$B$179:$R$179,0))</f>
        <v>392.63432201218416</v>
      </c>
      <c r="F1541" s="81" t="s">
        <v>248</v>
      </c>
      <c r="G1541" s="81" t="s">
        <v>245</v>
      </c>
      <c r="H1541" s="70">
        <v>2026</v>
      </c>
    </row>
    <row r="1542" spans="1:8" x14ac:dyDescent="0.35">
      <c r="A1542" s="70" t="s">
        <v>4</v>
      </c>
      <c r="B1542" s="70" t="s">
        <v>25</v>
      </c>
      <c r="C1542" s="70" t="s">
        <v>250</v>
      </c>
      <c r="D1542" s="70" t="s">
        <v>120</v>
      </c>
      <c r="E1542" s="76">
        <f t="shared" ref="E1542" ca="1" si="211">INDEX(INDIRECT("'"&amp;IF($A1542="Primary",$A1542,IF($B1542="History","History ",$B1542))&amp;"'!$E$41:$X$41"),1,MATCH($D1542,INDIRECT("'"&amp;IF($A1542="Primary",$A1542,IF($B1542="History","History ",$B1542))&amp;"'!$E$35:$X$35"),0))</f>
        <v>555.98797678120013</v>
      </c>
      <c r="F1542" s="81" t="s">
        <v>248</v>
      </c>
      <c r="G1542" s="81" t="s">
        <v>245</v>
      </c>
      <c r="H1542" s="70">
        <v>2026</v>
      </c>
    </row>
    <row r="1543" spans="1:8" x14ac:dyDescent="0.35">
      <c r="A1543" s="70" t="s">
        <v>4</v>
      </c>
      <c r="B1543" s="70" t="s">
        <v>25</v>
      </c>
      <c r="C1543" s="70" t="s">
        <v>251</v>
      </c>
      <c r="D1543" s="70" t="s">
        <v>120</v>
      </c>
      <c r="E1543" s="81">
        <f>INDEX('Input Data'!$B$123:$R$141,MATCH(IF($A1543="Primary",$A1543,$B1543),'Input Data'!$A$123:$A$141,0),MATCH($D1543,'Input Data'!$B$122:$R$122,0))</f>
        <v>0.1005096340371628</v>
      </c>
      <c r="F1543" s="81" t="s">
        <v>244</v>
      </c>
      <c r="G1543" s="81" t="s">
        <v>245</v>
      </c>
      <c r="H1543" s="70">
        <v>2026</v>
      </c>
    </row>
    <row r="1544" spans="1:8" x14ac:dyDescent="0.35">
      <c r="A1544" s="70" t="s">
        <v>4</v>
      </c>
      <c r="B1544" s="70" t="s">
        <v>25</v>
      </c>
      <c r="C1544" s="70" t="s">
        <v>243</v>
      </c>
      <c r="D1544" s="70" t="s">
        <v>121</v>
      </c>
      <c r="E1544" s="81">
        <f>INDEX('Input Data'!$B$71:$R$89,MATCH(IF($A1544="Primary",$A1544,$B1544),'Input Data'!$A$71:$A$89,0),MATCH($D1544,'Input Data'!$B$70:$R$70,0))</f>
        <v>7.1833732732473843E-2</v>
      </c>
      <c r="F1544" s="81" t="s">
        <v>244</v>
      </c>
      <c r="G1544" s="81" t="s">
        <v>245</v>
      </c>
      <c r="H1544" s="70">
        <v>2026</v>
      </c>
    </row>
    <row r="1545" spans="1:8" x14ac:dyDescent="0.35">
      <c r="A1545" s="70" t="s">
        <v>4</v>
      </c>
      <c r="B1545" s="70" t="s">
        <v>25</v>
      </c>
      <c r="C1545" s="70" t="s">
        <v>246</v>
      </c>
      <c r="D1545" s="70" t="s">
        <v>121</v>
      </c>
      <c r="E1545" s="81">
        <f>INDEX('Input Data'!$B$97:$R$115,MATCH(IF($A1545="Primary",$A1545,$B1545),'Input Data'!$A$97:$A$115,0),MATCH($D1545,'Input Data'!$B$96:$R$96,0))</f>
        <v>2.9159057121464903E-2</v>
      </c>
      <c r="F1545" s="81" t="s">
        <v>244</v>
      </c>
      <c r="G1545" s="81" t="s">
        <v>245</v>
      </c>
      <c r="H1545" s="70">
        <v>2026</v>
      </c>
    </row>
    <row r="1546" spans="1:8" x14ac:dyDescent="0.35">
      <c r="A1546" s="70" t="s">
        <v>4</v>
      </c>
      <c r="B1546" s="70" t="s">
        <v>25</v>
      </c>
      <c r="C1546" s="70" t="s">
        <v>247</v>
      </c>
      <c r="D1546" s="70" t="s">
        <v>121</v>
      </c>
      <c r="E1546" s="76">
        <f>INDEX('Input Data'!$B$154:$R$173,MATCH(IF($A1546="Primary",$A1546,$B1546),'Input Data'!$A$154:$A$173,0),MATCH($D1546,'Input Data'!$B$153:$R$153,0))</f>
        <v>376.18870400020677</v>
      </c>
      <c r="F1546" s="81" t="s">
        <v>248</v>
      </c>
      <c r="G1546" s="81" t="s">
        <v>245</v>
      </c>
      <c r="H1546" s="70">
        <v>2026</v>
      </c>
    </row>
    <row r="1547" spans="1:8" x14ac:dyDescent="0.35">
      <c r="A1547" s="70" t="s">
        <v>4</v>
      </c>
      <c r="B1547" s="70" t="s">
        <v>25</v>
      </c>
      <c r="C1547" s="70" t="s">
        <v>249</v>
      </c>
      <c r="D1547" s="70" t="s">
        <v>121</v>
      </c>
      <c r="E1547" s="76">
        <f>INDEX('Input Data'!$B$180:$R$199,MATCH(IF($A1547="Primary",$A1547,$B1547),'Input Data'!$A$180:$A$199,0),MATCH($D1547,'Input Data'!$B$179:$R$179,0))</f>
        <v>385.66728693985573</v>
      </c>
      <c r="F1547" s="81" t="s">
        <v>248</v>
      </c>
      <c r="G1547" s="81" t="s">
        <v>245</v>
      </c>
      <c r="H1547" s="70">
        <v>2026</v>
      </c>
    </row>
    <row r="1548" spans="1:8" x14ac:dyDescent="0.35">
      <c r="A1548" s="70" t="s">
        <v>4</v>
      </c>
      <c r="B1548" s="70" t="s">
        <v>25</v>
      </c>
      <c r="C1548" s="70" t="s">
        <v>250</v>
      </c>
      <c r="D1548" s="70" t="s">
        <v>121</v>
      </c>
      <c r="E1548" s="76">
        <f t="shared" ref="E1548" ca="1" si="212">INDEX(INDIRECT("'"&amp;IF($A1548="Primary",$A1548,IF($B1548="History","History ",$B1548))&amp;"'!$E$41:$X$41"),1,MATCH($D1548,INDIRECT("'"&amp;IF($A1548="Primary",$A1548,IF($B1548="History","History ",$B1548))&amp;"'!$E$35:$X$35"),0))</f>
        <v>501.93466154505933</v>
      </c>
      <c r="F1548" s="81" t="s">
        <v>248</v>
      </c>
      <c r="G1548" s="81" t="s">
        <v>245</v>
      </c>
      <c r="H1548" s="70">
        <v>2026</v>
      </c>
    </row>
    <row r="1549" spans="1:8" x14ac:dyDescent="0.35">
      <c r="A1549" s="70" t="s">
        <v>4</v>
      </c>
      <c r="B1549" s="70" t="s">
        <v>25</v>
      </c>
      <c r="C1549" s="70" t="s">
        <v>251</v>
      </c>
      <c r="D1549" s="70" t="s">
        <v>121</v>
      </c>
      <c r="E1549" s="81">
        <f>INDEX('Input Data'!$B$123:$R$141,MATCH(IF($A1549="Primary",$A1549,$B1549),'Input Data'!$A$123:$A$141,0),MATCH($D1549,'Input Data'!$B$122:$R$122,0))</f>
        <v>0.10099278985393875</v>
      </c>
      <c r="F1549" s="81" t="s">
        <v>244</v>
      </c>
      <c r="G1549" s="81" t="s">
        <v>245</v>
      </c>
      <c r="H1549" s="70">
        <v>2026</v>
      </c>
    </row>
    <row r="1550" spans="1:8" x14ac:dyDescent="0.35">
      <c r="A1550" s="70" t="s">
        <v>4</v>
      </c>
      <c r="B1550" s="70" t="s">
        <v>25</v>
      </c>
      <c r="C1550" s="70" t="s">
        <v>243</v>
      </c>
      <c r="D1550" s="70" t="s">
        <v>122</v>
      </c>
      <c r="E1550" s="81">
        <f>INDEX('Input Data'!$B$71:$R$89,MATCH(IF($A1550="Primary",$A1550,$B1550),'Input Data'!$A$71:$A$89,0),MATCH($D1550,'Input Data'!$B$70:$R$70,0))</f>
        <v>7.8944287843093749E-2</v>
      </c>
      <c r="F1550" s="81" t="s">
        <v>244</v>
      </c>
      <c r="G1550" s="81" t="s">
        <v>245</v>
      </c>
      <c r="H1550" s="70">
        <v>2026</v>
      </c>
    </row>
    <row r="1551" spans="1:8" x14ac:dyDescent="0.35">
      <c r="A1551" s="70" t="s">
        <v>4</v>
      </c>
      <c r="B1551" s="70" t="s">
        <v>25</v>
      </c>
      <c r="C1551" s="70" t="s">
        <v>246</v>
      </c>
      <c r="D1551" s="70" t="s">
        <v>122</v>
      </c>
      <c r="E1551" s="81">
        <f>INDEX('Input Data'!$B$97:$R$115,MATCH(IF($A1551="Primary",$A1551,$B1551),'Input Data'!$A$97:$A$115,0),MATCH($D1551,'Input Data'!$B$96:$R$96,0))</f>
        <v>3.0346040578281233E-2</v>
      </c>
      <c r="F1551" s="81" t="s">
        <v>244</v>
      </c>
      <c r="G1551" s="81" t="s">
        <v>245</v>
      </c>
      <c r="H1551" s="70">
        <v>2026</v>
      </c>
    </row>
    <row r="1552" spans="1:8" x14ac:dyDescent="0.35">
      <c r="A1552" s="70" t="s">
        <v>4</v>
      </c>
      <c r="B1552" s="70" t="s">
        <v>25</v>
      </c>
      <c r="C1552" s="70" t="s">
        <v>247</v>
      </c>
      <c r="D1552" s="70" t="s">
        <v>122</v>
      </c>
      <c r="E1552" s="76">
        <f>INDEX('Input Data'!$B$154:$R$173,MATCH(IF($A1552="Primary",$A1552,$B1552),'Input Data'!$A$154:$A$173,0),MATCH($D1552,'Input Data'!$B$153:$R$153,0))</f>
        <v>401.69182101131224</v>
      </c>
      <c r="F1552" s="81" t="s">
        <v>248</v>
      </c>
      <c r="G1552" s="81" t="s">
        <v>245</v>
      </c>
      <c r="H1552" s="70">
        <v>2026</v>
      </c>
    </row>
    <row r="1553" spans="1:8" x14ac:dyDescent="0.35">
      <c r="A1553" s="70" t="s">
        <v>4</v>
      </c>
      <c r="B1553" s="70" t="s">
        <v>25</v>
      </c>
      <c r="C1553" s="70" t="s">
        <v>249</v>
      </c>
      <c r="D1553" s="70" t="s">
        <v>122</v>
      </c>
      <c r="E1553" s="76">
        <f>INDEX('Input Data'!$B$180:$R$199,MATCH(IF($A1553="Primary",$A1553,$B1553),'Input Data'!$A$180:$A$199,0),MATCH($D1553,'Input Data'!$B$179:$R$179,0))</f>
        <v>370.5412040937486</v>
      </c>
      <c r="F1553" s="81" t="s">
        <v>248</v>
      </c>
      <c r="G1553" s="81" t="s">
        <v>245</v>
      </c>
      <c r="H1553" s="70">
        <v>2026</v>
      </c>
    </row>
    <row r="1554" spans="1:8" x14ac:dyDescent="0.35">
      <c r="A1554" s="70" t="s">
        <v>4</v>
      </c>
      <c r="B1554" s="70" t="s">
        <v>25</v>
      </c>
      <c r="C1554" s="70" t="s">
        <v>250</v>
      </c>
      <c r="D1554" s="70" t="s">
        <v>122</v>
      </c>
      <c r="E1554" s="76">
        <f t="shared" ref="E1554" ca="1" si="213">INDEX(INDIRECT("'"&amp;IF($A1554="Primary",$A1554,IF($B1554="History","History ",$B1554))&amp;"'!$E$41:$X$41"),1,MATCH($D1554,INDIRECT("'"&amp;IF($A1554="Primary",$A1554,IF($B1554="History","History ",$B1554))&amp;"'!$E$35:$X$35"),0))</f>
        <v>455.93537302310182</v>
      </c>
      <c r="F1554" s="81" t="s">
        <v>248</v>
      </c>
      <c r="G1554" s="81" t="s">
        <v>245</v>
      </c>
      <c r="H1554" s="70">
        <v>2026</v>
      </c>
    </row>
    <row r="1555" spans="1:8" x14ac:dyDescent="0.35">
      <c r="A1555" s="70" t="s">
        <v>4</v>
      </c>
      <c r="B1555" s="70" t="s">
        <v>25</v>
      </c>
      <c r="C1555" s="70" t="s">
        <v>251</v>
      </c>
      <c r="D1555" s="70" t="s">
        <v>122</v>
      </c>
      <c r="E1555" s="81">
        <f>INDEX('Input Data'!$B$123:$R$141,MATCH(IF($A1555="Primary",$A1555,$B1555),'Input Data'!$A$123:$A$141,0),MATCH($D1555,'Input Data'!$B$122:$R$122,0))</f>
        <v>0.10929032842137498</v>
      </c>
      <c r="F1555" s="81" t="s">
        <v>244</v>
      </c>
      <c r="G1555" s="81" t="s">
        <v>245</v>
      </c>
      <c r="H1555" s="70">
        <v>2026</v>
      </c>
    </row>
    <row r="1556" spans="1:8" x14ac:dyDescent="0.35">
      <c r="A1556" s="70" t="s">
        <v>4</v>
      </c>
      <c r="B1556" s="70" t="s">
        <v>25</v>
      </c>
      <c r="C1556" s="70" t="s">
        <v>243</v>
      </c>
      <c r="D1556" s="70" t="s">
        <v>123</v>
      </c>
      <c r="E1556" s="81">
        <f>INDEX('Input Data'!$B$71:$R$89,MATCH(IF($A1556="Primary",$A1556,$B1556),'Input Data'!$A$71:$A$89,0),MATCH($D1556,'Input Data'!$B$70:$R$70,0))</f>
        <v>9.1154330634464986E-2</v>
      </c>
      <c r="F1556" s="81" t="s">
        <v>244</v>
      </c>
      <c r="G1556" s="81" t="s">
        <v>245</v>
      </c>
      <c r="H1556" s="70">
        <v>2026</v>
      </c>
    </row>
    <row r="1557" spans="1:8" x14ac:dyDescent="0.35">
      <c r="A1557" s="70" t="s">
        <v>4</v>
      </c>
      <c r="B1557" s="70" t="s">
        <v>25</v>
      </c>
      <c r="C1557" s="70" t="s">
        <v>246</v>
      </c>
      <c r="D1557" s="70" t="s">
        <v>123</v>
      </c>
      <c r="E1557" s="81">
        <f>INDEX('Input Data'!$B$97:$R$115,MATCH(IF($A1557="Primary",$A1557,$B1557),'Input Data'!$A$97:$A$115,0),MATCH($D1557,'Input Data'!$B$96:$R$96,0))</f>
        <v>2.485813557303497E-2</v>
      </c>
      <c r="F1557" s="81" t="s">
        <v>244</v>
      </c>
      <c r="G1557" s="81" t="s">
        <v>245</v>
      </c>
      <c r="H1557" s="70">
        <v>2026</v>
      </c>
    </row>
    <row r="1558" spans="1:8" x14ac:dyDescent="0.35">
      <c r="A1558" s="70" t="s">
        <v>4</v>
      </c>
      <c r="B1558" s="70" t="s">
        <v>25</v>
      </c>
      <c r="C1558" s="70" t="s">
        <v>247</v>
      </c>
      <c r="D1558" s="70" t="s">
        <v>123</v>
      </c>
      <c r="E1558" s="76">
        <f>INDEX('Input Data'!$B$154:$R$173,MATCH(IF($A1558="Primary",$A1558,$B1558),'Input Data'!$A$154:$A$173,0),MATCH($D1558,'Input Data'!$B$153:$R$153,0))</f>
        <v>357.42523523524829</v>
      </c>
      <c r="F1558" s="81" t="s">
        <v>248</v>
      </c>
      <c r="G1558" s="81" t="s">
        <v>245</v>
      </c>
      <c r="H1558" s="70">
        <v>2026</v>
      </c>
    </row>
    <row r="1559" spans="1:8" x14ac:dyDescent="0.35">
      <c r="A1559" s="70" t="s">
        <v>4</v>
      </c>
      <c r="B1559" s="70" t="s">
        <v>25</v>
      </c>
      <c r="C1559" s="70" t="s">
        <v>249</v>
      </c>
      <c r="D1559" s="70" t="s">
        <v>123</v>
      </c>
      <c r="E1559" s="76">
        <f>INDEX('Input Data'!$B$180:$R$199,MATCH(IF($A1559="Primary",$A1559,$B1559),'Input Data'!$A$180:$A$199,0),MATCH($D1559,'Input Data'!$B$179:$R$179,0))</f>
        <v>378.5057802609108</v>
      </c>
      <c r="F1559" s="81" t="s">
        <v>248</v>
      </c>
      <c r="G1559" s="81" t="s">
        <v>245</v>
      </c>
      <c r="H1559" s="70">
        <v>2026</v>
      </c>
    </row>
    <row r="1560" spans="1:8" x14ac:dyDescent="0.35">
      <c r="A1560" s="70" t="s">
        <v>4</v>
      </c>
      <c r="B1560" s="70" t="s">
        <v>25</v>
      </c>
      <c r="C1560" s="70" t="s">
        <v>250</v>
      </c>
      <c r="D1560" s="70" t="s">
        <v>123</v>
      </c>
      <c r="E1560" s="76">
        <f t="shared" ref="E1560" ca="1" si="214">INDEX(INDIRECT("'"&amp;IF($A1560="Primary",$A1560,IF($B1560="History","History ",$B1560))&amp;"'!$E$41:$X$41"),1,MATCH($D1560,INDIRECT("'"&amp;IF($A1560="Primary",$A1560,IF($B1560="History","History ",$B1560))&amp;"'!$E$35:$X$35"),0))</f>
        <v>453.62342449849211</v>
      </c>
      <c r="F1560" s="81" t="s">
        <v>248</v>
      </c>
      <c r="G1560" s="81" t="s">
        <v>245</v>
      </c>
      <c r="H1560" s="70">
        <v>2026</v>
      </c>
    </row>
    <row r="1561" spans="1:8" x14ac:dyDescent="0.35">
      <c r="A1561" s="70" t="s">
        <v>4</v>
      </c>
      <c r="B1561" s="70" t="s">
        <v>25</v>
      </c>
      <c r="C1561" s="70" t="s">
        <v>251</v>
      </c>
      <c r="D1561" s="70" t="s">
        <v>123</v>
      </c>
      <c r="E1561" s="81">
        <f>INDEX('Input Data'!$B$123:$R$141,MATCH(IF($A1561="Primary",$A1561,$B1561),'Input Data'!$A$123:$A$141,0),MATCH($D1561,'Input Data'!$B$122:$R$122,0))</f>
        <v>0.11601246620749996</v>
      </c>
      <c r="F1561" s="81" t="s">
        <v>244</v>
      </c>
      <c r="G1561" s="81" t="s">
        <v>245</v>
      </c>
      <c r="H1561" s="70">
        <v>2026</v>
      </c>
    </row>
    <row r="1562" spans="1:8" x14ac:dyDescent="0.35">
      <c r="A1562" s="70" t="s">
        <v>4</v>
      </c>
      <c r="B1562" s="70" t="s">
        <v>25</v>
      </c>
      <c r="C1562" s="70" t="s">
        <v>243</v>
      </c>
      <c r="D1562" s="70" t="s">
        <v>124</v>
      </c>
      <c r="E1562" s="81">
        <f>INDEX('Input Data'!$B$71:$R$89,MATCH(IF($A1562="Primary",$A1562,$B1562),'Input Data'!$A$71:$A$89,0),MATCH($D1562,'Input Data'!$B$70:$R$70,0))</f>
        <v>8.5566236880326038E-2</v>
      </c>
      <c r="F1562" s="81" t="s">
        <v>244</v>
      </c>
      <c r="G1562" s="81" t="s">
        <v>245</v>
      </c>
      <c r="H1562" s="70">
        <v>2026</v>
      </c>
    </row>
    <row r="1563" spans="1:8" x14ac:dyDescent="0.35">
      <c r="A1563" s="70" t="s">
        <v>4</v>
      </c>
      <c r="B1563" s="70" t="s">
        <v>25</v>
      </c>
      <c r="C1563" s="70" t="s">
        <v>246</v>
      </c>
      <c r="D1563" s="70" t="s">
        <v>124</v>
      </c>
      <c r="E1563" s="81">
        <f>INDEX('Input Data'!$B$97:$R$115,MATCH(IF($A1563="Primary",$A1563,$B1563),'Input Data'!$A$97:$A$115,0),MATCH($D1563,'Input Data'!$B$96:$R$96,0))</f>
        <v>2.5736536305885994E-2</v>
      </c>
      <c r="F1563" s="81" t="s">
        <v>244</v>
      </c>
      <c r="G1563" s="81" t="s">
        <v>245</v>
      </c>
      <c r="H1563" s="70">
        <v>2026</v>
      </c>
    </row>
    <row r="1564" spans="1:8" x14ac:dyDescent="0.35">
      <c r="A1564" s="70" t="s">
        <v>4</v>
      </c>
      <c r="B1564" s="70" t="s">
        <v>25</v>
      </c>
      <c r="C1564" s="70" t="s">
        <v>247</v>
      </c>
      <c r="D1564" s="70" t="s">
        <v>124</v>
      </c>
      <c r="E1564" s="76">
        <f>INDEX('Input Data'!$B$154:$R$173,MATCH(IF($A1564="Primary",$A1564,$B1564),'Input Data'!$A$154:$A$173,0),MATCH($D1564,'Input Data'!$B$153:$R$153,0))</f>
        <v>374.0133195138248</v>
      </c>
      <c r="F1564" s="81" t="s">
        <v>248</v>
      </c>
      <c r="G1564" s="81" t="s">
        <v>245</v>
      </c>
      <c r="H1564" s="70">
        <v>2026</v>
      </c>
    </row>
    <row r="1565" spans="1:8" x14ac:dyDescent="0.35">
      <c r="A1565" s="70" t="s">
        <v>4</v>
      </c>
      <c r="B1565" s="70" t="s">
        <v>25</v>
      </c>
      <c r="C1565" s="70" t="s">
        <v>249</v>
      </c>
      <c r="D1565" s="70" t="s">
        <v>124</v>
      </c>
      <c r="E1565" s="76">
        <f>INDEX('Input Data'!$B$180:$R$199,MATCH(IF($A1565="Primary",$A1565,$B1565),'Input Data'!$A$180:$A$199,0),MATCH($D1565,'Input Data'!$B$179:$R$179,0))</f>
        <v>276.75151122408516</v>
      </c>
      <c r="F1565" s="81" t="s">
        <v>248</v>
      </c>
      <c r="G1565" s="81" t="s">
        <v>245</v>
      </c>
      <c r="H1565" s="70">
        <v>2026</v>
      </c>
    </row>
    <row r="1566" spans="1:8" x14ac:dyDescent="0.35">
      <c r="A1566" s="70" t="s">
        <v>4</v>
      </c>
      <c r="B1566" s="70" t="s">
        <v>25</v>
      </c>
      <c r="C1566" s="70" t="s">
        <v>250</v>
      </c>
      <c r="D1566" s="70" t="s">
        <v>124</v>
      </c>
      <c r="E1566" s="76">
        <f t="shared" ref="E1566" ca="1" si="215">INDEX(INDIRECT("'"&amp;IF($A1566="Primary",$A1566,IF($B1566="History","History ",$B1566))&amp;"'!$E$41:$X$41"),1,MATCH($D1566,INDIRECT("'"&amp;IF($A1566="Primary",$A1566,IF($B1566="History","History ",$B1566))&amp;"'!$E$35:$X$35"),0))</f>
        <v>448.04072960051184</v>
      </c>
      <c r="F1566" s="81" t="s">
        <v>248</v>
      </c>
      <c r="G1566" s="81" t="s">
        <v>245</v>
      </c>
      <c r="H1566" s="70">
        <v>2026</v>
      </c>
    </row>
    <row r="1567" spans="1:8" x14ac:dyDescent="0.35">
      <c r="A1567" s="70" t="s">
        <v>4</v>
      </c>
      <c r="B1567" s="70" t="s">
        <v>25</v>
      </c>
      <c r="C1567" s="70" t="s">
        <v>251</v>
      </c>
      <c r="D1567" s="70" t="s">
        <v>124</v>
      </c>
      <c r="E1567" s="81">
        <f>INDEX('Input Data'!$B$123:$R$141,MATCH(IF($A1567="Primary",$A1567,$B1567),'Input Data'!$A$123:$A$141,0),MATCH($D1567,'Input Data'!$B$122:$R$122,0))</f>
        <v>0.11130277318621204</v>
      </c>
      <c r="F1567" s="81" t="s">
        <v>244</v>
      </c>
      <c r="G1567" s="81" t="s">
        <v>245</v>
      </c>
      <c r="H1567" s="70">
        <v>2026</v>
      </c>
    </row>
    <row r="1568" spans="1:8" x14ac:dyDescent="0.35">
      <c r="A1568" s="70" t="s">
        <v>4</v>
      </c>
      <c r="B1568" s="70" t="s">
        <v>25</v>
      </c>
      <c r="C1568" s="70" t="s">
        <v>243</v>
      </c>
      <c r="D1568" s="70" t="s">
        <v>125</v>
      </c>
      <c r="E1568" s="81">
        <f>INDEX('Input Data'!$B$71:$R$89,MATCH(IF($A1568="Primary",$A1568,$B1568),'Input Data'!$A$71:$A$89,0),MATCH($D1568,'Input Data'!$B$70:$R$70,0))</f>
        <v>9.4466640973617136E-2</v>
      </c>
      <c r="F1568" s="81" t="s">
        <v>244</v>
      </c>
      <c r="G1568" s="81" t="s">
        <v>245</v>
      </c>
      <c r="H1568" s="70">
        <v>2026</v>
      </c>
    </row>
    <row r="1569" spans="1:8" x14ac:dyDescent="0.35">
      <c r="A1569" s="70" t="s">
        <v>4</v>
      </c>
      <c r="B1569" s="70" t="s">
        <v>25</v>
      </c>
      <c r="C1569" s="70" t="s">
        <v>246</v>
      </c>
      <c r="D1569" s="70" t="s">
        <v>125</v>
      </c>
      <c r="E1569" s="81">
        <f>INDEX('Input Data'!$B$97:$R$115,MATCH(IF($A1569="Primary",$A1569,$B1569),'Input Data'!$A$97:$A$115,0),MATCH($D1569,'Input Data'!$B$96:$R$96,0))</f>
        <v>2.3408219760409302E-2</v>
      </c>
      <c r="F1569" s="81" t="s">
        <v>244</v>
      </c>
      <c r="G1569" s="81" t="s">
        <v>245</v>
      </c>
      <c r="H1569" s="70">
        <v>2026</v>
      </c>
    </row>
    <row r="1570" spans="1:8" x14ac:dyDescent="0.35">
      <c r="A1570" s="70" t="s">
        <v>4</v>
      </c>
      <c r="B1570" s="70" t="s">
        <v>25</v>
      </c>
      <c r="C1570" s="70" t="s">
        <v>247</v>
      </c>
      <c r="D1570" s="70" t="s">
        <v>125</v>
      </c>
      <c r="E1570" s="76">
        <f>INDEX('Input Data'!$B$154:$R$173,MATCH(IF($A1570="Primary",$A1570,$B1570),'Input Data'!$A$154:$A$173,0),MATCH($D1570,'Input Data'!$B$153:$R$153,0))</f>
        <v>352.97645374186817</v>
      </c>
      <c r="F1570" s="81" t="s">
        <v>248</v>
      </c>
      <c r="G1570" s="81" t="s">
        <v>245</v>
      </c>
      <c r="H1570" s="70">
        <v>2026</v>
      </c>
    </row>
    <row r="1571" spans="1:8" x14ac:dyDescent="0.35">
      <c r="A1571" s="70" t="s">
        <v>4</v>
      </c>
      <c r="B1571" s="70" t="s">
        <v>25</v>
      </c>
      <c r="C1571" s="70" t="s">
        <v>249</v>
      </c>
      <c r="D1571" s="70" t="s">
        <v>125</v>
      </c>
      <c r="E1571" s="76">
        <f>INDEX('Input Data'!$B$180:$R$199,MATCH(IF($A1571="Primary",$A1571,$B1571),'Input Data'!$A$180:$A$199,0),MATCH($D1571,'Input Data'!$B$179:$R$179,0))</f>
        <v>234.97979585164231</v>
      </c>
      <c r="F1571" s="81" t="s">
        <v>248</v>
      </c>
      <c r="G1571" s="81" t="s">
        <v>245</v>
      </c>
      <c r="H1571" s="70">
        <v>2026</v>
      </c>
    </row>
    <row r="1572" spans="1:8" x14ac:dyDescent="0.35">
      <c r="A1572" s="70" t="s">
        <v>4</v>
      </c>
      <c r="B1572" s="70" t="s">
        <v>25</v>
      </c>
      <c r="C1572" s="70" t="s">
        <v>250</v>
      </c>
      <c r="D1572" s="70" t="s">
        <v>125</v>
      </c>
      <c r="E1572" s="76">
        <f t="shared" ref="E1572" ca="1" si="216">INDEX(INDIRECT("'"&amp;IF($A1572="Primary",$A1572,IF($B1572="History","History ",$B1572))&amp;"'!$E$41:$X$41"),1,MATCH($D1572,INDIRECT("'"&amp;IF($A1572="Primary",$A1572,IF($B1572="History","History ",$B1572))&amp;"'!$E$35:$X$35"),0))</f>
        <v>409.40095920761166</v>
      </c>
      <c r="F1572" s="81" t="s">
        <v>248</v>
      </c>
      <c r="G1572" s="81" t="s">
        <v>245</v>
      </c>
      <c r="H1572" s="70">
        <v>2026</v>
      </c>
    </row>
    <row r="1573" spans="1:8" x14ac:dyDescent="0.35">
      <c r="A1573" s="70" t="s">
        <v>4</v>
      </c>
      <c r="B1573" s="70" t="s">
        <v>25</v>
      </c>
      <c r="C1573" s="70" t="s">
        <v>251</v>
      </c>
      <c r="D1573" s="70" t="s">
        <v>125</v>
      </c>
      <c r="E1573" s="81">
        <f>INDEX('Input Data'!$B$123:$R$141,MATCH(IF($A1573="Primary",$A1573,$B1573),'Input Data'!$A$123:$A$141,0),MATCH($D1573,'Input Data'!$B$122:$R$122,0))</f>
        <v>0.11787486073402643</v>
      </c>
      <c r="F1573" s="81" t="s">
        <v>244</v>
      </c>
      <c r="G1573" s="81" t="s">
        <v>245</v>
      </c>
      <c r="H1573" s="70">
        <v>2026</v>
      </c>
    </row>
    <row r="1574" spans="1:8" x14ac:dyDescent="0.35">
      <c r="A1574" s="70" t="s">
        <v>4</v>
      </c>
      <c r="B1574" s="70" t="s">
        <v>25</v>
      </c>
      <c r="C1574" s="70" t="s">
        <v>243</v>
      </c>
      <c r="D1574" s="70" t="s">
        <v>126</v>
      </c>
      <c r="E1574" s="81">
        <f>INDEX('Input Data'!$B$71:$R$89,MATCH(IF($A1574="Primary",$A1574,$B1574),'Input Data'!$A$71:$A$89,0),MATCH($D1574,'Input Data'!$B$70:$R$70,0))</f>
        <v>8.7160701149630287E-2</v>
      </c>
      <c r="F1574" s="81" t="s">
        <v>244</v>
      </c>
      <c r="G1574" s="81" t="s">
        <v>245</v>
      </c>
      <c r="H1574" s="70">
        <v>2026</v>
      </c>
    </row>
    <row r="1575" spans="1:8" x14ac:dyDescent="0.35">
      <c r="A1575" s="70" t="s">
        <v>4</v>
      </c>
      <c r="B1575" s="70" t="s">
        <v>25</v>
      </c>
      <c r="C1575" s="70" t="s">
        <v>246</v>
      </c>
      <c r="D1575" s="70" t="s">
        <v>126</v>
      </c>
      <c r="E1575" s="81">
        <f>INDEX('Input Data'!$B$97:$R$115,MATCH(IF($A1575="Primary",$A1575,$B1575),'Input Data'!$A$97:$A$115,0),MATCH($D1575,'Input Data'!$B$96:$R$96,0))</f>
        <v>1.8985521096271909E-2</v>
      </c>
      <c r="F1575" s="81" t="s">
        <v>244</v>
      </c>
      <c r="G1575" s="81" t="s">
        <v>245</v>
      </c>
      <c r="H1575" s="70">
        <v>2026</v>
      </c>
    </row>
    <row r="1576" spans="1:8" x14ac:dyDescent="0.35">
      <c r="A1576" s="70" t="s">
        <v>4</v>
      </c>
      <c r="B1576" s="70" t="s">
        <v>25</v>
      </c>
      <c r="C1576" s="70" t="s">
        <v>247</v>
      </c>
      <c r="D1576" s="70" t="s">
        <v>126</v>
      </c>
      <c r="E1576" s="76">
        <f>INDEX('Input Data'!$B$154:$R$173,MATCH(IF($A1576="Primary",$A1576,$B1576),'Input Data'!$A$154:$A$173,0),MATCH($D1576,'Input Data'!$B$153:$R$153,0))</f>
        <v>349.56979044075911</v>
      </c>
      <c r="F1576" s="81" t="s">
        <v>248</v>
      </c>
      <c r="G1576" s="81" t="s">
        <v>245</v>
      </c>
      <c r="H1576" s="70">
        <v>2026</v>
      </c>
    </row>
    <row r="1577" spans="1:8" x14ac:dyDescent="0.35">
      <c r="A1577" s="70" t="s">
        <v>4</v>
      </c>
      <c r="B1577" s="70" t="s">
        <v>25</v>
      </c>
      <c r="C1577" s="70" t="s">
        <v>249</v>
      </c>
      <c r="D1577" s="70" t="s">
        <v>126</v>
      </c>
      <c r="E1577" s="76">
        <f>INDEX('Input Data'!$B$180:$R$199,MATCH(IF($A1577="Primary",$A1577,$B1577),'Input Data'!$A$180:$A$199,0),MATCH($D1577,'Input Data'!$B$179:$R$179,0))</f>
        <v>292.79420750016612</v>
      </c>
      <c r="F1577" s="81" t="s">
        <v>248</v>
      </c>
      <c r="G1577" s="81" t="s">
        <v>245</v>
      </c>
      <c r="H1577" s="70">
        <v>2026</v>
      </c>
    </row>
    <row r="1578" spans="1:8" x14ac:dyDescent="0.35">
      <c r="A1578" s="70" t="s">
        <v>4</v>
      </c>
      <c r="B1578" s="70" t="s">
        <v>25</v>
      </c>
      <c r="C1578" s="70" t="s">
        <v>250</v>
      </c>
      <c r="D1578" s="70" t="s">
        <v>126</v>
      </c>
      <c r="E1578" s="76">
        <f t="shared" ref="E1578" ca="1" si="217">INDEX(INDIRECT("'"&amp;IF($A1578="Primary",$A1578,IF($B1578="History","History ",$B1578))&amp;"'!$E$41:$X$41"),1,MATCH($D1578,INDIRECT("'"&amp;IF($A1578="Primary",$A1578,IF($B1578="History","History ",$B1578))&amp;"'!$E$35:$X$35"),0))</f>
        <v>400.72465109955186</v>
      </c>
      <c r="F1578" s="81" t="s">
        <v>248</v>
      </c>
      <c r="G1578" s="81" t="s">
        <v>245</v>
      </c>
      <c r="H1578" s="70">
        <v>2026</v>
      </c>
    </row>
    <row r="1579" spans="1:8" x14ac:dyDescent="0.35">
      <c r="A1579" s="70" t="s">
        <v>4</v>
      </c>
      <c r="B1579" s="70" t="s">
        <v>25</v>
      </c>
      <c r="C1579" s="70" t="s">
        <v>251</v>
      </c>
      <c r="D1579" s="70" t="s">
        <v>126</v>
      </c>
      <c r="E1579" s="81">
        <f>INDEX('Input Data'!$B$123:$R$141,MATCH(IF($A1579="Primary",$A1579,$B1579),'Input Data'!$A$123:$A$141,0),MATCH($D1579,'Input Data'!$B$122:$R$122,0))</f>
        <v>0.1061462222459022</v>
      </c>
      <c r="F1579" s="81" t="s">
        <v>244</v>
      </c>
      <c r="G1579" s="81" t="s">
        <v>245</v>
      </c>
      <c r="H1579" s="70">
        <v>2026</v>
      </c>
    </row>
    <row r="1580" spans="1:8" x14ac:dyDescent="0.35">
      <c r="A1580" s="70" t="s">
        <v>4</v>
      </c>
      <c r="B1580" s="70" t="s">
        <v>25</v>
      </c>
      <c r="C1580" s="70" t="s">
        <v>243</v>
      </c>
      <c r="D1580" s="70" t="s">
        <v>127</v>
      </c>
      <c r="E1580" s="81">
        <f>INDEX('Input Data'!$B$71:$R$89,MATCH(IF($A1580="Primary",$A1580,$B1580),'Input Data'!$A$71:$A$89,0),MATCH($D1580,'Input Data'!$B$70:$R$70,0))</f>
        <v>8.0641083584874179E-2</v>
      </c>
      <c r="F1580" s="81" t="s">
        <v>244</v>
      </c>
      <c r="G1580" s="81" t="s">
        <v>245</v>
      </c>
      <c r="H1580" s="70">
        <v>2026</v>
      </c>
    </row>
    <row r="1581" spans="1:8" x14ac:dyDescent="0.35">
      <c r="A1581" s="70" t="s">
        <v>4</v>
      </c>
      <c r="B1581" s="70" t="s">
        <v>25</v>
      </c>
      <c r="C1581" s="70" t="s">
        <v>246</v>
      </c>
      <c r="D1581" s="70" t="s">
        <v>127</v>
      </c>
      <c r="E1581" s="81">
        <f>INDEX('Input Data'!$B$97:$R$115,MATCH(IF($A1581="Primary",$A1581,$B1581),'Input Data'!$A$97:$A$115,0),MATCH($D1581,'Input Data'!$B$96:$R$96,0))</f>
        <v>1.6830365873976565E-2</v>
      </c>
      <c r="F1581" s="81" t="s">
        <v>244</v>
      </c>
      <c r="G1581" s="81" t="s">
        <v>245</v>
      </c>
      <c r="H1581" s="70">
        <v>2026</v>
      </c>
    </row>
    <row r="1582" spans="1:8" x14ac:dyDescent="0.35">
      <c r="A1582" s="70" t="s">
        <v>4</v>
      </c>
      <c r="B1582" s="70" t="s">
        <v>25</v>
      </c>
      <c r="C1582" s="70" t="s">
        <v>247</v>
      </c>
      <c r="D1582" s="70" t="s">
        <v>127</v>
      </c>
      <c r="E1582" s="76">
        <f>INDEX('Input Data'!$B$154:$R$173,MATCH(IF($A1582="Primary",$A1582,$B1582),'Input Data'!$A$154:$A$173,0),MATCH($D1582,'Input Data'!$B$153:$R$153,0))</f>
        <v>421.69369935245936</v>
      </c>
      <c r="F1582" s="81" t="s">
        <v>248</v>
      </c>
      <c r="G1582" s="81" t="s">
        <v>245</v>
      </c>
      <c r="H1582" s="70">
        <v>2026</v>
      </c>
    </row>
    <row r="1583" spans="1:8" x14ac:dyDescent="0.35">
      <c r="A1583" s="70" t="s">
        <v>4</v>
      </c>
      <c r="B1583" s="70" t="s">
        <v>25</v>
      </c>
      <c r="C1583" s="70" t="s">
        <v>249</v>
      </c>
      <c r="D1583" s="70" t="s">
        <v>127</v>
      </c>
      <c r="E1583" s="76">
        <f>INDEX('Input Data'!$B$180:$R$199,MATCH(IF($A1583="Primary",$A1583,$B1583),'Input Data'!$A$180:$A$199,0),MATCH($D1583,'Input Data'!$B$179:$R$179,0))</f>
        <v>204.55953879731862</v>
      </c>
      <c r="F1583" s="81" t="s">
        <v>248</v>
      </c>
      <c r="G1583" s="81" t="s">
        <v>245</v>
      </c>
      <c r="H1583" s="70">
        <v>2026</v>
      </c>
    </row>
    <row r="1584" spans="1:8" x14ac:dyDescent="0.35">
      <c r="A1584" s="70" t="s">
        <v>4</v>
      </c>
      <c r="B1584" s="70" t="s">
        <v>25</v>
      </c>
      <c r="C1584" s="70" t="s">
        <v>250</v>
      </c>
      <c r="D1584" s="70" t="s">
        <v>127</v>
      </c>
      <c r="E1584" s="76">
        <f t="shared" ref="E1584" ca="1" si="218">INDEX(INDIRECT("'"&amp;IF($A1584="Primary",$A1584,IF($B1584="History","History ",$B1584))&amp;"'!$E$41:$X$41"),1,MATCH($D1584,INDIRECT("'"&amp;IF($A1584="Primary",$A1584,IF($B1584="History","History ",$B1584))&amp;"'!$E$35:$X$35"),0))</f>
        <v>429.90496888411087</v>
      </c>
      <c r="F1584" s="81" t="s">
        <v>248</v>
      </c>
      <c r="G1584" s="81" t="s">
        <v>245</v>
      </c>
      <c r="H1584" s="70">
        <v>2026</v>
      </c>
    </row>
    <row r="1585" spans="1:8" x14ac:dyDescent="0.35">
      <c r="A1585" s="70" t="s">
        <v>4</v>
      </c>
      <c r="B1585" s="70" t="s">
        <v>25</v>
      </c>
      <c r="C1585" s="70" t="s">
        <v>251</v>
      </c>
      <c r="D1585" s="70" t="s">
        <v>127</v>
      </c>
      <c r="E1585" s="81">
        <f>INDEX('Input Data'!$B$123:$R$141,MATCH(IF($A1585="Primary",$A1585,$B1585),'Input Data'!$A$123:$A$141,0),MATCH($D1585,'Input Data'!$B$122:$R$122,0))</f>
        <v>9.7471449458850751E-2</v>
      </c>
      <c r="F1585" s="81" t="s">
        <v>244</v>
      </c>
      <c r="G1585" s="81" t="s">
        <v>245</v>
      </c>
      <c r="H1585" s="70">
        <v>2026</v>
      </c>
    </row>
    <row r="1586" spans="1:8" x14ac:dyDescent="0.35">
      <c r="A1586" s="70" t="s">
        <v>4</v>
      </c>
      <c r="B1586" s="70" t="s">
        <v>25</v>
      </c>
      <c r="C1586" s="70" t="s">
        <v>243</v>
      </c>
      <c r="D1586" s="70" t="s">
        <v>128</v>
      </c>
      <c r="E1586" s="81">
        <f>INDEX('Input Data'!$B$71:$R$89,MATCH(IF($A1586="Primary",$A1586,$B1586),'Input Data'!$A$71:$A$89,0),MATCH($D1586,'Input Data'!$B$70:$R$70,0))</f>
        <v>6.3048026981698146E-2</v>
      </c>
      <c r="F1586" s="81" t="s">
        <v>244</v>
      </c>
      <c r="G1586" s="81" t="s">
        <v>245</v>
      </c>
      <c r="H1586" s="70">
        <v>2026</v>
      </c>
    </row>
    <row r="1587" spans="1:8" x14ac:dyDescent="0.35">
      <c r="A1587" s="70" t="s">
        <v>4</v>
      </c>
      <c r="B1587" s="70" t="s">
        <v>25</v>
      </c>
      <c r="C1587" s="70" t="s">
        <v>246</v>
      </c>
      <c r="D1587" s="70" t="s">
        <v>128</v>
      </c>
      <c r="E1587" s="81">
        <f>INDEX('Input Data'!$B$97:$R$115,MATCH(IF($A1587="Primary",$A1587,$B1587),'Input Data'!$A$97:$A$115,0),MATCH($D1587,'Input Data'!$B$96:$R$96,0))</f>
        <v>1.5800214989365385E-2</v>
      </c>
      <c r="F1587" s="81" t="s">
        <v>244</v>
      </c>
      <c r="G1587" s="81" t="s">
        <v>245</v>
      </c>
      <c r="H1587" s="70">
        <v>2026</v>
      </c>
    </row>
    <row r="1588" spans="1:8" x14ac:dyDescent="0.35">
      <c r="A1588" s="70" t="s">
        <v>4</v>
      </c>
      <c r="B1588" s="70" t="s">
        <v>25</v>
      </c>
      <c r="C1588" s="70" t="s">
        <v>247</v>
      </c>
      <c r="D1588" s="70" t="s">
        <v>128</v>
      </c>
      <c r="E1588" s="76">
        <f>INDEX('Input Data'!$B$154:$R$173,MATCH(IF($A1588="Primary",$A1588,$B1588),'Input Data'!$A$154:$A$173,0),MATCH($D1588,'Input Data'!$B$153:$R$153,0))</f>
        <v>420.81380009329064</v>
      </c>
      <c r="F1588" s="81" t="s">
        <v>248</v>
      </c>
      <c r="G1588" s="81" t="s">
        <v>245</v>
      </c>
      <c r="H1588" s="70">
        <v>2026</v>
      </c>
    </row>
    <row r="1589" spans="1:8" x14ac:dyDescent="0.35">
      <c r="A1589" s="70" t="s">
        <v>4</v>
      </c>
      <c r="B1589" s="70" t="s">
        <v>25</v>
      </c>
      <c r="C1589" s="70" t="s">
        <v>249</v>
      </c>
      <c r="D1589" s="70" t="s">
        <v>128</v>
      </c>
      <c r="E1589" s="76">
        <f>INDEX('Input Data'!$B$180:$R$199,MATCH(IF($A1589="Primary",$A1589,$B1589),'Input Data'!$A$180:$A$199,0),MATCH($D1589,'Input Data'!$B$179:$R$179,0))</f>
        <v>183.11989441696014</v>
      </c>
      <c r="F1589" s="81" t="s">
        <v>248</v>
      </c>
      <c r="G1589" s="81" t="s">
        <v>245</v>
      </c>
      <c r="H1589" s="70">
        <v>2026</v>
      </c>
    </row>
    <row r="1590" spans="1:8" x14ac:dyDescent="0.35">
      <c r="A1590" s="70" t="s">
        <v>4</v>
      </c>
      <c r="B1590" s="70" t="s">
        <v>25</v>
      </c>
      <c r="C1590" s="70" t="s">
        <v>250</v>
      </c>
      <c r="D1590" s="70" t="s">
        <v>128</v>
      </c>
      <c r="E1590" s="76">
        <f t="shared" ref="E1590" ca="1" si="219">INDEX(INDIRECT("'"&amp;IF($A1590="Primary",$A1590,IF($B1590="History","History ",$B1590))&amp;"'!$E$41:$X$41"),1,MATCH($D1590,INDIRECT("'"&amp;IF($A1590="Primary",$A1590,IF($B1590="History","History ",$B1590))&amp;"'!$E$35:$X$35"),0))</f>
        <v>440.63138547100482</v>
      </c>
      <c r="F1590" s="81" t="s">
        <v>248</v>
      </c>
      <c r="G1590" s="81" t="s">
        <v>245</v>
      </c>
      <c r="H1590" s="70">
        <v>2026</v>
      </c>
    </row>
    <row r="1591" spans="1:8" x14ac:dyDescent="0.35">
      <c r="A1591" s="70" t="s">
        <v>4</v>
      </c>
      <c r="B1591" s="70" t="s">
        <v>25</v>
      </c>
      <c r="C1591" s="70" t="s">
        <v>251</v>
      </c>
      <c r="D1591" s="70" t="s">
        <v>128</v>
      </c>
      <c r="E1591" s="81">
        <f>INDEX('Input Data'!$B$123:$R$141,MATCH(IF($A1591="Primary",$A1591,$B1591),'Input Data'!$A$123:$A$141,0),MATCH($D1591,'Input Data'!$B$122:$R$122,0))</f>
        <v>7.8848241971063535E-2</v>
      </c>
      <c r="F1591" s="81" t="s">
        <v>244</v>
      </c>
      <c r="G1591" s="81" t="s">
        <v>245</v>
      </c>
      <c r="H1591" s="70">
        <v>2026</v>
      </c>
    </row>
    <row r="1592" spans="1:8" x14ac:dyDescent="0.35">
      <c r="A1592" s="70" t="s">
        <v>4</v>
      </c>
      <c r="B1592" s="70" t="s">
        <v>25</v>
      </c>
      <c r="C1592" s="70" t="s">
        <v>243</v>
      </c>
      <c r="D1592" s="70" t="s">
        <v>129</v>
      </c>
      <c r="E1592" s="81">
        <f>INDEX('Input Data'!$B$71:$R$89,MATCH(IF($A1592="Primary",$A1592,$B1592),'Input Data'!$A$71:$A$89,0),MATCH($D1592,'Input Data'!$B$70:$R$70,0))</f>
        <v>6.6171972849213639E-2</v>
      </c>
      <c r="F1592" s="81" t="s">
        <v>244</v>
      </c>
      <c r="G1592" s="81" t="s">
        <v>245</v>
      </c>
      <c r="H1592" s="70">
        <v>2026</v>
      </c>
    </row>
    <row r="1593" spans="1:8" x14ac:dyDescent="0.35">
      <c r="A1593" s="70" t="s">
        <v>4</v>
      </c>
      <c r="B1593" s="70" t="s">
        <v>25</v>
      </c>
      <c r="C1593" s="70" t="s">
        <v>246</v>
      </c>
      <c r="D1593" s="70" t="s">
        <v>129</v>
      </c>
      <c r="E1593" s="81">
        <f>INDEX('Input Data'!$B$97:$R$115,MATCH(IF($A1593="Primary",$A1593,$B1593),'Input Data'!$A$97:$A$115,0),MATCH($D1593,'Input Data'!$B$96:$R$96,0))</f>
        <v>1.6494454928630255E-2</v>
      </c>
      <c r="F1593" s="81" t="s">
        <v>244</v>
      </c>
      <c r="G1593" s="81" t="s">
        <v>245</v>
      </c>
      <c r="H1593" s="70">
        <v>2026</v>
      </c>
    </row>
    <row r="1594" spans="1:8" x14ac:dyDescent="0.35">
      <c r="A1594" s="70" t="s">
        <v>4</v>
      </c>
      <c r="B1594" s="70" t="s">
        <v>25</v>
      </c>
      <c r="C1594" s="70" t="s">
        <v>247</v>
      </c>
      <c r="D1594" s="70" t="s">
        <v>129</v>
      </c>
      <c r="E1594" s="76">
        <f>INDEX('Input Data'!$B$154:$R$173,MATCH(IF($A1594="Primary",$A1594,$B1594),'Input Data'!$A$154:$A$173,0),MATCH($D1594,'Input Data'!$B$153:$R$153,0))</f>
        <v>366.84082523004292</v>
      </c>
      <c r="F1594" s="81" t="s">
        <v>248</v>
      </c>
      <c r="G1594" s="81" t="s">
        <v>245</v>
      </c>
      <c r="H1594" s="70">
        <v>2026</v>
      </c>
    </row>
    <row r="1595" spans="1:8" x14ac:dyDescent="0.35">
      <c r="A1595" s="70" t="s">
        <v>4</v>
      </c>
      <c r="B1595" s="70" t="s">
        <v>25</v>
      </c>
      <c r="C1595" s="70" t="s">
        <v>249</v>
      </c>
      <c r="D1595" s="70" t="s">
        <v>129</v>
      </c>
      <c r="E1595" s="76">
        <f>INDEX('Input Data'!$B$180:$R$199,MATCH(IF($A1595="Primary",$A1595,$B1595),'Input Data'!$A$180:$A$199,0),MATCH($D1595,'Input Data'!$B$179:$R$179,0))</f>
        <v>228.4162931460254</v>
      </c>
      <c r="F1595" s="81" t="s">
        <v>248</v>
      </c>
      <c r="G1595" s="81" t="s">
        <v>245</v>
      </c>
      <c r="H1595" s="70">
        <v>2026</v>
      </c>
    </row>
    <row r="1596" spans="1:8" x14ac:dyDescent="0.35">
      <c r="A1596" s="70" t="s">
        <v>4</v>
      </c>
      <c r="B1596" s="70" t="s">
        <v>25</v>
      </c>
      <c r="C1596" s="70" t="s">
        <v>250</v>
      </c>
      <c r="D1596" s="70" t="s">
        <v>129</v>
      </c>
      <c r="E1596" s="76">
        <f t="shared" ref="E1596" ca="1" si="220">INDEX(INDIRECT("'"&amp;IF($A1596="Primary",$A1596,IF($B1596="History","History ",$B1596))&amp;"'!$E$41:$X$41"),1,MATCH($D1596,INDIRECT("'"&amp;IF($A1596="Primary",$A1596,IF($B1596="History","History ",$B1596))&amp;"'!$E$35:$X$35"),0))</f>
        <v>569.9702885927868</v>
      </c>
      <c r="F1596" s="81" t="s">
        <v>248</v>
      </c>
      <c r="G1596" s="81" t="s">
        <v>245</v>
      </c>
      <c r="H1596" s="70">
        <v>2026</v>
      </c>
    </row>
    <row r="1597" spans="1:8" x14ac:dyDescent="0.35">
      <c r="A1597" s="70" t="s">
        <v>4</v>
      </c>
      <c r="B1597" s="70" t="s">
        <v>25</v>
      </c>
      <c r="C1597" s="70" t="s">
        <v>251</v>
      </c>
      <c r="D1597" s="70" t="s">
        <v>129</v>
      </c>
      <c r="E1597" s="81">
        <f>INDEX('Input Data'!$B$123:$R$141,MATCH(IF($A1597="Primary",$A1597,$B1597),'Input Data'!$A$123:$A$141,0),MATCH($D1597,'Input Data'!$B$122:$R$122,0))</f>
        <v>8.2666427777843887E-2</v>
      </c>
      <c r="F1597" s="81" t="s">
        <v>244</v>
      </c>
      <c r="G1597" s="81" t="s">
        <v>245</v>
      </c>
      <c r="H1597" s="70">
        <v>2026</v>
      </c>
    </row>
    <row r="1598" spans="1:8" x14ac:dyDescent="0.35">
      <c r="A1598" s="70" t="s">
        <v>4</v>
      </c>
      <c r="B1598" s="70" t="s">
        <v>25</v>
      </c>
      <c r="C1598" s="70" t="s">
        <v>243</v>
      </c>
      <c r="D1598" s="70" t="s">
        <v>130</v>
      </c>
      <c r="E1598" s="81">
        <f>INDEX('Input Data'!$B$71:$R$89,MATCH(IF($A1598="Primary",$A1598,$B1598),'Input Data'!$A$71:$A$89,0),MATCH($D1598,'Input Data'!$B$70:$R$70,0))</f>
        <v>8.3594152716433903E-2</v>
      </c>
      <c r="F1598" s="81" t="s">
        <v>244</v>
      </c>
      <c r="G1598" s="81" t="s">
        <v>245</v>
      </c>
      <c r="H1598" s="70">
        <v>2026</v>
      </c>
    </row>
    <row r="1599" spans="1:8" x14ac:dyDescent="0.35">
      <c r="A1599" s="70" t="s">
        <v>4</v>
      </c>
      <c r="B1599" s="70" t="s">
        <v>25</v>
      </c>
      <c r="C1599" s="70" t="s">
        <v>246</v>
      </c>
      <c r="D1599" s="70" t="s">
        <v>130</v>
      </c>
      <c r="E1599" s="81">
        <f>INDEX('Input Data'!$B$97:$R$115,MATCH(IF($A1599="Primary",$A1599,$B1599),'Input Data'!$A$97:$A$115,0),MATCH($D1599,'Input Data'!$B$96:$R$96,0))</f>
        <v>1.6442053136491101E-2</v>
      </c>
      <c r="F1599" s="81" t="s">
        <v>244</v>
      </c>
      <c r="G1599" s="81" t="s">
        <v>245</v>
      </c>
      <c r="H1599" s="70">
        <v>2026</v>
      </c>
    </row>
    <row r="1600" spans="1:8" x14ac:dyDescent="0.35">
      <c r="A1600" s="70" t="s">
        <v>4</v>
      </c>
      <c r="B1600" s="70" t="s">
        <v>25</v>
      </c>
      <c r="C1600" s="70" t="s">
        <v>247</v>
      </c>
      <c r="D1600" s="70" t="s">
        <v>130</v>
      </c>
      <c r="E1600" s="76">
        <f>INDEX('Input Data'!$B$154:$R$173,MATCH(IF($A1600="Primary",$A1600,$B1600),'Input Data'!$A$154:$A$173,0),MATCH($D1600,'Input Data'!$B$153:$R$153,0))</f>
        <v>438.02073895577871</v>
      </c>
      <c r="F1600" s="81" t="s">
        <v>248</v>
      </c>
      <c r="G1600" s="81" t="s">
        <v>245</v>
      </c>
      <c r="H1600" s="70">
        <v>2026</v>
      </c>
    </row>
    <row r="1601" spans="1:8" x14ac:dyDescent="0.35">
      <c r="A1601" s="70" t="s">
        <v>4</v>
      </c>
      <c r="B1601" s="70" t="s">
        <v>25</v>
      </c>
      <c r="C1601" s="70" t="s">
        <v>249</v>
      </c>
      <c r="D1601" s="70" t="s">
        <v>130</v>
      </c>
      <c r="E1601" s="76">
        <f>INDEX('Input Data'!$B$180:$R$199,MATCH(IF($A1601="Primary",$A1601,$B1601),'Input Data'!$A$180:$A$199,0),MATCH($D1601,'Input Data'!$B$179:$R$179,0))</f>
        <v>297.81648522965099</v>
      </c>
      <c r="F1601" s="81" t="s">
        <v>248</v>
      </c>
      <c r="G1601" s="81" t="s">
        <v>245</v>
      </c>
      <c r="H1601" s="70">
        <v>2026</v>
      </c>
    </row>
    <row r="1602" spans="1:8" x14ac:dyDescent="0.35">
      <c r="A1602" s="70" t="s">
        <v>4</v>
      </c>
      <c r="B1602" s="70" t="s">
        <v>25</v>
      </c>
      <c r="C1602" s="70" t="s">
        <v>250</v>
      </c>
      <c r="D1602" s="70" t="s">
        <v>130</v>
      </c>
      <c r="E1602" s="76">
        <f t="shared" ref="E1602" ca="1" si="221">INDEX(INDIRECT("'"&amp;IF($A1602="Primary",$A1602,IF($B1602="History","History ",$B1602))&amp;"'!$E$41:$X$41"),1,MATCH($D1602,INDIRECT("'"&amp;IF($A1602="Primary",$A1602,IF($B1602="History","History ",$B1602))&amp;"'!$E$35:$X$35"),0))</f>
        <v>570.29017708997731</v>
      </c>
      <c r="F1602" s="81" t="s">
        <v>248</v>
      </c>
      <c r="G1602" s="81" t="s">
        <v>245</v>
      </c>
      <c r="H1602" s="70">
        <v>2026</v>
      </c>
    </row>
    <row r="1603" spans="1:8" x14ac:dyDescent="0.35">
      <c r="A1603" s="70" t="s">
        <v>4</v>
      </c>
      <c r="B1603" s="70" t="s">
        <v>25</v>
      </c>
      <c r="C1603" s="70" t="s">
        <v>251</v>
      </c>
      <c r="D1603" s="70" t="s">
        <v>130</v>
      </c>
      <c r="E1603" s="81">
        <f>INDEX('Input Data'!$B$123:$R$141,MATCH(IF($A1603="Primary",$A1603,$B1603),'Input Data'!$A$123:$A$141,0),MATCH($D1603,'Input Data'!$B$122:$R$122,0))</f>
        <v>0.100036205852925</v>
      </c>
      <c r="F1603" s="81" t="s">
        <v>244</v>
      </c>
      <c r="G1603" s="81" t="s">
        <v>245</v>
      </c>
      <c r="H1603" s="70">
        <v>2026</v>
      </c>
    </row>
    <row r="1604" spans="1:8" x14ac:dyDescent="0.35">
      <c r="A1604" s="70" t="s">
        <v>4</v>
      </c>
      <c r="B1604" s="70" t="s">
        <v>25</v>
      </c>
      <c r="C1604" s="70" t="s">
        <v>243</v>
      </c>
      <c r="D1604" s="70" t="s">
        <v>131</v>
      </c>
      <c r="E1604" s="81">
        <f>INDEX('Input Data'!$B$71:$R$89,MATCH(IF($A1604="Primary",$A1604,$B1604),'Input Data'!$A$71:$A$89,0),MATCH($D1604,'Input Data'!$B$70:$R$70,0))</f>
        <v>8.3719460751036548E-2</v>
      </c>
      <c r="F1604" s="81" t="s">
        <v>244</v>
      </c>
      <c r="G1604" s="81" t="s">
        <v>245</v>
      </c>
      <c r="H1604" s="70">
        <v>2026</v>
      </c>
    </row>
    <row r="1605" spans="1:8" x14ac:dyDescent="0.35">
      <c r="A1605" s="70" t="s">
        <v>4</v>
      </c>
      <c r="B1605" s="70" t="s">
        <v>25</v>
      </c>
      <c r="C1605" s="70" t="s">
        <v>246</v>
      </c>
      <c r="D1605" s="70" t="s">
        <v>131</v>
      </c>
      <c r="E1605" s="81">
        <f>INDEX('Input Data'!$B$97:$R$115,MATCH(IF($A1605="Primary",$A1605,$B1605),'Input Data'!$A$97:$A$115,0),MATCH($D1605,'Input Data'!$B$96:$R$96,0))</f>
        <v>1.5589357056819179E-2</v>
      </c>
      <c r="F1605" s="81" t="s">
        <v>244</v>
      </c>
      <c r="G1605" s="81" t="s">
        <v>245</v>
      </c>
      <c r="H1605" s="70">
        <v>2026</v>
      </c>
    </row>
    <row r="1606" spans="1:8" x14ac:dyDescent="0.35">
      <c r="A1606" s="70" t="s">
        <v>4</v>
      </c>
      <c r="B1606" s="70" t="s">
        <v>25</v>
      </c>
      <c r="C1606" s="70" t="s">
        <v>247</v>
      </c>
      <c r="D1606" s="70" t="s">
        <v>131</v>
      </c>
      <c r="E1606" s="76">
        <f>INDEX('Input Data'!$B$154:$R$173,MATCH(IF($A1606="Primary",$A1606,$B1606),'Input Data'!$A$154:$A$173,0),MATCH($D1606,'Input Data'!$B$153:$R$153,0))</f>
        <v>464.21520908577963</v>
      </c>
      <c r="F1606" s="81" t="s">
        <v>248</v>
      </c>
      <c r="G1606" s="81" t="s">
        <v>245</v>
      </c>
      <c r="H1606" s="70">
        <v>2026</v>
      </c>
    </row>
    <row r="1607" spans="1:8" x14ac:dyDescent="0.35">
      <c r="A1607" s="70" t="s">
        <v>4</v>
      </c>
      <c r="B1607" s="70" t="s">
        <v>25</v>
      </c>
      <c r="C1607" s="70" t="s">
        <v>249</v>
      </c>
      <c r="D1607" s="70" t="s">
        <v>131</v>
      </c>
      <c r="E1607" s="76">
        <f>INDEX('Input Data'!$B$180:$R$199,MATCH(IF($A1607="Primary",$A1607,$B1607),'Input Data'!$A$180:$A$199,0),MATCH($D1607,'Input Data'!$B$179:$R$179,0))</f>
        <v>245.24327145204165</v>
      </c>
      <c r="F1607" s="81" t="s">
        <v>248</v>
      </c>
      <c r="G1607" s="81" t="s">
        <v>245</v>
      </c>
      <c r="H1607" s="70">
        <v>2026</v>
      </c>
    </row>
    <row r="1608" spans="1:8" x14ac:dyDescent="0.35">
      <c r="A1608" s="70" t="s">
        <v>4</v>
      </c>
      <c r="B1608" s="70" t="s">
        <v>25</v>
      </c>
      <c r="C1608" s="70" t="s">
        <v>250</v>
      </c>
      <c r="D1608" s="70" t="s">
        <v>131</v>
      </c>
      <c r="E1608" s="76">
        <f t="shared" ref="E1608" ca="1" si="222">INDEX(INDIRECT("'"&amp;IF($A1608="Primary",$A1608,IF($B1608="History","History ",$B1608))&amp;"'!$E$41:$X$41"),1,MATCH($D1608,INDIRECT("'"&amp;IF($A1608="Primary",$A1608,IF($B1608="History","History ",$B1608))&amp;"'!$E$35:$X$35"),0))</f>
        <v>444.79420430462505</v>
      </c>
      <c r="F1608" s="81" t="s">
        <v>248</v>
      </c>
      <c r="G1608" s="81" t="s">
        <v>245</v>
      </c>
      <c r="H1608" s="70">
        <v>2026</v>
      </c>
    </row>
    <row r="1609" spans="1:8" x14ac:dyDescent="0.35">
      <c r="A1609" s="70" t="s">
        <v>4</v>
      </c>
      <c r="B1609" s="70" t="s">
        <v>25</v>
      </c>
      <c r="C1609" s="70" t="s">
        <v>251</v>
      </c>
      <c r="D1609" s="70" t="s">
        <v>131</v>
      </c>
      <c r="E1609" s="81">
        <f>INDEX('Input Data'!$B$123:$R$141,MATCH(IF($A1609="Primary",$A1609,$B1609),'Input Data'!$A$123:$A$141,0),MATCH($D1609,'Input Data'!$B$122:$R$122,0))</f>
        <v>9.930881780785572E-2</v>
      </c>
      <c r="F1609" s="81" t="s">
        <v>244</v>
      </c>
      <c r="G1609" s="81" t="s">
        <v>245</v>
      </c>
      <c r="H1609" s="70">
        <v>2026</v>
      </c>
    </row>
    <row r="1610" spans="1:8" x14ac:dyDescent="0.35">
      <c r="A1610" s="70" t="s">
        <v>4</v>
      </c>
      <c r="B1610" s="70" t="s">
        <v>25</v>
      </c>
      <c r="C1610" s="70" t="s">
        <v>243</v>
      </c>
      <c r="D1610" s="70" t="s">
        <v>132</v>
      </c>
      <c r="E1610" s="81">
        <f>INDEX('Input Data'!$B$71:$R$89,MATCH(IF($A1610="Primary",$A1610,$B1610),'Input Data'!$A$71:$A$89,0),MATCH($D1610,'Input Data'!$B$70:$R$70,0))</f>
        <v>7.1127138951897304E-2</v>
      </c>
      <c r="F1610" s="81" t="s">
        <v>244</v>
      </c>
      <c r="G1610" s="81" t="s">
        <v>245</v>
      </c>
      <c r="H1610" s="70">
        <v>2026</v>
      </c>
    </row>
    <row r="1611" spans="1:8" x14ac:dyDescent="0.35">
      <c r="A1611" s="70" t="s">
        <v>4</v>
      </c>
      <c r="B1611" s="70" t="s">
        <v>25</v>
      </c>
      <c r="C1611" s="70" t="s">
        <v>246</v>
      </c>
      <c r="D1611" s="70" t="s">
        <v>132</v>
      </c>
      <c r="E1611" s="81">
        <f>INDEX('Input Data'!$B$97:$R$115,MATCH(IF($A1611="Primary",$A1611,$B1611),'Input Data'!$A$97:$A$115,0),MATCH($D1611,'Input Data'!$B$96:$R$96,0))</f>
        <v>1.5759367565770715E-2</v>
      </c>
      <c r="F1611" s="81" t="s">
        <v>244</v>
      </c>
      <c r="G1611" s="81" t="s">
        <v>245</v>
      </c>
      <c r="H1611" s="70">
        <v>2026</v>
      </c>
    </row>
    <row r="1612" spans="1:8" x14ac:dyDescent="0.35">
      <c r="A1612" s="70" t="s">
        <v>4</v>
      </c>
      <c r="B1612" s="70" t="s">
        <v>25</v>
      </c>
      <c r="C1612" s="70" t="s">
        <v>247</v>
      </c>
      <c r="D1612" s="70" t="s">
        <v>132</v>
      </c>
      <c r="E1612" s="76">
        <f>INDEX('Input Data'!$B$154:$R$173,MATCH(IF($A1612="Primary",$A1612,$B1612),'Input Data'!$A$154:$A$173,0),MATCH($D1612,'Input Data'!$B$153:$R$153,0))</f>
        <v>523.17166622868638</v>
      </c>
      <c r="F1612" s="81" t="s">
        <v>248</v>
      </c>
      <c r="G1612" s="81" t="s">
        <v>245</v>
      </c>
      <c r="H1612" s="70">
        <v>2026</v>
      </c>
    </row>
    <row r="1613" spans="1:8" x14ac:dyDescent="0.35">
      <c r="A1613" s="70" t="s">
        <v>4</v>
      </c>
      <c r="B1613" s="70" t="s">
        <v>25</v>
      </c>
      <c r="C1613" s="70" t="s">
        <v>249</v>
      </c>
      <c r="D1613" s="70" t="s">
        <v>132</v>
      </c>
      <c r="E1613" s="76">
        <f>INDEX('Input Data'!$B$180:$R$199,MATCH(IF($A1613="Primary",$A1613,$B1613),'Input Data'!$A$180:$A$199,0),MATCH($D1613,'Input Data'!$B$179:$R$179,0))</f>
        <v>257.77647845087654</v>
      </c>
      <c r="F1613" s="81" t="s">
        <v>248</v>
      </c>
      <c r="G1613" s="81" t="s">
        <v>245</v>
      </c>
      <c r="H1613" s="70">
        <v>2026</v>
      </c>
    </row>
    <row r="1614" spans="1:8" x14ac:dyDescent="0.35">
      <c r="A1614" s="70" t="s">
        <v>4</v>
      </c>
      <c r="B1614" s="70" t="s">
        <v>25</v>
      </c>
      <c r="C1614" s="70" t="s">
        <v>250</v>
      </c>
      <c r="D1614" s="70" t="s">
        <v>132</v>
      </c>
      <c r="E1614" s="76">
        <f t="shared" ref="E1614" ca="1" si="223">INDEX(INDIRECT("'"&amp;IF($A1614="Primary",$A1614,IF($B1614="History","History ",$B1614))&amp;"'!$E$41:$X$41"),1,MATCH($D1614,INDIRECT("'"&amp;IF($A1614="Primary",$A1614,IF($B1614="History","History ",$B1614))&amp;"'!$E$35:$X$35"),0))</f>
        <v>488.31667519742894</v>
      </c>
      <c r="F1614" s="81" t="s">
        <v>248</v>
      </c>
      <c r="G1614" s="81" t="s">
        <v>245</v>
      </c>
      <c r="H1614" s="70">
        <v>2026</v>
      </c>
    </row>
    <row r="1615" spans="1:8" x14ac:dyDescent="0.35">
      <c r="A1615" s="70" t="s">
        <v>4</v>
      </c>
      <c r="B1615" s="70" t="s">
        <v>25</v>
      </c>
      <c r="C1615" s="70" t="s">
        <v>251</v>
      </c>
      <c r="D1615" s="70" t="s">
        <v>132</v>
      </c>
      <c r="E1615" s="81">
        <f>INDEX('Input Data'!$B$123:$R$141,MATCH(IF($A1615="Primary",$A1615,$B1615),'Input Data'!$A$123:$A$141,0),MATCH($D1615,'Input Data'!$B$122:$R$122,0))</f>
        <v>8.6886506517668022E-2</v>
      </c>
      <c r="F1615" s="81" t="s">
        <v>244</v>
      </c>
      <c r="G1615" s="81" t="s">
        <v>245</v>
      </c>
      <c r="H1615" s="70">
        <v>2026</v>
      </c>
    </row>
    <row r="1616" spans="1:8" x14ac:dyDescent="0.35">
      <c r="A1616" s="70" t="s">
        <v>4</v>
      </c>
      <c r="B1616" s="70" t="s">
        <v>25</v>
      </c>
      <c r="C1616" s="70" t="s">
        <v>243</v>
      </c>
      <c r="D1616" s="70" t="s">
        <v>133</v>
      </c>
      <c r="E1616" s="81">
        <f>INDEX('Input Data'!$B$71:$R$89,MATCH(IF($A1616="Primary",$A1616,$B1616),'Input Data'!$A$71:$A$89,0),MATCH($D1616,'Input Data'!$B$70:$R$70,0))</f>
        <v>7.023936689094025E-2</v>
      </c>
      <c r="F1616" s="81" t="s">
        <v>244</v>
      </c>
      <c r="G1616" s="81" t="s">
        <v>252</v>
      </c>
      <c r="H1616" s="70">
        <v>2026</v>
      </c>
    </row>
    <row r="1617" spans="1:8" x14ac:dyDescent="0.35">
      <c r="A1617" s="70" t="s">
        <v>4</v>
      </c>
      <c r="B1617" s="70" t="s">
        <v>25</v>
      </c>
      <c r="C1617" s="70" t="s">
        <v>246</v>
      </c>
      <c r="D1617" s="70" t="s">
        <v>133</v>
      </c>
      <c r="E1617" s="81">
        <f>INDEX('Input Data'!$B$97:$R$115,MATCH(IF($A1617="Primary",$A1617,$B1617),'Input Data'!$A$97:$A$115,0),MATCH($D1617,'Input Data'!$B$96:$R$96,0))</f>
        <v>1.5540822407209521E-2</v>
      </c>
      <c r="F1617" s="81" t="s">
        <v>244</v>
      </c>
      <c r="G1617" s="81" t="s">
        <v>252</v>
      </c>
      <c r="H1617" s="70">
        <v>2026</v>
      </c>
    </row>
    <row r="1618" spans="1:8" x14ac:dyDescent="0.35">
      <c r="A1618" s="70" t="s">
        <v>4</v>
      </c>
      <c r="B1618" s="70" t="s">
        <v>25</v>
      </c>
      <c r="C1618" s="70" t="s">
        <v>247</v>
      </c>
      <c r="D1618" s="70" t="s">
        <v>133</v>
      </c>
      <c r="E1618" s="76">
        <f>INDEX('Input Data'!$B$154:$R$173,MATCH(IF($A1618="Primary",$A1618,$B1618),'Input Data'!$A$154:$A$173,0),MATCH($D1618,'Input Data'!$B$153:$R$153,0))</f>
        <v>443.58242843025965</v>
      </c>
      <c r="F1618" s="81" t="s">
        <v>248</v>
      </c>
      <c r="G1618" s="81" t="s">
        <v>252</v>
      </c>
      <c r="H1618" s="70">
        <v>2026</v>
      </c>
    </row>
    <row r="1619" spans="1:8" x14ac:dyDescent="0.35">
      <c r="A1619" s="70" t="s">
        <v>4</v>
      </c>
      <c r="B1619" s="70" t="s">
        <v>25</v>
      </c>
      <c r="C1619" s="70" t="s">
        <v>249</v>
      </c>
      <c r="D1619" s="70" t="s">
        <v>133</v>
      </c>
      <c r="E1619" s="76">
        <f>INDEX('Input Data'!$B$180:$R$199,MATCH(IF($A1619="Primary",$A1619,$B1619),'Input Data'!$A$180:$A$199,0),MATCH($D1619,'Input Data'!$B$179:$R$179,0))</f>
        <v>224.64693819697203</v>
      </c>
      <c r="F1619" s="81" t="s">
        <v>248</v>
      </c>
      <c r="G1619" s="81" t="s">
        <v>252</v>
      </c>
      <c r="H1619" s="70">
        <v>2026</v>
      </c>
    </row>
    <row r="1620" spans="1:8" x14ac:dyDescent="0.35">
      <c r="A1620" s="70" t="s">
        <v>4</v>
      </c>
      <c r="B1620" s="70" t="s">
        <v>25</v>
      </c>
      <c r="C1620" s="70" t="s">
        <v>250</v>
      </c>
      <c r="D1620" s="70" t="s">
        <v>133</v>
      </c>
      <c r="E1620" s="76">
        <f>INDEX('Input Data'!$B$430:$Q$449,MATCH(IF($A1620="Primary",$A1620,$B1620),'Input Data'!$A$430:$A$449,0),MATCH($D1620,'Input Data'!B$429:Q$429,0))</f>
        <v>248.27722604928371</v>
      </c>
      <c r="F1620" s="81" t="s">
        <v>248</v>
      </c>
      <c r="G1620" s="81" t="s">
        <v>252</v>
      </c>
      <c r="H1620" s="70">
        <v>2026</v>
      </c>
    </row>
    <row r="1621" spans="1:8" x14ac:dyDescent="0.35">
      <c r="A1621" s="70" t="s">
        <v>4</v>
      </c>
      <c r="B1621" s="70" t="s">
        <v>25</v>
      </c>
      <c r="C1621" s="70" t="s">
        <v>251</v>
      </c>
      <c r="D1621" s="70" t="s">
        <v>133</v>
      </c>
      <c r="E1621" s="81">
        <f>INDEX('Input Data'!$B$123:$R$141,MATCH(IF($A1621="Primary",$A1621,$B1621),'Input Data'!$A$123:$A$141,0),MATCH($D1621,'Input Data'!$B$122:$R$122,0))</f>
        <v>8.5780189298149775E-2</v>
      </c>
      <c r="F1621" s="81" t="s">
        <v>244</v>
      </c>
      <c r="G1621" s="81" t="s">
        <v>252</v>
      </c>
      <c r="H1621" s="70">
        <v>2026</v>
      </c>
    </row>
    <row r="1622" spans="1:8" x14ac:dyDescent="0.35">
      <c r="A1622" s="70" t="s">
        <v>4</v>
      </c>
      <c r="B1622" s="70" t="s">
        <v>25</v>
      </c>
      <c r="C1622" s="70" t="s">
        <v>243</v>
      </c>
      <c r="D1622" s="70" t="s">
        <v>134</v>
      </c>
      <c r="E1622" s="81">
        <f>INDEX('Input Data'!$B$71:$R$89,MATCH(IF($A1622="Primary",$A1622,$B1622),'Input Data'!$A$71:$A$89,0),MATCH($D1622,'Input Data'!$B$70:$R$70,0))</f>
        <v>6.9990433574960473E-2</v>
      </c>
      <c r="F1622" s="81" t="s">
        <v>244</v>
      </c>
      <c r="G1622" s="81" t="s">
        <v>252</v>
      </c>
      <c r="H1622" s="70">
        <v>2026</v>
      </c>
    </row>
    <row r="1623" spans="1:8" x14ac:dyDescent="0.35">
      <c r="A1623" s="70" t="s">
        <v>4</v>
      </c>
      <c r="B1623" s="70" t="s">
        <v>25</v>
      </c>
      <c r="C1623" s="70" t="s">
        <v>246</v>
      </c>
      <c r="D1623" s="70" t="s">
        <v>134</v>
      </c>
      <c r="E1623" s="81">
        <f>INDEX('Input Data'!$B$97:$R$115,MATCH(IF($A1623="Primary",$A1623,$B1623),'Input Data'!$A$97:$A$115,0),MATCH($D1623,'Input Data'!$B$96:$R$96,0))</f>
        <v>1.5485744626384896E-2</v>
      </c>
      <c r="F1623" s="81" t="s">
        <v>244</v>
      </c>
      <c r="G1623" s="81" t="s">
        <v>252</v>
      </c>
      <c r="H1623" s="70">
        <v>2026</v>
      </c>
    </row>
    <row r="1624" spans="1:8" x14ac:dyDescent="0.35">
      <c r="A1624" s="70" t="s">
        <v>4</v>
      </c>
      <c r="B1624" s="70" t="s">
        <v>25</v>
      </c>
      <c r="C1624" s="70" t="s">
        <v>247</v>
      </c>
      <c r="D1624" s="70" t="s">
        <v>134</v>
      </c>
      <c r="E1624" s="76">
        <f>INDEX('Input Data'!$B$154:$R$173,MATCH(IF($A1624="Primary",$A1624,$B1624),'Input Data'!$A$154:$A$173,0),MATCH($D1624,'Input Data'!$B$153:$R$153,0))</f>
        <v>414.80729670034503</v>
      </c>
      <c r="F1624" s="81" t="s">
        <v>248</v>
      </c>
      <c r="G1624" s="81" t="s">
        <v>252</v>
      </c>
      <c r="H1624" s="70">
        <v>2026</v>
      </c>
    </row>
    <row r="1625" spans="1:8" x14ac:dyDescent="0.35">
      <c r="A1625" s="70" t="s">
        <v>4</v>
      </c>
      <c r="B1625" s="70" t="s">
        <v>25</v>
      </c>
      <c r="C1625" s="70" t="s">
        <v>249</v>
      </c>
      <c r="D1625" s="70" t="s">
        <v>134</v>
      </c>
      <c r="E1625" s="76">
        <f>INDEX('Input Data'!$B$180:$R$199,MATCH(IF($A1625="Primary",$A1625,$B1625),'Input Data'!$A$180:$A$199,0),MATCH($D1625,'Input Data'!$B$179:$R$179,0))</f>
        <v>216.58091320718853</v>
      </c>
      <c r="F1625" s="81" t="s">
        <v>248</v>
      </c>
      <c r="G1625" s="81" t="s">
        <v>252</v>
      </c>
      <c r="H1625" s="70">
        <v>2026</v>
      </c>
    </row>
    <row r="1626" spans="1:8" x14ac:dyDescent="0.35">
      <c r="A1626" s="70" t="s">
        <v>4</v>
      </c>
      <c r="B1626" s="70" t="s">
        <v>25</v>
      </c>
      <c r="C1626" s="70" t="s">
        <v>250</v>
      </c>
      <c r="D1626" s="70" t="s">
        <v>134</v>
      </c>
      <c r="E1626" s="76">
        <f>INDEX('Input Data'!$B$430:$Q$449,MATCH(IF($A1626="Primary",$A1626,$B1626),'Input Data'!$A$430:$A$449,0),MATCH($D1626,'Input Data'!B$429:Q$429,0))</f>
        <v>266.0823212318233</v>
      </c>
      <c r="F1626" s="81" t="s">
        <v>248</v>
      </c>
      <c r="G1626" s="81" t="s">
        <v>252</v>
      </c>
      <c r="H1626" s="70">
        <v>2026</v>
      </c>
    </row>
    <row r="1627" spans="1:8" x14ac:dyDescent="0.35">
      <c r="A1627" s="70" t="s">
        <v>4</v>
      </c>
      <c r="B1627" s="70" t="s">
        <v>25</v>
      </c>
      <c r="C1627" s="70" t="s">
        <v>251</v>
      </c>
      <c r="D1627" s="70" t="s">
        <v>134</v>
      </c>
      <c r="E1627" s="81">
        <f>INDEX('Input Data'!$B$123:$R$141,MATCH(IF($A1627="Primary",$A1627,$B1627),'Input Data'!$A$123:$A$141,0),MATCH($D1627,'Input Data'!$B$122:$R$122,0))</f>
        <v>8.5476178201345371E-2</v>
      </c>
      <c r="F1627" s="81" t="s">
        <v>244</v>
      </c>
      <c r="G1627" s="81" t="s">
        <v>252</v>
      </c>
      <c r="H1627" s="70">
        <v>2026</v>
      </c>
    </row>
    <row r="1628" spans="1:8" x14ac:dyDescent="0.35">
      <c r="A1628" s="70" t="s">
        <v>4</v>
      </c>
      <c r="B1628" s="70" t="s">
        <v>25</v>
      </c>
      <c r="C1628" s="70" t="s">
        <v>243</v>
      </c>
      <c r="D1628" s="70" t="s">
        <v>135</v>
      </c>
      <c r="E1628" s="81">
        <f>INDEX('Input Data'!$B$71:$R$89,MATCH(IF($A1628="Primary",$A1628,$B1628),'Input Data'!$A$71:$A$89,0),MATCH($D1628,'Input Data'!$B$70:$R$70,0))</f>
        <v>6.9990433574960459E-2</v>
      </c>
      <c r="F1628" s="81" t="s">
        <v>244</v>
      </c>
      <c r="G1628" s="70" t="s">
        <v>252</v>
      </c>
      <c r="H1628" s="70">
        <v>2026</v>
      </c>
    </row>
    <row r="1629" spans="1:8" x14ac:dyDescent="0.35">
      <c r="A1629" s="70" t="s">
        <v>4</v>
      </c>
      <c r="B1629" s="70" t="s">
        <v>25</v>
      </c>
      <c r="C1629" s="70" t="s">
        <v>246</v>
      </c>
      <c r="D1629" s="70" t="s">
        <v>135</v>
      </c>
      <c r="E1629" s="81">
        <f>INDEX('Input Data'!$B$97:$R$115,MATCH(IF($A1629="Primary",$A1629,$B1629),'Input Data'!$A$97:$A$115,0),MATCH($D1629,'Input Data'!$B$96:$R$96,0))</f>
        <v>1.5485744626384895E-2</v>
      </c>
      <c r="F1629" s="81" t="s">
        <v>244</v>
      </c>
      <c r="G1629" s="70" t="s">
        <v>252</v>
      </c>
      <c r="H1629" s="70">
        <v>2026</v>
      </c>
    </row>
    <row r="1630" spans="1:8" x14ac:dyDescent="0.35">
      <c r="A1630" s="70" t="s">
        <v>4</v>
      </c>
      <c r="B1630" s="70" t="s">
        <v>25</v>
      </c>
      <c r="C1630" s="70" t="s">
        <v>247</v>
      </c>
      <c r="D1630" s="70" t="s">
        <v>135</v>
      </c>
      <c r="E1630" s="76">
        <f>INDEX('Input Data'!$B$154:$R$173,MATCH(IF($A1630="Primary",$A1630,$B1630),'Input Data'!$A$154:$A$173,0),MATCH($D1630,'Input Data'!$B$153:$R$153,0))</f>
        <v>432.94081124451645</v>
      </c>
      <c r="F1630" s="81" t="s">
        <v>248</v>
      </c>
      <c r="G1630" s="70" t="s">
        <v>252</v>
      </c>
      <c r="H1630" s="70">
        <v>2026</v>
      </c>
    </row>
    <row r="1631" spans="1:8" x14ac:dyDescent="0.35">
      <c r="A1631" s="70" t="s">
        <v>4</v>
      </c>
      <c r="B1631" s="70" t="s">
        <v>25</v>
      </c>
      <c r="C1631" s="70" t="s">
        <v>249</v>
      </c>
      <c r="D1631" s="70" t="s">
        <v>135</v>
      </c>
      <c r="E1631" s="76">
        <f>INDEX('Input Data'!$B$180:$R$199,MATCH(IF($A1631="Primary",$A1631,$B1631),'Input Data'!$A$180:$A$199,0),MATCH($D1631,'Input Data'!$B$179:$R$179,0))</f>
        <v>237.66173268649786</v>
      </c>
      <c r="F1631" s="81" t="s">
        <v>248</v>
      </c>
      <c r="G1631" s="70" t="s">
        <v>252</v>
      </c>
      <c r="H1631" s="70">
        <v>2026</v>
      </c>
    </row>
    <row r="1632" spans="1:8" x14ac:dyDescent="0.35">
      <c r="A1632" s="70" t="s">
        <v>4</v>
      </c>
      <c r="B1632" s="70" t="s">
        <v>25</v>
      </c>
      <c r="C1632" s="70" t="s">
        <v>250</v>
      </c>
      <c r="D1632" s="70" t="s">
        <v>135</v>
      </c>
      <c r="E1632" s="76"/>
      <c r="F1632" s="76"/>
      <c r="G1632" s="70" t="s">
        <v>252</v>
      </c>
      <c r="H1632" s="70">
        <v>2026</v>
      </c>
    </row>
    <row r="1633" spans="1:8" x14ac:dyDescent="0.35">
      <c r="A1633" s="70" t="s">
        <v>4</v>
      </c>
      <c r="B1633" s="70" t="s">
        <v>25</v>
      </c>
      <c r="C1633" s="70" t="s">
        <v>251</v>
      </c>
      <c r="D1633" s="70" t="s">
        <v>135</v>
      </c>
      <c r="E1633" s="81">
        <f>INDEX('Input Data'!$B$123:$R$141,MATCH(IF($A1633="Primary",$A1633,$B1633),'Input Data'!$A$123:$A$141,0),MATCH($D1633,'Input Data'!$B$122:$R$122,0))</f>
        <v>8.5476178201345357E-2</v>
      </c>
      <c r="F1633" s="81" t="s">
        <v>244</v>
      </c>
      <c r="G1633" s="70" t="s">
        <v>252</v>
      </c>
      <c r="H1633" s="70">
        <v>2026</v>
      </c>
    </row>
    <row r="1634" spans="1:8" x14ac:dyDescent="0.35">
      <c r="A1634" s="70" t="s">
        <v>4</v>
      </c>
      <c r="B1634" s="70" t="s">
        <v>26</v>
      </c>
      <c r="C1634" s="70" t="s">
        <v>243</v>
      </c>
      <c r="D1634" s="70" t="s">
        <v>119</v>
      </c>
      <c r="E1634" s="81">
        <f>INDEX('Input Data'!$B$71:$R$89,MATCH(IF($A1634="Primary",$A1634,$B1634),'Input Data'!$A$71:$A$89,0),MATCH($D1634,'Input Data'!$B$70:$R$70,0))</f>
        <v>5.7087636076849635E-2</v>
      </c>
      <c r="F1634" s="81" t="s">
        <v>244</v>
      </c>
      <c r="G1634" s="81" t="s">
        <v>245</v>
      </c>
      <c r="H1634" s="70">
        <v>2026</v>
      </c>
    </row>
    <row r="1635" spans="1:8" x14ac:dyDescent="0.35">
      <c r="A1635" s="70" t="s">
        <v>4</v>
      </c>
      <c r="B1635" s="70" t="s">
        <v>26</v>
      </c>
      <c r="C1635" s="70" t="s">
        <v>246</v>
      </c>
      <c r="D1635" s="70" t="s">
        <v>119</v>
      </c>
      <c r="E1635" s="81">
        <f>INDEX('Input Data'!$B$97:$R$115,MATCH(IF($A1635="Primary",$A1635,$B1635),'Input Data'!$A$97:$A$115,0),MATCH($D1635,'Input Data'!$B$96:$R$96,0))</f>
        <v>1.4804758153306201E-2</v>
      </c>
      <c r="F1635" s="81" t="s">
        <v>244</v>
      </c>
      <c r="G1635" s="81" t="s">
        <v>245</v>
      </c>
      <c r="H1635" s="70">
        <v>2026</v>
      </c>
    </row>
    <row r="1636" spans="1:8" x14ac:dyDescent="0.35">
      <c r="A1636" s="70" t="s">
        <v>4</v>
      </c>
      <c r="B1636" s="70" t="s">
        <v>26</v>
      </c>
      <c r="C1636" s="70" t="s">
        <v>247</v>
      </c>
      <c r="D1636" s="70" t="s">
        <v>119</v>
      </c>
      <c r="E1636" s="76">
        <f>INDEX('Input Data'!$B$154:$R$173,MATCH(IF($A1636="Primary",$A1636,$B1636),'Input Data'!$A$154:$A$173,0),MATCH($D1636,'Input Data'!$B$153:$R$153,0))</f>
        <v>344.03361123830081</v>
      </c>
      <c r="F1636" s="81" t="s">
        <v>248</v>
      </c>
      <c r="G1636" s="81" t="s">
        <v>245</v>
      </c>
      <c r="H1636" s="70">
        <v>2026</v>
      </c>
    </row>
    <row r="1637" spans="1:8" x14ac:dyDescent="0.35">
      <c r="A1637" s="70" t="s">
        <v>4</v>
      </c>
      <c r="B1637" s="70" t="s">
        <v>26</v>
      </c>
      <c r="C1637" s="70" t="s">
        <v>249</v>
      </c>
      <c r="D1637" s="70" t="s">
        <v>119</v>
      </c>
      <c r="E1637" s="76">
        <f>INDEX('Input Data'!$B$180:$R$199,MATCH(IF($A1637="Primary",$A1637,$B1637),'Input Data'!$A$180:$A$199,0),MATCH($D1637,'Input Data'!$B$179:$R$179,0))</f>
        <v>295.84966493952089</v>
      </c>
      <c r="F1637" s="81" t="s">
        <v>248</v>
      </c>
      <c r="G1637" s="81" t="s">
        <v>245</v>
      </c>
      <c r="H1637" s="70">
        <v>2026</v>
      </c>
    </row>
    <row r="1638" spans="1:8" x14ac:dyDescent="0.35">
      <c r="A1638" s="70" t="s">
        <v>4</v>
      </c>
      <c r="B1638" s="70" t="s">
        <v>26</v>
      </c>
      <c r="C1638" s="70" t="s">
        <v>250</v>
      </c>
      <c r="D1638" s="70" t="s">
        <v>119</v>
      </c>
      <c r="E1638" s="76">
        <f t="shared" ref="E1638" ca="1" si="224">INDEX(INDIRECT("'"&amp;IF($A1638="Primary",$A1638,IF($B1638="History","History ",$B1638))&amp;"'!$E$41:$X$41"),1,MATCH($D1638,INDIRECT("'"&amp;IF($A1638="Primary",$A1638,IF($B1638="History","History ",$B1638))&amp;"'!$E$35:$X$35"),0))</f>
        <v>628.71009172253775</v>
      </c>
      <c r="F1638" s="81" t="s">
        <v>248</v>
      </c>
      <c r="G1638" s="81" t="s">
        <v>245</v>
      </c>
      <c r="H1638" s="70">
        <v>2026</v>
      </c>
    </row>
    <row r="1639" spans="1:8" x14ac:dyDescent="0.35">
      <c r="A1639" s="70" t="s">
        <v>4</v>
      </c>
      <c r="B1639" s="70" t="s">
        <v>26</v>
      </c>
      <c r="C1639" s="70" t="s">
        <v>251</v>
      </c>
      <c r="D1639" s="70" t="s">
        <v>119</v>
      </c>
      <c r="E1639" s="81">
        <f>INDEX('Input Data'!$B$123:$R$141,MATCH(IF($A1639="Primary",$A1639,$B1639),'Input Data'!$A$123:$A$141,0),MATCH($D1639,'Input Data'!$B$122:$R$122,0))</f>
        <v>7.1892394230155837E-2</v>
      </c>
      <c r="F1639" s="81" t="s">
        <v>244</v>
      </c>
      <c r="G1639" s="81" t="s">
        <v>245</v>
      </c>
      <c r="H1639" s="70">
        <v>2026</v>
      </c>
    </row>
    <row r="1640" spans="1:8" x14ac:dyDescent="0.35">
      <c r="A1640" s="70" t="s">
        <v>4</v>
      </c>
      <c r="B1640" s="70" t="s">
        <v>26</v>
      </c>
      <c r="C1640" s="70" t="s">
        <v>243</v>
      </c>
      <c r="D1640" s="70" t="s">
        <v>120</v>
      </c>
      <c r="E1640" s="81">
        <f>INDEX('Input Data'!$B$71:$R$89,MATCH(IF($A1640="Primary",$A1640,$B1640),'Input Data'!$A$71:$A$89,0),MATCH($D1640,'Input Data'!$B$70:$R$70,0))</f>
        <v>4.5700219615643682E-2</v>
      </c>
      <c r="F1640" s="81" t="s">
        <v>244</v>
      </c>
      <c r="G1640" s="81" t="s">
        <v>245</v>
      </c>
      <c r="H1640" s="70">
        <v>2026</v>
      </c>
    </row>
    <row r="1641" spans="1:8" x14ac:dyDescent="0.35">
      <c r="A1641" s="70" t="s">
        <v>4</v>
      </c>
      <c r="B1641" s="70" t="s">
        <v>26</v>
      </c>
      <c r="C1641" s="70" t="s">
        <v>246</v>
      </c>
      <c r="D1641" s="70" t="s">
        <v>120</v>
      </c>
      <c r="E1641" s="81">
        <f>INDEX('Input Data'!$B$97:$R$115,MATCH(IF($A1641="Primary",$A1641,$B1641),'Input Data'!$A$97:$A$115,0),MATCH($D1641,'Input Data'!$B$96:$R$96,0))</f>
        <v>1.1201896293061373E-2</v>
      </c>
      <c r="F1641" s="81" t="s">
        <v>244</v>
      </c>
      <c r="G1641" s="81" t="s">
        <v>245</v>
      </c>
      <c r="H1641" s="70">
        <v>2026</v>
      </c>
    </row>
    <row r="1642" spans="1:8" x14ac:dyDescent="0.35">
      <c r="A1642" s="70" t="s">
        <v>4</v>
      </c>
      <c r="B1642" s="70" t="s">
        <v>26</v>
      </c>
      <c r="C1642" s="70" t="s">
        <v>247</v>
      </c>
      <c r="D1642" s="70" t="s">
        <v>120</v>
      </c>
      <c r="E1642" s="76">
        <f>INDEX('Input Data'!$B$154:$R$173,MATCH(IF($A1642="Primary",$A1642,$B1642),'Input Data'!$A$154:$A$173,0),MATCH($D1642,'Input Data'!$B$153:$R$153,0))</f>
        <v>408.51030949421147</v>
      </c>
      <c r="F1642" s="81" t="s">
        <v>248</v>
      </c>
      <c r="G1642" s="81" t="s">
        <v>245</v>
      </c>
      <c r="H1642" s="70">
        <v>2026</v>
      </c>
    </row>
    <row r="1643" spans="1:8" x14ac:dyDescent="0.35">
      <c r="A1643" s="70" t="s">
        <v>4</v>
      </c>
      <c r="B1643" s="70" t="s">
        <v>26</v>
      </c>
      <c r="C1643" s="70" t="s">
        <v>249</v>
      </c>
      <c r="D1643" s="70" t="s">
        <v>120</v>
      </c>
      <c r="E1643" s="76">
        <f>INDEX('Input Data'!$B$180:$R$199,MATCH(IF($A1643="Primary",$A1643,$B1643),'Input Data'!$A$180:$A$199,0),MATCH($D1643,'Input Data'!$B$179:$R$179,0))</f>
        <v>384.39672325146671</v>
      </c>
      <c r="F1643" s="81" t="s">
        <v>248</v>
      </c>
      <c r="G1643" s="81" t="s">
        <v>245</v>
      </c>
      <c r="H1643" s="70">
        <v>2026</v>
      </c>
    </row>
    <row r="1644" spans="1:8" x14ac:dyDescent="0.35">
      <c r="A1644" s="70" t="s">
        <v>4</v>
      </c>
      <c r="B1644" s="70" t="s">
        <v>26</v>
      </c>
      <c r="C1644" s="70" t="s">
        <v>250</v>
      </c>
      <c r="D1644" s="70" t="s">
        <v>120</v>
      </c>
      <c r="E1644" s="76">
        <f t="shared" ref="E1644" ca="1" si="225">INDEX(INDIRECT("'"&amp;IF($A1644="Primary",$A1644,IF($B1644="History","History ",$B1644))&amp;"'!$E$41:$X$41"),1,MATCH($D1644,INDIRECT("'"&amp;IF($A1644="Primary",$A1644,IF($B1644="History","History ",$B1644))&amp;"'!$E$35:$X$35"),0))</f>
        <v>648.87888986276971</v>
      </c>
      <c r="F1644" s="81" t="s">
        <v>248</v>
      </c>
      <c r="G1644" s="81" t="s">
        <v>245</v>
      </c>
      <c r="H1644" s="70">
        <v>2026</v>
      </c>
    </row>
    <row r="1645" spans="1:8" x14ac:dyDescent="0.35">
      <c r="A1645" s="70" t="s">
        <v>4</v>
      </c>
      <c r="B1645" s="70" t="s">
        <v>26</v>
      </c>
      <c r="C1645" s="70" t="s">
        <v>251</v>
      </c>
      <c r="D1645" s="70" t="s">
        <v>120</v>
      </c>
      <c r="E1645" s="81">
        <f>INDEX('Input Data'!$B$123:$R$141,MATCH(IF($A1645="Primary",$A1645,$B1645),'Input Data'!$A$123:$A$141,0),MATCH($D1645,'Input Data'!$B$122:$R$122,0))</f>
        <v>5.6902115908705059E-2</v>
      </c>
      <c r="F1645" s="81" t="s">
        <v>244</v>
      </c>
      <c r="G1645" s="81" t="s">
        <v>245</v>
      </c>
      <c r="H1645" s="70">
        <v>2026</v>
      </c>
    </row>
    <row r="1646" spans="1:8" x14ac:dyDescent="0.35">
      <c r="A1646" s="70" t="s">
        <v>4</v>
      </c>
      <c r="B1646" s="70" t="s">
        <v>26</v>
      </c>
      <c r="C1646" s="70" t="s">
        <v>243</v>
      </c>
      <c r="D1646" s="70" t="s">
        <v>121</v>
      </c>
      <c r="E1646" s="81">
        <f>INDEX('Input Data'!$B$71:$R$89,MATCH(IF($A1646="Primary",$A1646,$B1646),'Input Data'!$A$71:$A$89,0),MATCH($D1646,'Input Data'!$B$70:$R$70,0))</f>
        <v>5.4366566809196118E-2</v>
      </c>
      <c r="F1646" s="81" t="s">
        <v>244</v>
      </c>
      <c r="G1646" s="81" t="s">
        <v>245</v>
      </c>
      <c r="H1646" s="70">
        <v>2026</v>
      </c>
    </row>
    <row r="1647" spans="1:8" x14ac:dyDescent="0.35">
      <c r="A1647" s="70" t="s">
        <v>4</v>
      </c>
      <c r="B1647" s="70" t="s">
        <v>26</v>
      </c>
      <c r="C1647" s="70" t="s">
        <v>246</v>
      </c>
      <c r="D1647" s="70" t="s">
        <v>121</v>
      </c>
      <c r="E1647" s="81">
        <f>INDEX('Input Data'!$B$97:$R$115,MATCH(IF($A1647="Primary",$A1647,$B1647),'Input Data'!$A$97:$A$115,0),MATCH($D1647,'Input Data'!$B$96:$R$96,0))</f>
        <v>1.1676349970272858E-2</v>
      </c>
      <c r="F1647" s="81" t="s">
        <v>244</v>
      </c>
      <c r="G1647" s="81" t="s">
        <v>245</v>
      </c>
      <c r="H1647" s="70">
        <v>2026</v>
      </c>
    </row>
    <row r="1648" spans="1:8" x14ac:dyDescent="0.35">
      <c r="A1648" s="70" t="s">
        <v>4</v>
      </c>
      <c r="B1648" s="70" t="s">
        <v>26</v>
      </c>
      <c r="C1648" s="70" t="s">
        <v>247</v>
      </c>
      <c r="D1648" s="70" t="s">
        <v>121</v>
      </c>
      <c r="E1648" s="76">
        <f>INDEX('Input Data'!$B$154:$R$173,MATCH(IF($A1648="Primary",$A1648,$B1648),'Input Data'!$A$154:$A$173,0),MATCH($D1648,'Input Data'!$B$153:$R$153,0))</f>
        <v>354.07428161770906</v>
      </c>
      <c r="F1648" s="81" t="s">
        <v>248</v>
      </c>
      <c r="G1648" s="81" t="s">
        <v>245</v>
      </c>
      <c r="H1648" s="70">
        <v>2026</v>
      </c>
    </row>
    <row r="1649" spans="1:8" x14ac:dyDescent="0.35">
      <c r="A1649" s="70" t="s">
        <v>4</v>
      </c>
      <c r="B1649" s="70" t="s">
        <v>26</v>
      </c>
      <c r="C1649" s="70" t="s">
        <v>249</v>
      </c>
      <c r="D1649" s="70" t="s">
        <v>121</v>
      </c>
      <c r="E1649" s="76">
        <f>INDEX('Input Data'!$B$180:$R$199,MATCH(IF($A1649="Primary",$A1649,$B1649),'Input Data'!$A$180:$A$199,0),MATCH($D1649,'Input Data'!$B$179:$R$179,0))</f>
        <v>352.53201302196504</v>
      </c>
      <c r="F1649" s="81" t="s">
        <v>248</v>
      </c>
      <c r="G1649" s="81" t="s">
        <v>245</v>
      </c>
      <c r="H1649" s="70">
        <v>2026</v>
      </c>
    </row>
    <row r="1650" spans="1:8" x14ac:dyDescent="0.35">
      <c r="A1650" s="70" t="s">
        <v>4</v>
      </c>
      <c r="B1650" s="70" t="s">
        <v>26</v>
      </c>
      <c r="C1650" s="70" t="s">
        <v>250</v>
      </c>
      <c r="D1650" s="70" t="s">
        <v>121</v>
      </c>
      <c r="E1650" s="76">
        <f t="shared" ref="E1650" ca="1" si="226">INDEX(INDIRECT("'"&amp;IF($A1650="Primary",$A1650,IF($B1650="History","History ",$B1650))&amp;"'!$E$41:$X$41"),1,MATCH($D1650,INDIRECT("'"&amp;IF($A1650="Primary",$A1650,IF($B1650="History","History ",$B1650))&amp;"'!$E$35:$X$35"),0))</f>
        <v>718.8002801789296</v>
      </c>
      <c r="F1650" s="81" t="s">
        <v>248</v>
      </c>
      <c r="G1650" s="81" t="s">
        <v>245</v>
      </c>
      <c r="H1650" s="70">
        <v>2026</v>
      </c>
    </row>
    <row r="1651" spans="1:8" x14ac:dyDescent="0.35">
      <c r="A1651" s="70" t="s">
        <v>4</v>
      </c>
      <c r="B1651" s="70" t="s">
        <v>26</v>
      </c>
      <c r="C1651" s="70" t="s">
        <v>251</v>
      </c>
      <c r="D1651" s="70" t="s">
        <v>121</v>
      </c>
      <c r="E1651" s="81">
        <f>INDEX('Input Data'!$B$123:$R$141,MATCH(IF($A1651="Primary",$A1651,$B1651),'Input Data'!$A$123:$A$141,0),MATCH($D1651,'Input Data'!$B$122:$R$122,0))</f>
        <v>6.6042916779468969E-2</v>
      </c>
      <c r="F1651" s="81" t="s">
        <v>244</v>
      </c>
      <c r="G1651" s="81" t="s">
        <v>245</v>
      </c>
      <c r="H1651" s="70">
        <v>2026</v>
      </c>
    </row>
    <row r="1652" spans="1:8" x14ac:dyDescent="0.35">
      <c r="A1652" s="70" t="s">
        <v>4</v>
      </c>
      <c r="B1652" s="70" t="s">
        <v>26</v>
      </c>
      <c r="C1652" s="70" t="s">
        <v>243</v>
      </c>
      <c r="D1652" s="70" t="s">
        <v>122</v>
      </c>
      <c r="E1652" s="81">
        <f>INDEX('Input Data'!$B$71:$R$89,MATCH(IF($A1652="Primary",$A1652,$B1652),'Input Data'!$A$71:$A$89,0),MATCH($D1652,'Input Data'!$B$70:$R$70,0))</f>
        <v>5.6885914482399554E-2</v>
      </c>
      <c r="F1652" s="81" t="s">
        <v>244</v>
      </c>
      <c r="G1652" s="81" t="s">
        <v>245</v>
      </c>
      <c r="H1652" s="70">
        <v>2026</v>
      </c>
    </row>
    <row r="1653" spans="1:8" x14ac:dyDescent="0.35">
      <c r="A1653" s="70" t="s">
        <v>4</v>
      </c>
      <c r="B1653" s="70" t="s">
        <v>26</v>
      </c>
      <c r="C1653" s="70" t="s">
        <v>246</v>
      </c>
      <c r="D1653" s="70" t="s">
        <v>122</v>
      </c>
      <c r="E1653" s="81">
        <f>INDEX('Input Data'!$B$97:$R$115,MATCH(IF($A1653="Primary",$A1653,$B1653),'Input Data'!$A$97:$A$115,0),MATCH($D1653,'Input Data'!$B$96:$R$96,0))</f>
        <v>1.3230806982190164E-2</v>
      </c>
      <c r="F1653" s="81" t="s">
        <v>244</v>
      </c>
      <c r="G1653" s="81" t="s">
        <v>245</v>
      </c>
      <c r="H1653" s="70">
        <v>2026</v>
      </c>
    </row>
    <row r="1654" spans="1:8" x14ac:dyDescent="0.35">
      <c r="A1654" s="70" t="s">
        <v>4</v>
      </c>
      <c r="B1654" s="70" t="s">
        <v>26</v>
      </c>
      <c r="C1654" s="70" t="s">
        <v>247</v>
      </c>
      <c r="D1654" s="70" t="s">
        <v>122</v>
      </c>
      <c r="E1654" s="76">
        <f>INDEX('Input Data'!$B$154:$R$173,MATCH(IF($A1654="Primary",$A1654,$B1654),'Input Data'!$A$154:$A$173,0),MATCH($D1654,'Input Data'!$B$153:$R$153,0))</f>
        <v>383.22602226878581</v>
      </c>
      <c r="F1654" s="81" t="s">
        <v>248</v>
      </c>
      <c r="G1654" s="81" t="s">
        <v>245</v>
      </c>
      <c r="H1654" s="70">
        <v>2026</v>
      </c>
    </row>
    <row r="1655" spans="1:8" x14ac:dyDescent="0.35">
      <c r="A1655" s="70" t="s">
        <v>4</v>
      </c>
      <c r="B1655" s="70" t="s">
        <v>26</v>
      </c>
      <c r="C1655" s="70" t="s">
        <v>249</v>
      </c>
      <c r="D1655" s="70" t="s">
        <v>122</v>
      </c>
      <c r="E1655" s="76">
        <f>INDEX('Input Data'!$B$180:$R$199,MATCH(IF($A1655="Primary",$A1655,$B1655),'Input Data'!$A$180:$A$199,0),MATCH($D1655,'Input Data'!$B$179:$R$179,0))</f>
        <v>362.77230164929745</v>
      </c>
      <c r="F1655" s="81" t="s">
        <v>248</v>
      </c>
      <c r="G1655" s="81" t="s">
        <v>245</v>
      </c>
      <c r="H1655" s="70">
        <v>2026</v>
      </c>
    </row>
    <row r="1656" spans="1:8" x14ac:dyDescent="0.35">
      <c r="A1656" s="70" t="s">
        <v>4</v>
      </c>
      <c r="B1656" s="70" t="s">
        <v>26</v>
      </c>
      <c r="C1656" s="70" t="s">
        <v>250</v>
      </c>
      <c r="D1656" s="70" t="s">
        <v>122</v>
      </c>
      <c r="E1656" s="76">
        <f t="shared" ref="E1656" ca="1" si="227">INDEX(INDIRECT("'"&amp;IF($A1656="Primary",$A1656,IF($B1656="History","History ",$B1656))&amp;"'!$E$41:$X$41"),1,MATCH($D1656,INDIRECT("'"&amp;IF($A1656="Primary",$A1656,IF($B1656="History","History ",$B1656))&amp;"'!$E$35:$X$35"),0))</f>
        <v>743.06867430011391</v>
      </c>
      <c r="F1656" s="81" t="s">
        <v>248</v>
      </c>
      <c r="G1656" s="81" t="s">
        <v>245</v>
      </c>
      <c r="H1656" s="70">
        <v>2026</v>
      </c>
    </row>
    <row r="1657" spans="1:8" x14ac:dyDescent="0.35">
      <c r="A1657" s="70" t="s">
        <v>4</v>
      </c>
      <c r="B1657" s="70" t="s">
        <v>26</v>
      </c>
      <c r="C1657" s="70" t="s">
        <v>251</v>
      </c>
      <c r="D1657" s="70" t="s">
        <v>122</v>
      </c>
      <c r="E1657" s="81">
        <f>INDEX('Input Data'!$B$123:$R$141,MATCH(IF($A1657="Primary",$A1657,$B1657),'Input Data'!$A$123:$A$141,0),MATCH($D1657,'Input Data'!$B$122:$R$122,0))</f>
        <v>7.0116721464589721E-2</v>
      </c>
      <c r="F1657" s="81" t="s">
        <v>244</v>
      </c>
      <c r="G1657" s="81" t="s">
        <v>245</v>
      </c>
      <c r="H1657" s="70">
        <v>2026</v>
      </c>
    </row>
    <row r="1658" spans="1:8" x14ac:dyDescent="0.35">
      <c r="A1658" s="70" t="s">
        <v>4</v>
      </c>
      <c r="B1658" s="70" t="s">
        <v>26</v>
      </c>
      <c r="C1658" s="70" t="s">
        <v>243</v>
      </c>
      <c r="D1658" s="70" t="s">
        <v>123</v>
      </c>
      <c r="E1658" s="81">
        <f>INDEX('Input Data'!$B$71:$R$89,MATCH(IF($A1658="Primary",$A1658,$B1658),'Input Data'!$A$71:$A$89,0),MATCH($D1658,'Input Data'!$B$70:$R$70,0))</f>
        <v>6.2795248832121051E-2</v>
      </c>
      <c r="F1658" s="81" t="s">
        <v>244</v>
      </c>
      <c r="G1658" s="81" t="s">
        <v>245</v>
      </c>
      <c r="H1658" s="70">
        <v>2026</v>
      </c>
    </row>
    <row r="1659" spans="1:8" x14ac:dyDescent="0.35">
      <c r="A1659" s="70" t="s">
        <v>4</v>
      </c>
      <c r="B1659" s="70" t="s">
        <v>26</v>
      </c>
      <c r="C1659" s="70" t="s">
        <v>246</v>
      </c>
      <c r="D1659" s="70" t="s">
        <v>123</v>
      </c>
      <c r="E1659" s="81">
        <f>INDEX('Input Data'!$B$97:$R$115,MATCH(IF($A1659="Primary",$A1659,$B1659),'Input Data'!$A$97:$A$115,0),MATCH($D1659,'Input Data'!$B$96:$R$96,0))</f>
        <v>1.3280110403159318E-2</v>
      </c>
      <c r="F1659" s="81" t="s">
        <v>244</v>
      </c>
      <c r="G1659" s="81" t="s">
        <v>245</v>
      </c>
      <c r="H1659" s="70">
        <v>2026</v>
      </c>
    </row>
    <row r="1660" spans="1:8" x14ac:dyDescent="0.35">
      <c r="A1660" s="70" t="s">
        <v>4</v>
      </c>
      <c r="B1660" s="70" t="s">
        <v>26</v>
      </c>
      <c r="C1660" s="70" t="s">
        <v>247</v>
      </c>
      <c r="D1660" s="70" t="s">
        <v>123</v>
      </c>
      <c r="E1660" s="76">
        <f>INDEX('Input Data'!$B$154:$R$173,MATCH(IF($A1660="Primary",$A1660,$B1660),'Input Data'!$A$154:$A$173,0),MATCH($D1660,'Input Data'!$B$153:$R$153,0))</f>
        <v>363.22613331677263</v>
      </c>
      <c r="F1660" s="81" t="s">
        <v>248</v>
      </c>
      <c r="G1660" s="81" t="s">
        <v>245</v>
      </c>
      <c r="H1660" s="70">
        <v>2026</v>
      </c>
    </row>
    <row r="1661" spans="1:8" x14ac:dyDescent="0.35">
      <c r="A1661" s="70" t="s">
        <v>4</v>
      </c>
      <c r="B1661" s="70" t="s">
        <v>26</v>
      </c>
      <c r="C1661" s="70" t="s">
        <v>249</v>
      </c>
      <c r="D1661" s="70" t="s">
        <v>123</v>
      </c>
      <c r="E1661" s="76">
        <f>INDEX('Input Data'!$B$180:$R$199,MATCH(IF($A1661="Primary",$A1661,$B1661),'Input Data'!$A$180:$A$199,0),MATCH($D1661,'Input Data'!$B$179:$R$179,0))</f>
        <v>279.34148619070214</v>
      </c>
      <c r="F1661" s="81" t="s">
        <v>248</v>
      </c>
      <c r="G1661" s="81" t="s">
        <v>245</v>
      </c>
      <c r="H1661" s="70">
        <v>2026</v>
      </c>
    </row>
    <row r="1662" spans="1:8" x14ac:dyDescent="0.35">
      <c r="A1662" s="70" t="s">
        <v>4</v>
      </c>
      <c r="B1662" s="70" t="s">
        <v>26</v>
      </c>
      <c r="C1662" s="70" t="s">
        <v>250</v>
      </c>
      <c r="D1662" s="70" t="s">
        <v>123</v>
      </c>
      <c r="E1662" s="76">
        <f t="shared" ref="E1662" ca="1" si="228">INDEX(INDIRECT("'"&amp;IF($A1662="Primary",$A1662,IF($B1662="History","History ",$B1662))&amp;"'!$E$41:$X$41"),1,MATCH($D1662,INDIRECT("'"&amp;IF($A1662="Primary",$A1662,IF($B1662="History","History ",$B1662))&amp;"'!$E$35:$X$35"),0))</f>
        <v>754.28955340345669</v>
      </c>
      <c r="F1662" s="81" t="s">
        <v>248</v>
      </c>
      <c r="G1662" s="81" t="s">
        <v>245</v>
      </c>
      <c r="H1662" s="70">
        <v>2026</v>
      </c>
    </row>
    <row r="1663" spans="1:8" x14ac:dyDescent="0.35">
      <c r="A1663" s="70" t="s">
        <v>4</v>
      </c>
      <c r="B1663" s="70" t="s">
        <v>26</v>
      </c>
      <c r="C1663" s="70" t="s">
        <v>251</v>
      </c>
      <c r="D1663" s="70" t="s">
        <v>123</v>
      </c>
      <c r="E1663" s="81">
        <f>INDEX('Input Data'!$B$123:$R$141,MATCH(IF($A1663="Primary",$A1663,$B1663),'Input Data'!$A$123:$A$141,0),MATCH($D1663,'Input Data'!$B$122:$R$122,0))</f>
        <v>7.6075359235280374E-2</v>
      </c>
      <c r="F1663" s="81" t="s">
        <v>244</v>
      </c>
      <c r="G1663" s="81" t="s">
        <v>245</v>
      </c>
      <c r="H1663" s="70">
        <v>2026</v>
      </c>
    </row>
    <row r="1664" spans="1:8" x14ac:dyDescent="0.35">
      <c r="A1664" s="70" t="s">
        <v>4</v>
      </c>
      <c r="B1664" s="70" t="s">
        <v>26</v>
      </c>
      <c r="C1664" s="70" t="s">
        <v>243</v>
      </c>
      <c r="D1664" s="70" t="s">
        <v>124</v>
      </c>
      <c r="E1664" s="81">
        <f>INDEX('Input Data'!$B$71:$R$89,MATCH(IF($A1664="Primary",$A1664,$B1664),'Input Data'!$A$71:$A$89,0),MATCH($D1664,'Input Data'!$B$70:$R$70,0))</f>
        <v>6.3586131649137512E-2</v>
      </c>
      <c r="F1664" s="81" t="s">
        <v>244</v>
      </c>
      <c r="G1664" s="81" t="s">
        <v>245</v>
      </c>
      <c r="H1664" s="70">
        <v>2026</v>
      </c>
    </row>
    <row r="1665" spans="1:8" x14ac:dyDescent="0.35">
      <c r="A1665" s="70" t="s">
        <v>4</v>
      </c>
      <c r="B1665" s="70" t="s">
        <v>26</v>
      </c>
      <c r="C1665" s="70" t="s">
        <v>246</v>
      </c>
      <c r="D1665" s="70" t="s">
        <v>124</v>
      </c>
      <c r="E1665" s="81">
        <f>INDEX('Input Data'!$B$97:$R$115,MATCH(IF($A1665="Primary",$A1665,$B1665),'Input Data'!$A$97:$A$115,0),MATCH($D1665,'Input Data'!$B$96:$R$96,0))</f>
        <v>1.3328043952965742E-2</v>
      </c>
      <c r="F1665" s="81" t="s">
        <v>244</v>
      </c>
      <c r="G1665" s="81" t="s">
        <v>245</v>
      </c>
      <c r="H1665" s="70">
        <v>2026</v>
      </c>
    </row>
    <row r="1666" spans="1:8" x14ac:dyDescent="0.35">
      <c r="A1666" s="70" t="s">
        <v>4</v>
      </c>
      <c r="B1666" s="70" t="s">
        <v>26</v>
      </c>
      <c r="C1666" s="70" t="s">
        <v>247</v>
      </c>
      <c r="D1666" s="70" t="s">
        <v>124</v>
      </c>
      <c r="E1666" s="76">
        <f>INDEX('Input Data'!$B$154:$R$173,MATCH(IF($A1666="Primary",$A1666,$B1666),'Input Data'!$A$154:$A$173,0),MATCH($D1666,'Input Data'!$B$153:$R$153,0))</f>
        <v>382.15593982855819</v>
      </c>
      <c r="F1666" s="81" t="s">
        <v>248</v>
      </c>
      <c r="G1666" s="81" t="s">
        <v>245</v>
      </c>
      <c r="H1666" s="70">
        <v>2026</v>
      </c>
    </row>
    <row r="1667" spans="1:8" x14ac:dyDescent="0.35">
      <c r="A1667" s="70" t="s">
        <v>4</v>
      </c>
      <c r="B1667" s="70" t="s">
        <v>26</v>
      </c>
      <c r="C1667" s="70" t="s">
        <v>249</v>
      </c>
      <c r="D1667" s="70" t="s">
        <v>124</v>
      </c>
      <c r="E1667" s="76">
        <f>INDEX('Input Data'!$B$180:$R$199,MATCH(IF($A1667="Primary",$A1667,$B1667),'Input Data'!$A$180:$A$199,0),MATCH($D1667,'Input Data'!$B$179:$R$179,0))</f>
        <v>266.35789457535361</v>
      </c>
      <c r="F1667" s="81" t="s">
        <v>248</v>
      </c>
      <c r="G1667" s="81" t="s">
        <v>245</v>
      </c>
      <c r="H1667" s="70">
        <v>2026</v>
      </c>
    </row>
    <row r="1668" spans="1:8" x14ac:dyDescent="0.35">
      <c r="A1668" s="70" t="s">
        <v>4</v>
      </c>
      <c r="B1668" s="70" t="s">
        <v>26</v>
      </c>
      <c r="C1668" s="70" t="s">
        <v>250</v>
      </c>
      <c r="D1668" s="70" t="s">
        <v>124</v>
      </c>
      <c r="E1668" s="76">
        <f t="shared" ref="E1668" ca="1" si="229">INDEX(INDIRECT("'"&amp;IF($A1668="Primary",$A1668,IF($B1668="History","History ",$B1668))&amp;"'!$E$41:$X$41"),1,MATCH($D1668,INDIRECT("'"&amp;IF($A1668="Primary",$A1668,IF($B1668="History","History ",$B1668))&amp;"'!$E$35:$X$35"),0))</f>
        <v>796.91815867271703</v>
      </c>
      <c r="F1668" s="81" t="s">
        <v>248</v>
      </c>
      <c r="G1668" s="81" t="s">
        <v>245</v>
      </c>
      <c r="H1668" s="70">
        <v>2026</v>
      </c>
    </row>
    <row r="1669" spans="1:8" x14ac:dyDescent="0.35">
      <c r="A1669" s="70" t="s">
        <v>4</v>
      </c>
      <c r="B1669" s="70" t="s">
        <v>26</v>
      </c>
      <c r="C1669" s="70" t="s">
        <v>251</v>
      </c>
      <c r="D1669" s="70" t="s">
        <v>124</v>
      </c>
      <c r="E1669" s="81">
        <f>INDEX('Input Data'!$B$123:$R$141,MATCH(IF($A1669="Primary",$A1669,$B1669),'Input Data'!$A$123:$A$141,0),MATCH($D1669,'Input Data'!$B$122:$R$122,0))</f>
        <v>7.6914175602103257E-2</v>
      </c>
      <c r="F1669" s="81" t="s">
        <v>244</v>
      </c>
      <c r="G1669" s="81" t="s">
        <v>245</v>
      </c>
      <c r="H1669" s="70">
        <v>2026</v>
      </c>
    </row>
    <row r="1670" spans="1:8" x14ac:dyDescent="0.35">
      <c r="A1670" s="70" t="s">
        <v>4</v>
      </c>
      <c r="B1670" s="70" t="s">
        <v>26</v>
      </c>
      <c r="C1670" s="70" t="s">
        <v>243</v>
      </c>
      <c r="D1670" s="70" t="s">
        <v>125</v>
      </c>
      <c r="E1670" s="81">
        <f>INDEX('Input Data'!$B$71:$R$89,MATCH(IF($A1670="Primary",$A1670,$B1670),'Input Data'!$A$71:$A$89,0),MATCH($D1670,'Input Data'!$B$70:$R$70,0))</f>
        <v>6.1258116616468163E-2</v>
      </c>
      <c r="F1670" s="81" t="s">
        <v>244</v>
      </c>
      <c r="G1670" s="81" t="s">
        <v>245</v>
      </c>
      <c r="H1670" s="70">
        <v>2026</v>
      </c>
    </row>
    <row r="1671" spans="1:8" x14ac:dyDescent="0.35">
      <c r="A1671" s="70" t="s">
        <v>4</v>
      </c>
      <c r="B1671" s="70" t="s">
        <v>26</v>
      </c>
      <c r="C1671" s="70" t="s">
        <v>246</v>
      </c>
      <c r="D1671" s="70" t="s">
        <v>125</v>
      </c>
      <c r="E1671" s="81">
        <f>INDEX('Input Data'!$B$97:$R$115,MATCH(IF($A1671="Primary",$A1671,$B1671),'Input Data'!$A$97:$A$115,0),MATCH($D1671,'Input Data'!$B$96:$R$96,0))</f>
        <v>1.2005013094942769E-2</v>
      </c>
      <c r="F1671" s="81" t="s">
        <v>244</v>
      </c>
      <c r="G1671" s="81" t="s">
        <v>245</v>
      </c>
      <c r="H1671" s="70">
        <v>2026</v>
      </c>
    </row>
    <row r="1672" spans="1:8" x14ac:dyDescent="0.35">
      <c r="A1672" s="70" t="s">
        <v>4</v>
      </c>
      <c r="B1672" s="70" t="s">
        <v>26</v>
      </c>
      <c r="C1672" s="70" t="s">
        <v>247</v>
      </c>
      <c r="D1672" s="70" t="s">
        <v>125</v>
      </c>
      <c r="E1672" s="76">
        <f>INDEX('Input Data'!$B$154:$R$173,MATCH(IF($A1672="Primary",$A1672,$B1672),'Input Data'!$A$154:$A$173,0),MATCH($D1672,'Input Data'!$B$153:$R$153,0))</f>
        <v>353.647119887266</v>
      </c>
      <c r="F1672" s="81" t="s">
        <v>248</v>
      </c>
      <c r="G1672" s="81" t="s">
        <v>245</v>
      </c>
      <c r="H1672" s="70">
        <v>2026</v>
      </c>
    </row>
    <row r="1673" spans="1:8" x14ac:dyDescent="0.35">
      <c r="A1673" s="70" t="s">
        <v>4</v>
      </c>
      <c r="B1673" s="70" t="s">
        <v>26</v>
      </c>
      <c r="C1673" s="70" t="s">
        <v>249</v>
      </c>
      <c r="D1673" s="70" t="s">
        <v>125</v>
      </c>
      <c r="E1673" s="76">
        <f>INDEX('Input Data'!$B$180:$R$199,MATCH(IF($A1673="Primary",$A1673,$B1673),'Input Data'!$A$180:$A$199,0),MATCH($D1673,'Input Data'!$B$179:$R$179,0))</f>
        <v>263.4766545634169</v>
      </c>
      <c r="F1673" s="81" t="s">
        <v>248</v>
      </c>
      <c r="G1673" s="81" t="s">
        <v>245</v>
      </c>
      <c r="H1673" s="70">
        <v>2026</v>
      </c>
    </row>
    <row r="1674" spans="1:8" x14ac:dyDescent="0.35">
      <c r="A1674" s="70" t="s">
        <v>4</v>
      </c>
      <c r="B1674" s="70" t="s">
        <v>26</v>
      </c>
      <c r="C1674" s="70" t="s">
        <v>250</v>
      </c>
      <c r="D1674" s="70" t="s">
        <v>125</v>
      </c>
      <c r="E1674" s="76">
        <f t="shared" ref="E1674" ca="1" si="230">INDEX(INDIRECT("'"&amp;IF($A1674="Primary",$A1674,IF($B1674="History","History ",$B1674))&amp;"'!$E$41:$X$41"),1,MATCH($D1674,INDIRECT("'"&amp;IF($A1674="Primary",$A1674,IF($B1674="History","History ",$B1674))&amp;"'!$E$35:$X$35"),0))</f>
        <v>650.56635869862805</v>
      </c>
      <c r="F1674" s="81" t="s">
        <v>248</v>
      </c>
      <c r="G1674" s="81" t="s">
        <v>245</v>
      </c>
      <c r="H1674" s="70">
        <v>2026</v>
      </c>
    </row>
    <row r="1675" spans="1:8" x14ac:dyDescent="0.35">
      <c r="A1675" s="70" t="s">
        <v>4</v>
      </c>
      <c r="B1675" s="70" t="s">
        <v>26</v>
      </c>
      <c r="C1675" s="70" t="s">
        <v>251</v>
      </c>
      <c r="D1675" s="70" t="s">
        <v>125</v>
      </c>
      <c r="E1675" s="81">
        <f>INDEX('Input Data'!$B$123:$R$141,MATCH(IF($A1675="Primary",$A1675,$B1675),'Input Data'!$A$123:$A$141,0),MATCH($D1675,'Input Data'!$B$122:$R$122,0))</f>
        <v>7.3263129711410926E-2</v>
      </c>
      <c r="F1675" s="81" t="s">
        <v>244</v>
      </c>
      <c r="G1675" s="81" t="s">
        <v>245</v>
      </c>
      <c r="H1675" s="70">
        <v>2026</v>
      </c>
    </row>
    <row r="1676" spans="1:8" x14ac:dyDescent="0.35">
      <c r="A1676" s="70" t="s">
        <v>4</v>
      </c>
      <c r="B1676" s="70" t="s">
        <v>26</v>
      </c>
      <c r="C1676" s="70" t="s">
        <v>243</v>
      </c>
      <c r="D1676" s="70" t="s">
        <v>126</v>
      </c>
      <c r="E1676" s="81">
        <f>INDEX('Input Data'!$B$71:$R$89,MATCH(IF($A1676="Primary",$A1676,$B1676),'Input Data'!$A$71:$A$89,0),MATCH($D1676,'Input Data'!$B$70:$R$70,0))</f>
        <v>6.1679913454158651E-2</v>
      </c>
      <c r="F1676" s="81" t="s">
        <v>244</v>
      </c>
      <c r="G1676" s="81" t="s">
        <v>245</v>
      </c>
      <c r="H1676" s="70">
        <v>2026</v>
      </c>
    </row>
    <row r="1677" spans="1:8" x14ac:dyDescent="0.35">
      <c r="A1677" s="70" t="s">
        <v>4</v>
      </c>
      <c r="B1677" s="70" t="s">
        <v>26</v>
      </c>
      <c r="C1677" s="70" t="s">
        <v>246</v>
      </c>
      <c r="D1677" s="70" t="s">
        <v>126</v>
      </c>
      <c r="E1677" s="81">
        <f>INDEX('Input Data'!$B$97:$R$115,MATCH(IF($A1677="Primary",$A1677,$B1677),'Input Data'!$A$97:$A$115,0),MATCH($D1677,'Input Data'!$B$96:$R$96,0))</f>
        <v>8.9541692645790146E-3</v>
      </c>
      <c r="F1677" s="81" t="s">
        <v>244</v>
      </c>
      <c r="G1677" s="81" t="s">
        <v>245</v>
      </c>
      <c r="H1677" s="70">
        <v>2026</v>
      </c>
    </row>
    <row r="1678" spans="1:8" x14ac:dyDescent="0.35">
      <c r="A1678" s="70" t="s">
        <v>4</v>
      </c>
      <c r="B1678" s="70" t="s">
        <v>26</v>
      </c>
      <c r="C1678" s="70" t="s">
        <v>247</v>
      </c>
      <c r="D1678" s="70" t="s">
        <v>126</v>
      </c>
      <c r="E1678" s="76">
        <f>INDEX('Input Data'!$B$154:$R$173,MATCH(IF($A1678="Primary",$A1678,$B1678),'Input Data'!$A$154:$A$173,0),MATCH($D1678,'Input Data'!$B$153:$R$153,0))</f>
        <v>390.71757802599166</v>
      </c>
      <c r="F1678" s="81" t="s">
        <v>248</v>
      </c>
      <c r="G1678" s="81" t="s">
        <v>245</v>
      </c>
      <c r="H1678" s="70">
        <v>2026</v>
      </c>
    </row>
    <row r="1679" spans="1:8" x14ac:dyDescent="0.35">
      <c r="A1679" s="70" t="s">
        <v>4</v>
      </c>
      <c r="B1679" s="70" t="s">
        <v>26</v>
      </c>
      <c r="C1679" s="70" t="s">
        <v>249</v>
      </c>
      <c r="D1679" s="70" t="s">
        <v>126</v>
      </c>
      <c r="E1679" s="76">
        <f>INDEX('Input Data'!$B$180:$R$199,MATCH(IF($A1679="Primary",$A1679,$B1679),'Input Data'!$A$180:$A$199,0),MATCH($D1679,'Input Data'!$B$179:$R$179,0))</f>
        <v>262.73086062139271</v>
      </c>
      <c r="F1679" s="81" t="s">
        <v>248</v>
      </c>
      <c r="G1679" s="81" t="s">
        <v>245</v>
      </c>
      <c r="H1679" s="70">
        <v>2026</v>
      </c>
    </row>
    <row r="1680" spans="1:8" x14ac:dyDescent="0.35">
      <c r="A1680" s="70" t="s">
        <v>4</v>
      </c>
      <c r="B1680" s="70" t="s">
        <v>26</v>
      </c>
      <c r="C1680" s="70" t="s">
        <v>250</v>
      </c>
      <c r="D1680" s="70" t="s">
        <v>126</v>
      </c>
      <c r="E1680" s="76">
        <f t="shared" ref="E1680" ca="1" si="231">INDEX(INDIRECT("'"&amp;IF($A1680="Primary",$A1680,IF($B1680="History","History ",$B1680))&amp;"'!$E$41:$X$41"),1,MATCH($D1680,INDIRECT("'"&amp;IF($A1680="Primary",$A1680,IF($B1680="History","History ",$B1680))&amp;"'!$E$35:$X$35"),0))</f>
        <v>806.78144945314318</v>
      </c>
      <c r="F1680" s="81" t="s">
        <v>248</v>
      </c>
      <c r="G1680" s="81" t="s">
        <v>245</v>
      </c>
      <c r="H1680" s="70">
        <v>2026</v>
      </c>
    </row>
    <row r="1681" spans="1:8" x14ac:dyDescent="0.35">
      <c r="A1681" s="70" t="s">
        <v>4</v>
      </c>
      <c r="B1681" s="70" t="s">
        <v>26</v>
      </c>
      <c r="C1681" s="70" t="s">
        <v>251</v>
      </c>
      <c r="D1681" s="70" t="s">
        <v>126</v>
      </c>
      <c r="E1681" s="81">
        <f>INDEX('Input Data'!$B$123:$R$141,MATCH(IF($A1681="Primary",$A1681,$B1681),'Input Data'!$A$123:$A$141,0),MATCH($D1681,'Input Data'!$B$122:$R$122,0))</f>
        <v>7.0634082718737667E-2</v>
      </c>
      <c r="F1681" s="81" t="s">
        <v>244</v>
      </c>
      <c r="G1681" s="81" t="s">
        <v>245</v>
      </c>
      <c r="H1681" s="70">
        <v>2026</v>
      </c>
    </row>
    <row r="1682" spans="1:8" x14ac:dyDescent="0.35">
      <c r="A1682" s="70" t="s">
        <v>4</v>
      </c>
      <c r="B1682" s="70" t="s">
        <v>26</v>
      </c>
      <c r="C1682" s="70" t="s">
        <v>243</v>
      </c>
      <c r="D1682" s="70" t="s">
        <v>127</v>
      </c>
      <c r="E1682" s="81">
        <f>INDEX('Input Data'!$B$71:$R$89,MATCH(IF($A1682="Primary",$A1682,$B1682),'Input Data'!$A$71:$A$89,0),MATCH($D1682,'Input Data'!$B$70:$R$70,0))</f>
        <v>5.7167081174135007E-2</v>
      </c>
      <c r="F1682" s="81" t="s">
        <v>244</v>
      </c>
      <c r="G1682" s="81" t="s">
        <v>245</v>
      </c>
      <c r="H1682" s="70">
        <v>2026</v>
      </c>
    </row>
    <row r="1683" spans="1:8" x14ac:dyDescent="0.35">
      <c r="A1683" s="70" t="s">
        <v>4</v>
      </c>
      <c r="B1683" s="70" t="s">
        <v>26</v>
      </c>
      <c r="C1683" s="70" t="s">
        <v>246</v>
      </c>
      <c r="D1683" s="70" t="s">
        <v>127</v>
      </c>
      <c r="E1683" s="81">
        <f>INDEX('Input Data'!$B$97:$R$115,MATCH(IF($A1683="Primary",$A1683,$B1683),'Input Data'!$A$97:$A$115,0),MATCH($D1683,'Input Data'!$B$96:$R$96,0))</f>
        <v>8.0296391593156578E-3</v>
      </c>
      <c r="F1683" s="81" t="s">
        <v>244</v>
      </c>
      <c r="G1683" s="81" t="s">
        <v>245</v>
      </c>
      <c r="H1683" s="70">
        <v>2026</v>
      </c>
    </row>
    <row r="1684" spans="1:8" x14ac:dyDescent="0.35">
      <c r="A1684" s="70" t="s">
        <v>4</v>
      </c>
      <c r="B1684" s="70" t="s">
        <v>26</v>
      </c>
      <c r="C1684" s="70" t="s">
        <v>247</v>
      </c>
      <c r="D1684" s="70" t="s">
        <v>127</v>
      </c>
      <c r="E1684" s="76">
        <f>INDEX('Input Data'!$B$154:$R$173,MATCH(IF($A1684="Primary",$A1684,$B1684),'Input Data'!$A$154:$A$173,0),MATCH($D1684,'Input Data'!$B$153:$R$153,0))</f>
        <v>390.65720025314891</v>
      </c>
      <c r="F1684" s="81" t="s">
        <v>248</v>
      </c>
      <c r="G1684" s="81" t="s">
        <v>245</v>
      </c>
      <c r="H1684" s="70">
        <v>2026</v>
      </c>
    </row>
    <row r="1685" spans="1:8" x14ac:dyDescent="0.35">
      <c r="A1685" s="70" t="s">
        <v>4</v>
      </c>
      <c r="B1685" s="70" t="s">
        <v>26</v>
      </c>
      <c r="C1685" s="70" t="s">
        <v>249</v>
      </c>
      <c r="D1685" s="70" t="s">
        <v>127</v>
      </c>
      <c r="E1685" s="76">
        <f>INDEX('Input Data'!$B$180:$R$199,MATCH(IF($A1685="Primary",$A1685,$B1685),'Input Data'!$A$180:$A$199,0),MATCH($D1685,'Input Data'!$B$179:$R$179,0))</f>
        <v>225.94868983217637</v>
      </c>
      <c r="F1685" s="81" t="s">
        <v>248</v>
      </c>
      <c r="G1685" s="81" t="s">
        <v>245</v>
      </c>
      <c r="H1685" s="70">
        <v>2026</v>
      </c>
    </row>
    <row r="1686" spans="1:8" x14ac:dyDescent="0.35">
      <c r="A1686" s="70" t="s">
        <v>4</v>
      </c>
      <c r="B1686" s="70" t="s">
        <v>26</v>
      </c>
      <c r="C1686" s="70" t="s">
        <v>250</v>
      </c>
      <c r="D1686" s="70" t="s">
        <v>127</v>
      </c>
      <c r="E1686" s="76">
        <f t="shared" ref="E1686" ca="1" si="232">INDEX(INDIRECT("'"&amp;IF($A1686="Primary",$A1686,IF($B1686="History","History ",$B1686))&amp;"'!$E$41:$X$41"),1,MATCH($D1686,INDIRECT("'"&amp;IF($A1686="Primary",$A1686,IF($B1686="History","History ",$B1686))&amp;"'!$E$35:$X$35"),0))</f>
        <v>844.24038828834841</v>
      </c>
      <c r="F1686" s="81" t="s">
        <v>248</v>
      </c>
      <c r="G1686" s="81" t="s">
        <v>245</v>
      </c>
      <c r="H1686" s="70">
        <v>2026</v>
      </c>
    </row>
    <row r="1687" spans="1:8" x14ac:dyDescent="0.35">
      <c r="A1687" s="70" t="s">
        <v>4</v>
      </c>
      <c r="B1687" s="70" t="s">
        <v>26</v>
      </c>
      <c r="C1687" s="70" t="s">
        <v>251</v>
      </c>
      <c r="D1687" s="70" t="s">
        <v>127</v>
      </c>
      <c r="E1687" s="81">
        <f>INDEX('Input Data'!$B$123:$R$141,MATCH(IF($A1687="Primary",$A1687,$B1687),'Input Data'!$A$123:$A$141,0),MATCH($D1687,'Input Data'!$B$122:$R$122,0))</f>
        <v>6.519672033345067E-2</v>
      </c>
      <c r="F1687" s="81" t="s">
        <v>244</v>
      </c>
      <c r="G1687" s="81" t="s">
        <v>245</v>
      </c>
      <c r="H1687" s="70">
        <v>2026</v>
      </c>
    </row>
    <row r="1688" spans="1:8" x14ac:dyDescent="0.35">
      <c r="A1688" s="70" t="s">
        <v>4</v>
      </c>
      <c r="B1688" s="70" t="s">
        <v>26</v>
      </c>
      <c r="C1688" s="70" t="s">
        <v>243</v>
      </c>
      <c r="D1688" s="70" t="s">
        <v>128</v>
      </c>
      <c r="E1688" s="81">
        <f>INDEX('Input Data'!$B$71:$R$89,MATCH(IF($A1688="Primary",$A1688,$B1688),'Input Data'!$A$71:$A$89,0),MATCH($D1688,'Input Data'!$B$70:$R$70,0))</f>
        <v>4.0633336227847643E-2</v>
      </c>
      <c r="F1688" s="81" t="s">
        <v>244</v>
      </c>
      <c r="G1688" s="81" t="s">
        <v>245</v>
      </c>
      <c r="H1688" s="70">
        <v>2026</v>
      </c>
    </row>
    <row r="1689" spans="1:8" x14ac:dyDescent="0.35">
      <c r="A1689" s="70" t="s">
        <v>4</v>
      </c>
      <c r="B1689" s="70" t="s">
        <v>26</v>
      </c>
      <c r="C1689" s="70" t="s">
        <v>246</v>
      </c>
      <c r="D1689" s="70" t="s">
        <v>128</v>
      </c>
      <c r="E1689" s="81">
        <f>INDEX('Input Data'!$B$97:$R$115,MATCH(IF($A1689="Primary",$A1689,$B1689),'Input Data'!$A$97:$A$115,0),MATCH($D1689,'Input Data'!$B$96:$R$96,0))</f>
        <v>5.4962591339787256E-3</v>
      </c>
      <c r="F1689" s="81" t="s">
        <v>244</v>
      </c>
      <c r="G1689" s="81" t="s">
        <v>245</v>
      </c>
      <c r="H1689" s="70">
        <v>2026</v>
      </c>
    </row>
    <row r="1690" spans="1:8" x14ac:dyDescent="0.35">
      <c r="A1690" s="70" t="s">
        <v>4</v>
      </c>
      <c r="B1690" s="70" t="s">
        <v>26</v>
      </c>
      <c r="C1690" s="70" t="s">
        <v>247</v>
      </c>
      <c r="D1690" s="70" t="s">
        <v>128</v>
      </c>
      <c r="E1690" s="76">
        <f>INDEX('Input Data'!$B$154:$R$173,MATCH(IF($A1690="Primary",$A1690,$B1690),'Input Data'!$A$154:$A$173,0),MATCH($D1690,'Input Data'!$B$153:$R$153,0))</f>
        <v>381.23018646944189</v>
      </c>
      <c r="F1690" s="81" t="s">
        <v>248</v>
      </c>
      <c r="G1690" s="81" t="s">
        <v>245</v>
      </c>
      <c r="H1690" s="70">
        <v>2026</v>
      </c>
    </row>
    <row r="1691" spans="1:8" x14ac:dyDescent="0.35">
      <c r="A1691" s="70" t="s">
        <v>4</v>
      </c>
      <c r="B1691" s="70" t="s">
        <v>26</v>
      </c>
      <c r="C1691" s="70" t="s">
        <v>249</v>
      </c>
      <c r="D1691" s="70" t="s">
        <v>128</v>
      </c>
      <c r="E1691" s="76">
        <f>INDEX('Input Data'!$B$180:$R$199,MATCH(IF($A1691="Primary",$A1691,$B1691),'Input Data'!$A$180:$A$199,0),MATCH($D1691,'Input Data'!$B$179:$R$179,0))</f>
        <v>203.82299350496683</v>
      </c>
      <c r="F1691" s="81" t="s">
        <v>248</v>
      </c>
      <c r="G1691" s="81" t="s">
        <v>245</v>
      </c>
      <c r="H1691" s="70">
        <v>2026</v>
      </c>
    </row>
    <row r="1692" spans="1:8" x14ac:dyDescent="0.35">
      <c r="A1692" s="70" t="s">
        <v>4</v>
      </c>
      <c r="B1692" s="70" t="s">
        <v>26</v>
      </c>
      <c r="C1692" s="70" t="s">
        <v>250</v>
      </c>
      <c r="D1692" s="70" t="s">
        <v>128</v>
      </c>
      <c r="E1692" s="76">
        <f t="shared" ref="E1692" ca="1" si="233">INDEX(INDIRECT("'"&amp;IF($A1692="Primary",$A1692,IF($B1692="History","History ",$B1692))&amp;"'!$E$41:$X$41"),1,MATCH($D1692,INDIRECT("'"&amp;IF($A1692="Primary",$A1692,IF($B1692="History","History ",$B1692))&amp;"'!$E$35:$X$35"),0))</f>
        <v>621.01973068034783</v>
      </c>
      <c r="F1692" s="81" t="s">
        <v>248</v>
      </c>
      <c r="G1692" s="81" t="s">
        <v>245</v>
      </c>
      <c r="H1692" s="70">
        <v>2026</v>
      </c>
    </row>
    <row r="1693" spans="1:8" x14ac:dyDescent="0.35">
      <c r="A1693" s="70" t="s">
        <v>4</v>
      </c>
      <c r="B1693" s="70" t="s">
        <v>26</v>
      </c>
      <c r="C1693" s="70" t="s">
        <v>251</v>
      </c>
      <c r="D1693" s="70" t="s">
        <v>128</v>
      </c>
      <c r="E1693" s="81">
        <f>INDEX('Input Data'!$B$123:$R$141,MATCH(IF($A1693="Primary",$A1693,$B1693),'Input Data'!$A$123:$A$141,0),MATCH($D1693,'Input Data'!$B$122:$R$122,0))</f>
        <v>4.612959536182637E-2</v>
      </c>
      <c r="F1693" s="81" t="s">
        <v>244</v>
      </c>
      <c r="G1693" s="81" t="s">
        <v>245</v>
      </c>
      <c r="H1693" s="70">
        <v>2026</v>
      </c>
    </row>
    <row r="1694" spans="1:8" x14ac:dyDescent="0.35">
      <c r="A1694" s="70" t="s">
        <v>4</v>
      </c>
      <c r="B1694" s="70" t="s">
        <v>26</v>
      </c>
      <c r="C1694" s="70" t="s">
        <v>243</v>
      </c>
      <c r="D1694" s="70" t="s">
        <v>129</v>
      </c>
      <c r="E1694" s="81">
        <f>INDEX('Input Data'!$B$71:$R$89,MATCH(IF($A1694="Primary",$A1694,$B1694),'Input Data'!$A$71:$A$89,0),MATCH($D1694,'Input Data'!$B$70:$R$70,0))</f>
        <v>4.8310468870778556E-2</v>
      </c>
      <c r="F1694" s="81" t="s">
        <v>244</v>
      </c>
      <c r="G1694" s="81" t="s">
        <v>245</v>
      </c>
      <c r="H1694" s="70">
        <v>2026</v>
      </c>
    </row>
    <row r="1695" spans="1:8" x14ac:dyDescent="0.35">
      <c r="A1695" s="70" t="s">
        <v>4</v>
      </c>
      <c r="B1695" s="70" t="s">
        <v>26</v>
      </c>
      <c r="C1695" s="70" t="s">
        <v>246</v>
      </c>
      <c r="D1695" s="70" t="s">
        <v>129</v>
      </c>
      <c r="E1695" s="81">
        <f>INDEX('Input Data'!$B$97:$R$115,MATCH(IF($A1695="Primary",$A1695,$B1695),'Input Data'!$A$97:$A$115,0),MATCH($D1695,'Input Data'!$B$96:$R$96,0))</f>
        <v>7.1388673996431442E-3</v>
      </c>
      <c r="F1695" s="81" t="s">
        <v>244</v>
      </c>
      <c r="G1695" s="81" t="s">
        <v>245</v>
      </c>
      <c r="H1695" s="70">
        <v>2026</v>
      </c>
    </row>
    <row r="1696" spans="1:8" x14ac:dyDescent="0.35">
      <c r="A1696" s="70" t="s">
        <v>4</v>
      </c>
      <c r="B1696" s="70" t="s">
        <v>26</v>
      </c>
      <c r="C1696" s="70" t="s">
        <v>247</v>
      </c>
      <c r="D1696" s="70" t="s">
        <v>129</v>
      </c>
      <c r="E1696" s="76">
        <f>INDEX('Input Data'!$B$154:$R$173,MATCH(IF($A1696="Primary",$A1696,$B1696),'Input Data'!$A$154:$A$173,0),MATCH($D1696,'Input Data'!$B$153:$R$153,0))</f>
        <v>336.420225578432</v>
      </c>
      <c r="F1696" s="81" t="s">
        <v>248</v>
      </c>
      <c r="G1696" s="81" t="s">
        <v>245</v>
      </c>
      <c r="H1696" s="70">
        <v>2026</v>
      </c>
    </row>
    <row r="1697" spans="1:8" x14ac:dyDescent="0.35">
      <c r="A1697" s="70" t="s">
        <v>4</v>
      </c>
      <c r="B1697" s="70" t="s">
        <v>26</v>
      </c>
      <c r="C1697" s="70" t="s">
        <v>249</v>
      </c>
      <c r="D1697" s="70" t="s">
        <v>129</v>
      </c>
      <c r="E1697" s="76">
        <f>INDEX('Input Data'!$B$180:$R$199,MATCH(IF($A1697="Primary",$A1697,$B1697),'Input Data'!$A$180:$A$199,0),MATCH($D1697,'Input Data'!$B$179:$R$179,0))</f>
        <v>311.19903054237056</v>
      </c>
      <c r="F1697" s="81" t="s">
        <v>248</v>
      </c>
      <c r="G1697" s="81" t="s">
        <v>245</v>
      </c>
      <c r="H1697" s="70">
        <v>2026</v>
      </c>
    </row>
    <row r="1698" spans="1:8" x14ac:dyDescent="0.35">
      <c r="A1698" s="70" t="s">
        <v>4</v>
      </c>
      <c r="B1698" s="70" t="s">
        <v>26</v>
      </c>
      <c r="C1698" s="70" t="s">
        <v>250</v>
      </c>
      <c r="D1698" s="70" t="s">
        <v>129</v>
      </c>
      <c r="E1698" s="76">
        <f t="shared" ref="E1698" ca="1" si="234">INDEX(INDIRECT("'"&amp;IF($A1698="Primary",$A1698,IF($B1698="History","History ",$B1698))&amp;"'!$E$41:$X$41"),1,MATCH($D1698,INDIRECT("'"&amp;IF($A1698="Primary",$A1698,IF($B1698="History","History ",$B1698))&amp;"'!$E$35:$X$35"),0))</f>
        <v>679.19025127135694</v>
      </c>
      <c r="F1698" s="81" t="s">
        <v>248</v>
      </c>
      <c r="G1698" s="81" t="s">
        <v>245</v>
      </c>
      <c r="H1698" s="70">
        <v>2026</v>
      </c>
    </row>
    <row r="1699" spans="1:8" x14ac:dyDescent="0.35">
      <c r="A1699" s="70" t="s">
        <v>4</v>
      </c>
      <c r="B1699" s="70" t="s">
        <v>26</v>
      </c>
      <c r="C1699" s="70" t="s">
        <v>251</v>
      </c>
      <c r="D1699" s="70" t="s">
        <v>129</v>
      </c>
      <c r="E1699" s="81">
        <f>INDEX('Input Data'!$B$123:$R$141,MATCH(IF($A1699="Primary",$A1699,$B1699),'Input Data'!$A$123:$A$141,0),MATCH($D1699,'Input Data'!$B$122:$R$122,0))</f>
        <v>5.5449336270421701E-2</v>
      </c>
      <c r="F1699" s="81" t="s">
        <v>244</v>
      </c>
      <c r="G1699" s="81" t="s">
        <v>245</v>
      </c>
      <c r="H1699" s="70">
        <v>2026</v>
      </c>
    </row>
    <row r="1700" spans="1:8" x14ac:dyDescent="0.35">
      <c r="A1700" s="70" t="s">
        <v>4</v>
      </c>
      <c r="B1700" s="70" t="s">
        <v>26</v>
      </c>
      <c r="C1700" s="70" t="s">
        <v>243</v>
      </c>
      <c r="D1700" s="70" t="s">
        <v>130</v>
      </c>
      <c r="E1700" s="81">
        <f>INDEX('Input Data'!$B$71:$R$89,MATCH(IF($A1700="Primary",$A1700,$B1700),'Input Data'!$A$71:$A$89,0),MATCH($D1700,'Input Data'!$B$70:$R$70,0))</f>
        <v>6.166896262884157E-2</v>
      </c>
      <c r="F1700" s="81" t="s">
        <v>244</v>
      </c>
      <c r="G1700" s="81" t="s">
        <v>245</v>
      </c>
      <c r="H1700" s="70">
        <v>2026</v>
      </c>
    </row>
    <row r="1701" spans="1:8" x14ac:dyDescent="0.35">
      <c r="A1701" s="70" t="s">
        <v>4</v>
      </c>
      <c r="B1701" s="70" t="s">
        <v>26</v>
      </c>
      <c r="C1701" s="70" t="s">
        <v>246</v>
      </c>
      <c r="D1701" s="70" t="s">
        <v>130</v>
      </c>
      <c r="E1701" s="81">
        <f>INDEX('Input Data'!$B$97:$R$115,MATCH(IF($A1701="Primary",$A1701,$B1701),'Input Data'!$A$97:$A$115,0),MATCH($D1701,'Input Data'!$B$96:$R$96,0))</f>
        <v>6.7664007482159654E-3</v>
      </c>
      <c r="F1701" s="81" t="s">
        <v>244</v>
      </c>
      <c r="G1701" s="81" t="s">
        <v>245</v>
      </c>
      <c r="H1701" s="70">
        <v>2026</v>
      </c>
    </row>
    <row r="1702" spans="1:8" x14ac:dyDescent="0.35">
      <c r="A1702" s="70" t="s">
        <v>4</v>
      </c>
      <c r="B1702" s="70" t="s">
        <v>26</v>
      </c>
      <c r="C1702" s="70" t="s">
        <v>247</v>
      </c>
      <c r="D1702" s="70" t="s">
        <v>130</v>
      </c>
      <c r="E1702" s="76">
        <f>INDEX('Input Data'!$B$154:$R$173,MATCH(IF($A1702="Primary",$A1702,$B1702),'Input Data'!$A$154:$A$173,0),MATCH($D1702,'Input Data'!$B$153:$R$153,0))</f>
        <v>452.19714696487654</v>
      </c>
      <c r="F1702" s="81" t="s">
        <v>248</v>
      </c>
      <c r="G1702" s="81" t="s">
        <v>245</v>
      </c>
      <c r="H1702" s="70">
        <v>2026</v>
      </c>
    </row>
    <row r="1703" spans="1:8" x14ac:dyDescent="0.35">
      <c r="A1703" s="70" t="s">
        <v>4</v>
      </c>
      <c r="B1703" s="70" t="s">
        <v>26</v>
      </c>
      <c r="C1703" s="70" t="s">
        <v>249</v>
      </c>
      <c r="D1703" s="70" t="s">
        <v>130</v>
      </c>
      <c r="E1703" s="76">
        <f>INDEX('Input Data'!$B$180:$R$199,MATCH(IF($A1703="Primary",$A1703,$B1703),'Input Data'!$A$180:$A$199,0),MATCH($D1703,'Input Data'!$B$179:$R$179,0))</f>
        <v>408.61727140980713</v>
      </c>
      <c r="F1703" s="81" t="s">
        <v>248</v>
      </c>
      <c r="G1703" s="81" t="s">
        <v>245</v>
      </c>
      <c r="H1703" s="70">
        <v>2026</v>
      </c>
    </row>
    <row r="1704" spans="1:8" x14ac:dyDescent="0.35">
      <c r="A1704" s="70" t="s">
        <v>4</v>
      </c>
      <c r="B1704" s="70" t="s">
        <v>26</v>
      </c>
      <c r="C1704" s="70" t="s">
        <v>250</v>
      </c>
      <c r="D1704" s="70" t="s">
        <v>130</v>
      </c>
      <c r="E1704" s="76">
        <f t="shared" ref="E1704" ca="1" si="235">INDEX(INDIRECT("'"&amp;IF($A1704="Primary",$A1704,IF($B1704="History","History ",$B1704))&amp;"'!$E$41:$X$41"),1,MATCH($D1704,INDIRECT("'"&amp;IF($A1704="Primary",$A1704,IF($B1704="History","History ",$B1704))&amp;"'!$E$35:$X$35"),0))</f>
        <v>850.44661648370482</v>
      </c>
      <c r="F1704" s="81" t="s">
        <v>248</v>
      </c>
      <c r="G1704" s="81" t="s">
        <v>245</v>
      </c>
      <c r="H1704" s="70">
        <v>2026</v>
      </c>
    </row>
    <row r="1705" spans="1:8" x14ac:dyDescent="0.35">
      <c r="A1705" s="70" t="s">
        <v>4</v>
      </c>
      <c r="B1705" s="70" t="s">
        <v>26</v>
      </c>
      <c r="C1705" s="70" t="s">
        <v>251</v>
      </c>
      <c r="D1705" s="70" t="s">
        <v>130</v>
      </c>
      <c r="E1705" s="81">
        <f>INDEX('Input Data'!$B$123:$R$141,MATCH(IF($A1705="Primary",$A1705,$B1705),'Input Data'!$A$123:$A$141,0),MATCH($D1705,'Input Data'!$B$122:$R$122,0))</f>
        <v>6.8435363377057537E-2</v>
      </c>
      <c r="F1705" s="81" t="s">
        <v>244</v>
      </c>
      <c r="G1705" s="81" t="s">
        <v>245</v>
      </c>
      <c r="H1705" s="70">
        <v>2026</v>
      </c>
    </row>
    <row r="1706" spans="1:8" x14ac:dyDescent="0.35">
      <c r="A1706" s="70" t="s">
        <v>4</v>
      </c>
      <c r="B1706" s="70" t="s">
        <v>26</v>
      </c>
      <c r="C1706" s="70" t="s">
        <v>243</v>
      </c>
      <c r="D1706" s="70" t="s">
        <v>131</v>
      </c>
      <c r="E1706" s="81">
        <f>INDEX('Input Data'!$B$71:$R$89,MATCH(IF($A1706="Primary",$A1706,$B1706),'Input Data'!$A$71:$A$89,0),MATCH($D1706,'Input Data'!$B$70:$R$70,0))</f>
        <v>6.1398310784296084E-2</v>
      </c>
      <c r="F1706" s="81" t="s">
        <v>244</v>
      </c>
      <c r="G1706" s="81" t="s">
        <v>245</v>
      </c>
      <c r="H1706" s="70">
        <v>2026</v>
      </c>
    </row>
    <row r="1707" spans="1:8" x14ac:dyDescent="0.35">
      <c r="A1707" s="70" t="s">
        <v>4</v>
      </c>
      <c r="B1707" s="70" t="s">
        <v>26</v>
      </c>
      <c r="C1707" s="70" t="s">
        <v>246</v>
      </c>
      <c r="D1707" s="70" t="s">
        <v>131</v>
      </c>
      <c r="E1707" s="81">
        <f>INDEX('Input Data'!$B$97:$R$115,MATCH(IF($A1707="Primary",$A1707,$B1707),'Input Data'!$A$97:$A$115,0),MATCH($D1707,'Input Data'!$B$96:$R$96,0))</f>
        <v>5.3847753100280983E-3</v>
      </c>
      <c r="F1707" s="81" t="s">
        <v>244</v>
      </c>
      <c r="G1707" s="81" t="s">
        <v>245</v>
      </c>
      <c r="H1707" s="70">
        <v>2026</v>
      </c>
    </row>
    <row r="1708" spans="1:8" x14ac:dyDescent="0.35">
      <c r="A1708" s="70" t="s">
        <v>4</v>
      </c>
      <c r="B1708" s="70" t="s">
        <v>26</v>
      </c>
      <c r="C1708" s="70" t="s">
        <v>247</v>
      </c>
      <c r="D1708" s="70" t="s">
        <v>131</v>
      </c>
      <c r="E1708" s="76">
        <f>INDEX('Input Data'!$B$154:$R$173,MATCH(IF($A1708="Primary",$A1708,$B1708),'Input Data'!$A$154:$A$173,0),MATCH($D1708,'Input Data'!$B$153:$R$153,0))</f>
        <v>444.41193599181736</v>
      </c>
      <c r="F1708" s="81" t="s">
        <v>248</v>
      </c>
      <c r="G1708" s="81" t="s">
        <v>245</v>
      </c>
      <c r="H1708" s="70">
        <v>2026</v>
      </c>
    </row>
    <row r="1709" spans="1:8" x14ac:dyDescent="0.35">
      <c r="A1709" s="70" t="s">
        <v>4</v>
      </c>
      <c r="B1709" s="70" t="s">
        <v>26</v>
      </c>
      <c r="C1709" s="70" t="s">
        <v>249</v>
      </c>
      <c r="D1709" s="70" t="s">
        <v>131</v>
      </c>
      <c r="E1709" s="76">
        <f>INDEX('Input Data'!$B$180:$R$199,MATCH(IF($A1709="Primary",$A1709,$B1709),'Input Data'!$A$180:$A$199,0),MATCH($D1709,'Input Data'!$B$179:$R$179,0))</f>
        <v>337.98392631233111</v>
      </c>
      <c r="F1709" s="81" t="s">
        <v>248</v>
      </c>
      <c r="G1709" s="81" t="s">
        <v>245</v>
      </c>
      <c r="H1709" s="70">
        <v>2026</v>
      </c>
    </row>
    <row r="1710" spans="1:8" x14ac:dyDescent="0.35">
      <c r="A1710" s="70" t="s">
        <v>4</v>
      </c>
      <c r="B1710" s="70" t="s">
        <v>26</v>
      </c>
      <c r="C1710" s="70" t="s">
        <v>250</v>
      </c>
      <c r="D1710" s="70" t="s">
        <v>131</v>
      </c>
      <c r="E1710" s="76">
        <f t="shared" ref="E1710" ca="1" si="236">INDEX(INDIRECT("'"&amp;IF($A1710="Primary",$A1710,IF($B1710="History","History ",$B1710))&amp;"'!$E$41:$X$41"),1,MATCH($D1710,INDIRECT("'"&amp;IF($A1710="Primary",$A1710,IF($B1710="History","History ",$B1710))&amp;"'!$E$35:$X$35"),0))</f>
        <v>832.79469311921025</v>
      </c>
      <c r="F1710" s="81" t="s">
        <v>248</v>
      </c>
      <c r="G1710" s="81" t="s">
        <v>245</v>
      </c>
      <c r="H1710" s="70">
        <v>2026</v>
      </c>
    </row>
    <row r="1711" spans="1:8" x14ac:dyDescent="0.35">
      <c r="A1711" s="70" t="s">
        <v>4</v>
      </c>
      <c r="B1711" s="70" t="s">
        <v>26</v>
      </c>
      <c r="C1711" s="70" t="s">
        <v>251</v>
      </c>
      <c r="D1711" s="70" t="s">
        <v>131</v>
      </c>
      <c r="E1711" s="81">
        <f>INDEX('Input Data'!$B$123:$R$141,MATCH(IF($A1711="Primary",$A1711,$B1711),'Input Data'!$A$123:$A$141,0),MATCH($D1711,'Input Data'!$B$122:$R$122,0))</f>
        <v>6.6783086094324179E-2</v>
      </c>
      <c r="F1711" s="81" t="s">
        <v>244</v>
      </c>
      <c r="G1711" s="81" t="s">
        <v>245</v>
      </c>
      <c r="H1711" s="70">
        <v>2026</v>
      </c>
    </row>
    <row r="1712" spans="1:8" x14ac:dyDescent="0.35">
      <c r="A1712" s="70" t="s">
        <v>4</v>
      </c>
      <c r="B1712" s="70" t="s">
        <v>26</v>
      </c>
      <c r="C1712" s="70" t="s">
        <v>243</v>
      </c>
      <c r="D1712" s="70" t="s">
        <v>132</v>
      </c>
      <c r="E1712" s="81">
        <f>INDEX('Input Data'!$B$71:$R$89,MATCH(IF($A1712="Primary",$A1712,$B1712),'Input Data'!$A$71:$A$89,0),MATCH($D1712,'Input Data'!$B$70:$R$70,0))</f>
        <v>5.8859394912301827E-2</v>
      </c>
      <c r="F1712" s="81" t="s">
        <v>244</v>
      </c>
      <c r="G1712" s="81" t="s">
        <v>245</v>
      </c>
      <c r="H1712" s="70">
        <v>2026</v>
      </c>
    </row>
    <row r="1713" spans="1:8" x14ac:dyDescent="0.35">
      <c r="A1713" s="70" t="s">
        <v>4</v>
      </c>
      <c r="B1713" s="70" t="s">
        <v>26</v>
      </c>
      <c r="C1713" s="70" t="s">
        <v>246</v>
      </c>
      <c r="D1713" s="70" t="s">
        <v>132</v>
      </c>
      <c r="E1713" s="81">
        <f>INDEX('Input Data'!$B$97:$R$115,MATCH(IF($A1713="Primary",$A1713,$B1713),'Input Data'!$A$97:$A$115,0),MATCH($D1713,'Input Data'!$B$96:$R$96,0))</f>
        <v>5.7376564771417869E-3</v>
      </c>
      <c r="F1713" s="81" t="s">
        <v>244</v>
      </c>
      <c r="G1713" s="81" t="s">
        <v>245</v>
      </c>
      <c r="H1713" s="70">
        <v>2026</v>
      </c>
    </row>
    <row r="1714" spans="1:8" x14ac:dyDescent="0.35">
      <c r="A1714" s="70" t="s">
        <v>4</v>
      </c>
      <c r="B1714" s="70" t="s">
        <v>26</v>
      </c>
      <c r="C1714" s="70" t="s">
        <v>247</v>
      </c>
      <c r="D1714" s="70" t="s">
        <v>132</v>
      </c>
      <c r="E1714" s="76">
        <f>INDEX('Input Data'!$B$154:$R$173,MATCH(IF($A1714="Primary",$A1714,$B1714),'Input Data'!$A$154:$A$173,0),MATCH($D1714,'Input Data'!$B$153:$R$153,0))</f>
        <v>412.47706982623811</v>
      </c>
      <c r="F1714" s="81" t="s">
        <v>248</v>
      </c>
      <c r="G1714" s="81" t="s">
        <v>245</v>
      </c>
      <c r="H1714" s="70">
        <v>2026</v>
      </c>
    </row>
    <row r="1715" spans="1:8" x14ac:dyDescent="0.35">
      <c r="A1715" s="70" t="s">
        <v>4</v>
      </c>
      <c r="B1715" s="70" t="s">
        <v>26</v>
      </c>
      <c r="C1715" s="70" t="s">
        <v>249</v>
      </c>
      <c r="D1715" s="70" t="s">
        <v>132</v>
      </c>
      <c r="E1715" s="76">
        <f>INDEX('Input Data'!$B$180:$R$199,MATCH(IF($A1715="Primary",$A1715,$B1715),'Input Data'!$A$180:$A$199,0),MATCH($D1715,'Input Data'!$B$179:$R$179,0))</f>
        <v>307.13302863085801</v>
      </c>
      <c r="F1715" s="81" t="s">
        <v>248</v>
      </c>
      <c r="G1715" s="81" t="s">
        <v>245</v>
      </c>
      <c r="H1715" s="70">
        <v>2026</v>
      </c>
    </row>
    <row r="1716" spans="1:8" x14ac:dyDescent="0.35">
      <c r="A1716" s="70" t="s">
        <v>4</v>
      </c>
      <c r="B1716" s="70" t="s">
        <v>26</v>
      </c>
      <c r="C1716" s="70" t="s">
        <v>250</v>
      </c>
      <c r="D1716" s="70" t="s">
        <v>132</v>
      </c>
      <c r="E1716" s="76">
        <f t="shared" ref="E1716" ca="1" si="237">INDEX(INDIRECT("'"&amp;IF($A1716="Primary",$A1716,IF($B1716="History","History ",$B1716))&amp;"'!$E$41:$X$41"),1,MATCH($D1716,INDIRECT("'"&amp;IF($A1716="Primary",$A1716,IF($B1716="History","History ",$B1716))&amp;"'!$E$35:$X$35"),0))</f>
        <v>741.64411994195007</v>
      </c>
      <c r="F1716" s="81" t="s">
        <v>248</v>
      </c>
      <c r="G1716" s="81" t="s">
        <v>245</v>
      </c>
      <c r="H1716" s="70">
        <v>2026</v>
      </c>
    </row>
    <row r="1717" spans="1:8" x14ac:dyDescent="0.35">
      <c r="A1717" s="70" t="s">
        <v>4</v>
      </c>
      <c r="B1717" s="70" t="s">
        <v>26</v>
      </c>
      <c r="C1717" s="70" t="s">
        <v>251</v>
      </c>
      <c r="D1717" s="70" t="s">
        <v>132</v>
      </c>
      <c r="E1717" s="81">
        <f>INDEX('Input Data'!$B$123:$R$141,MATCH(IF($A1717="Primary",$A1717,$B1717),'Input Data'!$A$123:$A$141,0),MATCH($D1717,'Input Data'!$B$122:$R$122,0))</f>
        <v>6.4597051389443619E-2</v>
      </c>
      <c r="F1717" s="81" t="s">
        <v>244</v>
      </c>
      <c r="G1717" s="81" t="s">
        <v>245</v>
      </c>
      <c r="H1717" s="70">
        <v>2026</v>
      </c>
    </row>
    <row r="1718" spans="1:8" x14ac:dyDescent="0.35">
      <c r="A1718" s="70" t="s">
        <v>4</v>
      </c>
      <c r="B1718" s="70" t="s">
        <v>26</v>
      </c>
      <c r="C1718" s="70" t="s">
        <v>243</v>
      </c>
      <c r="D1718" s="70" t="s">
        <v>133</v>
      </c>
      <c r="E1718" s="81">
        <f>INDEX('Input Data'!$B$71:$R$89,MATCH(IF($A1718="Primary",$A1718,$B1718),'Input Data'!$A$71:$A$89,0),MATCH($D1718,'Input Data'!$B$70:$R$70,0))</f>
        <v>5.895829597950239E-2</v>
      </c>
      <c r="F1718" s="81" t="s">
        <v>244</v>
      </c>
      <c r="G1718" s="81" t="s">
        <v>252</v>
      </c>
      <c r="H1718" s="70">
        <v>2026</v>
      </c>
    </row>
    <row r="1719" spans="1:8" x14ac:dyDescent="0.35">
      <c r="A1719" s="70" t="s">
        <v>4</v>
      </c>
      <c r="B1719" s="70" t="s">
        <v>26</v>
      </c>
      <c r="C1719" s="70" t="s">
        <v>246</v>
      </c>
      <c r="D1719" s="70" t="s">
        <v>133</v>
      </c>
      <c r="E1719" s="81">
        <f>INDEX('Input Data'!$B$97:$R$115,MATCH(IF($A1719="Primary",$A1719,$B1719),'Input Data'!$A$97:$A$115,0),MATCH($D1719,'Input Data'!$B$96:$R$96,0))</f>
        <v>5.9011527923708415E-3</v>
      </c>
      <c r="F1719" s="81" t="s">
        <v>244</v>
      </c>
      <c r="G1719" s="81" t="s">
        <v>252</v>
      </c>
      <c r="H1719" s="70">
        <v>2026</v>
      </c>
    </row>
    <row r="1720" spans="1:8" x14ac:dyDescent="0.35">
      <c r="A1720" s="70" t="s">
        <v>4</v>
      </c>
      <c r="B1720" s="70" t="s">
        <v>26</v>
      </c>
      <c r="C1720" s="70" t="s">
        <v>247</v>
      </c>
      <c r="D1720" s="70" t="s">
        <v>133</v>
      </c>
      <c r="E1720" s="76">
        <f>INDEX('Input Data'!$B$154:$R$173,MATCH(IF($A1720="Primary",$A1720,$B1720),'Input Data'!$A$154:$A$173,0),MATCH($D1720,'Input Data'!$B$153:$R$153,0))</f>
        <v>407.38355040510231</v>
      </c>
      <c r="F1720" s="81" t="s">
        <v>248</v>
      </c>
      <c r="G1720" s="81" t="s">
        <v>252</v>
      </c>
      <c r="H1720" s="70">
        <v>2026</v>
      </c>
    </row>
    <row r="1721" spans="1:8" x14ac:dyDescent="0.35">
      <c r="A1721" s="70" t="s">
        <v>4</v>
      </c>
      <c r="B1721" s="70" t="s">
        <v>26</v>
      </c>
      <c r="C1721" s="70" t="s">
        <v>249</v>
      </c>
      <c r="D1721" s="70" t="s">
        <v>133</v>
      </c>
      <c r="E1721" s="76">
        <f>INDEX('Input Data'!$B$180:$R$199,MATCH(IF($A1721="Primary",$A1721,$B1721),'Input Data'!$A$180:$A$199,0),MATCH($D1721,'Input Data'!$B$179:$R$179,0))</f>
        <v>292.19747101081657</v>
      </c>
      <c r="F1721" s="81" t="s">
        <v>248</v>
      </c>
      <c r="G1721" s="81" t="s">
        <v>252</v>
      </c>
      <c r="H1721" s="70">
        <v>2026</v>
      </c>
    </row>
    <row r="1722" spans="1:8" x14ac:dyDescent="0.35">
      <c r="A1722" s="70" t="s">
        <v>4</v>
      </c>
      <c r="B1722" s="70" t="s">
        <v>26</v>
      </c>
      <c r="C1722" s="70" t="s">
        <v>250</v>
      </c>
      <c r="D1722" s="70" t="s">
        <v>133</v>
      </c>
      <c r="E1722" s="76">
        <f>INDEX('Input Data'!$B$430:$Q$449,MATCH(IF($A1722="Primary",$A1722,$B1722),'Input Data'!$A$430:$A$449,0),MATCH($D1722,'Input Data'!B$429:Q$429,0))</f>
        <v>939.36075250544536</v>
      </c>
      <c r="F1722" s="81" t="s">
        <v>248</v>
      </c>
      <c r="G1722" s="81" t="s">
        <v>252</v>
      </c>
      <c r="H1722" s="70">
        <v>2026</v>
      </c>
    </row>
    <row r="1723" spans="1:8" x14ac:dyDescent="0.35">
      <c r="A1723" s="70" t="s">
        <v>4</v>
      </c>
      <c r="B1723" s="70" t="s">
        <v>26</v>
      </c>
      <c r="C1723" s="70" t="s">
        <v>251</v>
      </c>
      <c r="D1723" s="70" t="s">
        <v>133</v>
      </c>
      <c r="E1723" s="81">
        <f>INDEX('Input Data'!$B$123:$R$141,MATCH(IF($A1723="Primary",$A1723,$B1723),'Input Data'!$A$123:$A$141,0),MATCH($D1723,'Input Data'!$B$122:$R$122,0))</f>
        <v>6.4859448771873232E-2</v>
      </c>
      <c r="F1723" s="81" t="s">
        <v>244</v>
      </c>
      <c r="G1723" s="81" t="s">
        <v>252</v>
      </c>
      <c r="H1723" s="70">
        <v>2026</v>
      </c>
    </row>
    <row r="1724" spans="1:8" x14ac:dyDescent="0.35">
      <c r="A1724" s="70" t="s">
        <v>4</v>
      </c>
      <c r="B1724" s="70" t="s">
        <v>26</v>
      </c>
      <c r="C1724" s="70" t="s">
        <v>243</v>
      </c>
      <c r="D1724" s="70" t="s">
        <v>134</v>
      </c>
      <c r="E1724" s="81">
        <f>INDEX('Input Data'!$B$71:$R$89,MATCH(IF($A1724="Primary",$A1724,$B1724),'Input Data'!$A$71:$A$89,0),MATCH($D1724,'Input Data'!$B$70:$R$70,0))</f>
        <v>5.8749343581832245E-2</v>
      </c>
      <c r="F1724" s="81" t="s">
        <v>244</v>
      </c>
      <c r="G1724" s="81" t="s">
        <v>252</v>
      </c>
      <c r="H1724" s="70">
        <v>2026</v>
      </c>
    </row>
    <row r="1725" spans="1:8" x14ac:dyDescent="0.35">
      <c r="A1725" s="70" t="s">
        <v>4</v>
      </c>
      <c r="B1725" s="70" t="s">
        <v>26</v>
      </c>
      <c r="C1725" s="70" t="s">
        <v>246</v>
      </c>
      <c r="D1725" s="70" t="s">
        <v>134</v>
      </c>
      <c r="E1725" s="81">
        <f>INDEX('Input Data'!$B$97:$R$115,MATCH(IF($A1725="Primary",$A1725,$B1725),'Input Data'!$A$97:$A$115,0),MATCH($D1725,'Input Data'!$B$96:$R$96,0))</f>
        <v>5.8802386868238897E-3</v>
      </c>
      <c r="F1725" s="81" t="s">
        <v>244</v>
      </c>
      <c r="G1725" s="81" t="s">
        <v>252</v>
      </c>
      <c r="H1725" s="70">
        <v>2026</v>
      </c>
    </row>
    <row r="1726" spans="1:8" x14ac:dyDescent="0.35">
      <c r="A1726" s="70" t="s">
        <v>4</v>
      </c>
      <c r="B1726" s="70" t="s">
        <v>26</v>
      </c>
      <c r="C1726" s="70" t="s">
        <v>247</v>
      </c>
      <c r="D1726" s="70" t="s">
        <v>134</v>
      </c>
      <c r="E1726" s="76">
        <f>INDEX('Input Data'!$B$154:$R$173,MATCH(IF($A1726="Primary",$A1726,$B1726),'Input Data'!$A$154:$A$173,0),MATCH($D1726,'Input Data'!$B$153:$R$153,0))</f>
        <v>380.95663496349988</v>
      </c>
      <c r="F1726" s="81" t="s">
        <v>248</v>
      </c>
      <c r="G1726" s="81" t="s">
        <v>252</v>
      </c>
      <c r="H1726" s="70">
        <v>2026</v>
      </c>
    </row>
    <row r="1727" spans="1:8" x14ac:dyDescent="0.35">
      <c r="A1727" s="70" t="s">
        <v>4</v>
      </c>
      <c r="B1727" s="70" t="s">
        <v>26</v>
      </c>
      <c r="C1727" s="70" t="s">
        <v>249</v>
      </c>
      <c r="D1727" s="70" t="s">
        <v>134</v>
      </c>
      <c r="E1727" s="76">
        <f>INDEX('Input Data'!$B$180:$R$199,MATCH(IF($A1727="Primary",$A1727,$B1727),'Input Data'!$A$180:$A$199,0),MATCH($D1727,'Input Data'!$B$179:$R$179,0))</f>
        <v>293.38114773474558</v>
      </c>
      <c r="F1727" s="81" t="s">
        <v>248</v>
      </c>
      <c r="G1727" s="81" t="s">
        <v>252</v>
      </c>
      <c r="H1727" s="70">
        <v>2026</v>
      </c>
    </row>
    <row r="1728" spans="1:8" x14ac:dyDescent="0.35">
      <c r="A1728" s="70" t="s">
        <v>4</v>
      </c>
      <c r="B1728" s="70" t="s">
        <v>26</v>
      </c>
      <c r="C1728" s="70" t="s">
        <v>250</v>
      </c>
      <c r="D1728" s="70" t="s">
        <v>134</v>
      </c>
      <c r="E1728" s="76">
        <f>INDEX('Input Data'!$B$430:$Q$449,MATCH(IF($A1728="Primary",$A1728,$B1728),'Input Data'!$A$430:$A$449,0),MATCH($D1728,'Input Data'!B$429:Q$429,0))</f>
        <v>960.47857343063311</v>
      </c>
      <c r="F1728" s="81" t="s">
        <v>248</v>
      </c>
      <c r="G1728" s="81" t="s">
        <v>252</v>
      </c>
      <c r="H1728" s="70">
        <v>2026</v>
      </c>
    </row>
    <row r="1729" spans="1:8" x14ac:dyDescent="0.35">
      <c r="A1729" s="70" t="s">
        <v>4</v>
      </c>
      <c r="B1729" s="70" t="s">
        <v>26</v>
      </c>
      <c r="C1729" s="70" t="s">
        <v>251</v>
      </c>
      <c r="D1729" s="70" t="s">
        <v>134</v>
      </c>
      <c r="E1729" s="81">
        <f>INDEX('Input Data'!$B$123:$R$141,MATCH(IF($A1729="Primary",$A1729,$B1729),'Input Data'!$A$123:$A$141,0),MATCH($D1729,'Input Data'!$B$122:$R$122,0))</f>
        <v>6.462958226865613E-2</v>
      </c>
      <c r="F1729" s="81" t="s">
        <v>244</v>
      </c>
      <c r="G1729" s="81" t="s">
        <v>252</v>
      </c>
      <c r="H1729" s="70">
        <v>2026</v>
      </c>
    </row>
    <row r="1730" spans="1:8" x14ac:dyDescent="0.35">
      <c r="A1730" s="70" t="s">
        <v>4</v>
      </c>
      <c r="B1730" s="70" t="s">
        <v>26</v>
      </c>
      <c r="C1730" s="70" t="s">
        <v>243</v>
      </c>
      <c r="D1730" s="70" t="s">
        <v>135</v>
      </c>
      <c r="E1730" s="81">
        <f>INDEX('Input Data'!$B$71:$R$89,MATCH(IF($A1730="Primary",$A1730,$B1730),'Input Data'!$A$71:$A$89,0),MATCH($D1730,'Input Data'!$B$70:$R$70,0))</f>
        <v>5.8749343581832238E-2</v>
      </c>
      <c r="F1730" s="81" t="s">
        <v>244</v>
      </c>
      <c r="G1730" s="70" t="s">
        <v>252</v>
      </c>
      <c r="H1730" s="70">
        <v>2026</v>
      </c>
    </row>
    <row r="1731" spans="1:8" x14ac:dyDescent="0.35">
      <c r="A1731" s="70" t="s">
        <v>4</v>
      </c>
      <c r="B1731" s="70" t="s">
        <v>26</v>
      </c>
      <c r="C1731" s="70" t="s">
        <v>246</v>
      </c>
      <c r="D1731" s="70" t="s">
        <v>135</v>
      </c>
      <c r="E1731" s="81">
        <f>INDEX('Input Data'!$B$97:$R$115,MATCH(IF($A1731="Primary",$A1731,$B1731),'Input Data'!$A$97:$A$115,0),MATCH($D1731,'Input Data'!$B$96:$R$96,0))</f>
        <v>5.8802386868238889E-3</v>
      </c>
      <c r="F1731" s="81" t="s">
        <v>244</v>
      </c>
      <c r="G1731" s="70" t="s">
        <v>252</v>
      </c>
      <c r="H1731" s="70">
        <v>2026</v>
      </c>
    </row>
    <row r="1732" spans="1:8" x14ac:dyDescent="0.35">
      <c r="A1732" s="70" t="s">
        <v>4</v>
      </c>
      <c r="B1732" s="70" t="s">
        <v>26</v>
      </c>
      <c r="C1732" s="70" t="s">
        <v>247</v>
      </c>
      <c r="D1732" s="70" t="s">
        <v>135</v>
      </c>
      <c r="E1732" s="76">
        <f>INDEX('Input Data'!$B$154:$R$173,MATCH(IF($A1732="Primary",$A1732,$B1732),'Input Data'!$A$154:$A$173,0),MATCH($D1732,'Input Data'!$B$153:$R$153,0))</f>
        <v>397.61035040139296</v>
      </c>
      <c r="F1732" s="81" t="s">
        <v>248</v>
      </c>
      <c r="G1732" s="70" t="s">
        <v>252</v>
      </c>
      <c r="H1732" s="70">
        <v>2026</v>
      </c>
    </row>
    <row r="1733" spans="1:8" x14ac:dyDescent="0.35">
      <c r="A1733" s="70" t="s">
        <v>4</v>
      </c>
      <c r="B1733" s="70" t="s">
        <v>26</v>
      </c>
      <c r="C1733" s="70" t="s">
        <v>249</v>
      </c>
      <c r="D1733" s="70" t="s">
        <v>135</v>
      </c>
      <c r="E1733" s="76">
        <f>INDEX('Input Data'!$B$180:$R$199,MATCH(IF($A1733="Primary",$A1733,$B1733),'Input Data'!$A$180:$A$199,0),MATCH($D1733,'Input Data'!$B$179:$R$179,0))</f>
        <v>322.91022650471461</v>
      </c>
      <c r="F1733" s="81" t="s">
        <v>248</v>
      </c>
      <c r="G1733" s="70" t="s">
        <v>252</v>
      </c>
      <c r="H1733" s="70">
        <v>2026</v>
      </c>
    </row>
    <row r="1734" spans="1:8" x14ac:dyDescent="0.35">
      <c r="A1734" s="70" t="s">
        <v>4</v>
      </c>
      <c r="B1734" s="70" t="s">
        <v>26</v>
      </c>
      <c r="C1734" s="70" t="s">
        <v>250</v>
      </c>
      <c r="D1734" s="70" t="s">
        <v>135</v>
      </c>
      <c r="E1734" s="76"/>
      <c r="F1734" s="76"/>
      <c r="G1734" s="70" t="s">
        <v>252</v>
      </c>
      <c r="H1734" s="70">
        <v>2026</v>
      </c>
    </row>
    <row r="1735" spans="1:8" x14ac:dyDescent="0.35">
      <c r="A1735" s="70" t="s">
        <v>4</v>
      </c>
      <c r="B1735" s="70" t="s">
        <v>26</v>
      </c>
      <c r="C1735" s="70" t="s">
        <v>251</v>
      </c>
      <c r="D1735" s="70" t="s">
        <v>135</v>
      </c>
      <c r="E1735" s="81">
        <f>INDEX('Input Data'!$B$123:$R$141,MATCH(IF($A1735="Primary",$A1735,$B1735),'Input Data'!$A$123:$A$141,0),MATCH($D1735,'Input Data'!$B$122:$R$122,0))</f>
        <v>6.462958226865613E-2</v>
      </c>
      <c r="F1735" s="81" t="s">
        <v>244</v>
      </c>
      <c r="G1735" s="70" t="s">
        <v>252</v>
      </c>
      <c r="H1735" s="70">
        <v>2026</v>
      </c>
    </row>
    <row r="1736" spans="1:8" x14ac:dyDescent="0.35">
      <c r="A1736" s="70" t="s">
        <v>4</v>
      </c>
      <c r="B1736" s="70" t="s">
        <v>13</v>
      </c>
      <c r="C1736" s="70" t="s">
        <v>243</v>
      </c>
      <c r="D1736" s="70" t="s">
        <v>119</v>
      </c>
      <c r="E1736" s="81">
        <f>INDEX('Input Data'!$B$71:$R$89,MATCH(IF($A1736="Primary",$A1736,$B1736),'Input Data'!$A$71:$A$89,0),MATCH($D1736,'Input Data'!$B$70:$R$70,0))</f>
        <v>8.6050449503557364E-2</v>
      </c>
      <c r="F1736" s="81" t="s">
        <v>244</v>
      </c>
      <c r="G1736" s="81" t="s">
        <v>245</v>
      </c>
      <c r="H1736" s="70">
        <v>2026</v>
      </c>
    </row>
    <row r="1737" spans="1:8" x14ac:dyDescent="0.35">
      <c r="A1737" s="70" t="s">
        <v>4</v>
      </c>
      <c r="B1737" s="70" t="s">
        <v>13</v>
      </c>
      <c r="C1737" s="70" t="s">
        <v>246</v>
      </c>
      <c r="D1737" s="70" t="s">
        <v>119</v>
      </c>
      <c r="E1737" s="81">
        <f>INDEX('Input Data'!$B$97:$R$115,MATCH(IF($A1737="Primary",$A1737,$B1737),'Input Data'!$A$97:$A$115,0),MATCH($D1737,'Input Data'!$B$96:$R$96,0))</f>
        <v>3.1993977930228887E-2</v>
      </c>
      <c r="F1737" s="81" t="s">
        <v>244</v>
      </c>
      <c r="G1737" s="81" t="s">
        <v>245</v>
      </c>
      <c r="H1737" s="70">
        <v>2026</v>
      </c>
    </row>
    <row r="1738" spans="1:8" x14ac:dyDescent="0.35">
      <c r="A1738" s="70" t="s">
        <v>4</v>
      </c>
      <c r="B1738" s="70" t="s">
        <v>13</v>
      </c>
      <c r="C1738" s="70" t="s">
        <v>247</v>
      </c>
      <c r="D1738" s="70" t="s">
        <v>119</v>
      </c>
      <c r="E1738" s="76">
        <f>INDEX('Input Data'!$B$154:$R$173,MATCH(IF($A1738="Primary",$A1738,$B1738),'Input Data'!$A$154:$A$173,0),MATCH($D1738,'Input Data'!$B$153:$R$153,0))</f>
        <v>243.72068011482091</v>
      </c>
      <c r="F1738" s="81" t="s">
        <v>248</v>
      </c>
      <c r="G1738" s="81" t="s">
        <v>245</v>
      </c>
      <c r="H1738" s="70">
        <v>2026</v>
      </c>
    </row>
    <row r="1739" spans="1:8" x14ac:dyDescent="0.35">
      <c r="A1739" s="70" t="s">
        <v>4</v>
      </c>
      <c r="B1739" s="70" t="s">
        <v>13</v>
      </c>
      <c r="C1739" s="70" t="s">
        <v>249</v>
      </c>
      <c r="D1739" s="70" t="s">
        <v>119</v>
      </c>
      <c r="E1739" s="76">
        <f>INDEX('Input Data'!$B$180:$R$199,MATCH(IF($A1739="Primary",$A1739,$B1739),'Input Data'!$A$180:$A$199,0),MATCH($D1739,'Input Data'!$B$179:$R$179,0))</f>
        <v>112.56564191817</v>
      </c>
      <c r="F1739" s="81" t="s">
        <v>248</v>
      </c>
      <c r="G1739" s="81" t="s">
        <v>245</v>
      </c>
      <c r="H1739" s="70">
        <v>2026</v>
      </c>
    </row>
    <row r="1740" spans="1:8" x14ac:dyDescent="0.35">
      <c r="A1740" s="70" t="s">
        <v>4</v>
      </c>
      <c r="B1740" s="70" t="s">
        <v>13</v>
      </c>
      <c r="C1740" s="70" t="s">
        <v>250</v>
      </c>
      <c r="D1740" s="70" t="s">
        <v>119</v>
      </c>
      <c r="E1740" s="76">
        <f t="shared" ref="E1740" ca="1" si="238">INDEX(INDIRECT("'"&amp;IF($A1740="Primary",$A1740,IF($B1740="History","History ",$B1740))&amp;"'!$E$41:$X$41"),1,MATCH($D1740,INDIRECT("'"&amp;IF($A1740="Primary",$A1740,IF($B1740="History","History ",$B1740))&amp;"'!$E$35:$X$35"),0))</f>
        <v>627.70418894411864</v>
      </c>
      <c r="F1740" s="81" t="s">
        <v>248</v>
      </c>
      <c r="G1740" s="81" t="s">
        <v>245</v>
      </c>
      <c r="H1740" s="70">
        <v>2026</v>
      </c>
    </row>
    <row r="1741" spans="1:8" x14ac:dyDescent="0.35">
      <c r="A1741" s="70" t="s">
        <v>4</v>
      </c>
      <c r="B1741" s="70" t="s">
        <v>13</v>
      </c>
      <c r="C1741" s="70" t="s">
        <v>251</v>
      </c>
      <c r="D1741" s="70" t="s">
        <v>119</v>
      </c>
      <c r="E1741" s="81">
        <f>INDEX('Input Data'!$B$123:$R$141,MATCH(IF($A1741="Primary",$A1741,$B1741),'Input Data'!$A$123:$A$141,0),MATCH($D1741,'Input Data'!$B$122:$R$122,0))</f>
        <v>0.11804442743378625</v>
      </c>
      <c r="F1741" s="81" t="s">
        <v>244</v>
      </c>
      <c r="G1741" s="81" t="s">
        <v>245</v>
      </c>
      <c r="H1741" s="70">
        <v>2026</v>
      </c>
    </row>
    <row r="1742" spans="1:8" x14ac:dyDescent="0.35">
      <c r="A1742" s="70" t="s">
        <v>4</v>
      </c>
      <c r="B1742" s="70" t="s">
        <v>13</v>
      </c>
      <c r="C1742" s="70" t="s">
        <v>243</v>
      </c>
      <c r="D1742" s="70" t="s">
        <v>120</v>
      </c>
      <c r="E1742" s="81">
        <f>INDEX('Input Data'!$B$71:$R$89,MATCH(IF($A1742="Primary",$A1742,$B1742),'Input Data'!$A$71:$A$89,0),MATCH($D1742,'Input Data'!$B$70:$R$70,0))</f>
        <v>8.5362382946616161E-2</v>
      </c>
      <c r="F1742" s="81" t="s">
        <v>244</v>
      </c>
      <c r="G1742" s="81" t="s">
        <v>245</v>
      </c>
      <c r="H1742" s="70">
        <v>2026</v>
      </c>
    </row>
    <row r="1743" spans="1:8" x14ac:dyDescent="0.35">
      <c r="A1743" s="70" t="s">
        <v>4</v>
      </c>
      <c r="B1743" s="70" t="s">
        <v>13</v>
      </c>
      <c r="C1743" s="70" t="s">
        <v>246</v>
      </c>
      <c r="D1743" s="70" t="s">
        <v>120</v>
      </c>
      <c r="E1743" s="81">
        <f>INDEX('Input Data'!$B$97:$R$115,MATCH(IF($A1743="Primary",$A1743,$B1743),'Input Data'!$A$97:$A$115,0),MATCH($D1743,'Input Data'!$B$96:$R$96,0))</f>
        <v>3.0669666629317086E-2</v>
      </c>
      <c r="F1743" s="81" t="s">
        <v>244</v>
      </c>
      <c r="G1743" s="81" t="s">
        <v>245</v>
      </c>
      <c r="H1743" s="70">
        <v>2026</v>
      </c>
    </row>
    <row r="1744" spans="1:8" x14ac:dyDescent="0.35">
      <c r="A1744" s="70" t="s">
        <v>4</v>
      </c>
      <c r="B1744" s="70" t="s">
        <v>13</v>
      </c>
      <c r="C1744" s="70" t="s">
        <v>247</v>
      </c>
      <c r="D1744" s="70" t="s">
        <v>120</v>
      </c>
      <c r="E1744" s="76">
        <f>INDEX('Input Data'!$B$154:$R$173,MATCH(IF($A1744="Primary",$A1744,$B1744),'Input Data'!$A$154:$A$173,0),MATCH($D1744,'Input Data'!$B$153:$R$153,0))</f>
        <v>272.44607555313729</v>
      </c>
      <c r="F1744" s="81" t="s">
        <v>248</v>
      </c>
      <c r="G1744" s="81" t="s">
        <v>245</v>
      </c>
      <c r="H1744" s="70">
        <v>2026</v>
      </c>
    </row>
    <row r="1745" spans="1:8" x14ac:dyDescent="0.35">
      <c r="A1745" s="70" t="s">
        <v>4</v>
      </c>
      <c r="B1745" s="70" t="s">
        <v>13</v>
      </c>
      <c r="C1745" s="70" t="s">
        <v>249</v>
      </c>
      <c r="D1745" s="70" t="s">
        <v>120</v>
      </c>
      <c r="E1745" s="76">
        <f>INDEX('Input Data'!$B$180:$R$199,MATCH(IF($A1745="Primary",$A1745,$B1745),'Input Data'!$A$180:$A$199,0),MATCH($D1745,'Input Data'!$B$179:$R$179,0))</f>
        <v>210.54475677150589</v>
      </c>
      <c r="F1745" s="81" t="s">
        <v>248</v>
      </c>
      <c r="G1745" s="81" t="s">
        <v>245</v>
      </c>
      <c r="H1745" s="70">
        <v>2026</v>
      </c>
    </row>
    <row r="1746" spans="1:8" x14ac:dyDescent="0.35">
      <c r="A1746" s="70" t="s">
        <v>4</v>
      </c>
      <c r="B1746" s="70" t="s">
        <v>13</v>
      </c>
      <c r="C1746" s="70" t="s">
        <v>250</v>
      </c>
      <c r="D1746" s="70" t="s">
        <v>120</v>
      </c>
      <c r="E1746" s="76">
        <f t="shared" ref="E1746" ca="1" si="239">INDEX(INDIRECT("'"&amp;IF($A1746="Primary",$A1746,IF($B1746="History","History ",$B1746))&amp;"'!$E$41:$X$41"),1,MATCH($D1746,INDIRECT("'"&amp;IF($A1746="Primary",$A1746,IF($B1746="History","History ",$B1746))&amp;"'!$E$35:$X$35"),0))</f>
        <v>707.80359034688149</v>
      </c>
      <c r="F1746" s="81" t="s">
        <v>248</v>
      </c>
      <c r="G1746" s="81" t="s">
        <v>245</v>
      </c>
      <c r="H1746" s="70">
        <v>2026</v>
      </c>
    </row>
    <row r="1747" spans="1:8" x14ac:dyDescent="0.35">
      <c r="A1747" s="70" t="s">
        <v>4</v>
      </c>
      <c r="B1747" s="70" t="s">
        <v>13</v>
      </c>
      <c r="C1747" s="70" t="s">
        <v>251</v>
      </c>
      <c r="D1747" s="70" t="s">
        <v>120</v>
      </c>
      <c r="E1747" s="81">
        <f>INDEX('Input Data'!$B$123:$R$141,MATCH(IF($A1747="Primary",$A1747,$B1747),'Input Data'!$A$123:$A$141,0),MATCH($D1747,'Input Data'!$B$122:$R$122,0))</f>
        <v>0.11603204957593324</v>
      </c>
      <c r="F1747" s="81" t="s">
        <v>244</v>
      </c>
      <c r="G1747" s="81" t="s">
        <v>245</v>
      </c>
      <c r="H1747" s="70">
        <v>2026</v>
      </c>
    </row>
    <row r="1748" spans="1:8" x14ac:dyDescent="0.35">
      <c r="A1748" s="70" t="s">
        <v>4</v>
      </c>
      <c r="B1748" s="70" t="s">
        <v>13</v>
      </c>
      <c r="C1748" s="70" t="s">
        <v>243</v>
      </c>
      <c r="D1748" s="70" t="s">
        <v>121</v>
      </c>
      <c r="E1748" s="81">
        <f>INDEX('Input Data'!$B$71:$R$89,MATCH(IF($A1748="Primary",$A1748,$B1748),'Input Data'!$A$71:$A$89,0),MATCH($D1748,'Input Data'!$B$70:$R$70,0))</f>
        <v>9.6718565501225359E-2</v>
      </c>
      <c r="F1748" s="81" t="s">
        <v>244</v>
      </c>
      <c r="G1748" s="81" t="s">
        <v>245</v>
      </c>
      <c r="H1748" s="70">
        <v>2026</v>
      </c>
    </row>
    <row r="1749" spans="1:8" x14ac:dyDescent="0.35">
      <c r="A1749" s="70" t="s">
        <v>4</v>
      </c>
      <c r="B1749" s="70" t="s">
        <v>13</v>
      </c>
      <c r="C1749" s="70" t="s">
        <v>246</v>
      </c>
      <c r="D1749" s="70" t="s">
        <v>121</v>
      </c>
      <c r="E1749" s="81">
        <f>INDEX('Input Data'!$B$97:$R$115,MATCH(IF($A1749="Primary",$A1749,$B1749),'Input Data'!$A$97:$A$115,0),MATCH($D1749,'Input Data'!$B$96:$R$96,0))</f>
        <v>2.4841030890101246E-2</v>
      </c>
      <c r="F1749" s="81" t="s">
        <v>244</v>
      </c>
      <c r="G1749" s="81" t="s">
        <v>245</v>
      </c>
      <c r="H1749" s="70">
        <v>2026</v>
      </c>
    </row>
    <row r="1750" spans="1:8" x14ac:dyDescent="0.35">
      <c r="A1750" s="70" t="s">
        <v>4</v>
      </c>
      <c r="B1750" s="70" t="s">
        <v>13</v>
      </c>
      <c r="C1750" s="70" t="s">
        <v>247</v>
      </c>
      <c r="D1750" s="70" t="s">
        <v>121</v>
      </c>
      <c r="E1750" s="76">
        <f>INDEX('Input Data'!$B$154:$R$173,MATCH(IF($A1750="Primary",$A1750,$B1750),'Input Data'!$A$154:$A$173,0),MATCH($D1750,'Input Data'!$B$153:$R$153,0))</f>
        <v>290.20729745848485</v>
      </c>
      <c r="F1750" s="81" t="s">
        <v>248</v>
      </c>
      <c r="G1750" s="81" t="s">
        <v>245</v>
      </c>
      <c r="H1750" s="70">
        <v>2026</v>
      </c>
    </row>
    <row r="1751" spans="1:8" x14ac:dyDescent="0.35">
      <c r="A1751" s="70" t="s">
        <v>4</v>
      </c>
      <c r="B1751" s="70" t="s">
        <v>13</v>
      </c>
      <c r="C1751" s="70" t="s">
        <v>249</v>
      </c>
      <c r="D1751" s="70" t="s">
        <v>121</v>
      </c>
      <c r="E1751" s="76">
        <f>INDEX('Input Data'!$B$180:$R$199,MATCH(IF($A1751="Primary",$A1751,$B1751),'Input Data'!$A$180:$A$199,0),MATCH($D1751,'Input Data'!$B$179:$R$179,0))</f>
        <v>174.88027426225437</v>
      </c>
      <c r="F1751" s="81" t="s">
        <v>248</v>
      </c>
      <c r="G1751" s="81" t="s">
        <v>245</v>
      </c>
      <c r="H1751" s="70">
        <v>2026</v>
      </c>
    </row>
    <row r="1752" spans="1:8" x14ac:dyDescent="0.35">
      <c r="A1752" s="70" t="s">
        <v>4</v>
      </c>
      <c r="B1752" s="70" t="s">
        <v>13</v>
      </c>
      <c r="C1752" s="70" t="s">
        <v>250</v>
      </c>
      <c r="D1752" s="70" t="s">
        <v>121</v>
      </c>
      <c r="E1752" s="76">
        <f t="shared" ref="E1752" ca="1" si="240">INDEX(INDIRECT("'"&amp;IF($A1752="Primary",$A1752,IF($B1752="History","History ",$B1752))&amp;"'!$E$41:$X$41"),1,MATCH($D1752,INDIRECT("'"&amp;IF($A1752="Primary",$A1752,IF($B1752="History","History ",$B1752))&amp;"'!$E$35:$X$35"),0))</f>
        <v>642.38541394784068</v>
      </c>
      <c r="F1752" s="81" t="s">
        <v>248</v>
      </c>
      <c r="G1752" s="81" t="s">
        <v>245</v>
      </c>
      <c r="H1752" s="70">
        <v>2026</v>
      </c>
    </row>
    <row r="1753" spans="1:8" x14ac:dyDescent="0.35">
      <c r="A1753" s="70" t="s">
        <v>4</v>
      </c>
      <c r="B1753" s="70" t="s">
        <v>13</v>
      </c>
      <c r="C1753" s="70" t="s">
        <v>251</v>
      </c>
      <c r="D1753" s="70" t="s">
        <v>121</v>
      </c>
      <c r="E1753" s="81">
        <f>INDEX('Input Data'!$B$123:$R$141,MATCH(IF($A1753="Primary",$A1753,$B1753),'Input Data'!$A$123:$A$141,0),MATCH($D1753,'Input Data'!$B$122:$R$122,0))</f>
        <v>0.1215595963913266</v>
      </c>
      <c r="F1753" s="81" t="s">
        <v>244</v>
      </c>
      <c r="G1753" s="81" t="s">
        <v>245</v>
      </c>
      <c r="H1753" s="70">
        <v>2026</v>
      </c>
    </row>
    <row r="1754" spans="1:8" x14ac:dyDescent="0.35">
      <c r="A1754" s="70" t="s">
        <v>4</v>
      </c>
      <c r="B1754" s="70" t="s">
        <v>13</v>
      </c>
      <c r="C1754" s="70" t="s">
        <v>243</v>
      </c>
      <c r="D1754" s="70" t="s">
        <v>122</v>
      </c>
      <c r="E1754" s="81">
        <f>INDEX('Input Data'!$B$71:$R$89,MATCH(IF($A1754="Primary",$A1754,$B1754),'Input Data'!$A$71:$A$89,0),MATCH($D1754,'Input Data'!$B$70:$R$70,0))</f>
        <v>0.10997611001382825</v>
      </c>
      <c r="F1754" s="81" t="s">
        <v>244</v>
      </c>
      <c r="G1754" s="81" t="s">
        <v>245</v>
      </c>
      <c r="H1754" s="70">
        <v>2026</v>
      </c>
    </row>
    <row r="1755" spans="1:8" x14ac:dyDescent="0.35">
      <c r="A1755" s="70" t="s">
        <v>4</v>
      </c>
      <c r="B1755" s="70" t="s">
        <v>13</v>
      </c>
      <c r="C1755" s="70" t="s">
        <v>246</v>
      </c>
      <c r="D1755" s="70" t="s">
        <v>122</v>
      </c>
      <c r="E1755" s="81">
        <f>INDEX('Input Data'!$B$97:$R$115,MATCH(IF($A1755="Primary",$A1755,$B1755),'Input Data'!$A$97:$A$115,0),MATCH($D1755,'Input Data'!$B$96:$R$96,0))</f>
        <v>2.328629613445387E-2</v>
      </c>
      <c r="F1755" s="81" t="s">
        <v>244</v>
      </c>
      <c r="G1755" s="81" t="s">
        <v>245</v>
      </c>
      <c r="H1755" s="70">
        <v>2026</v>
      </c>
    </row>
    <row r="1756" spans="1:8" x14ac:dyDescent="0.35">
      <c r="A1756" s="70" t="s">
        <v>4</v>
      </c>
      <c r="B1756" s="70" t="s">
        <v>13</v>
      </c>
      <c r="C1756" s="70" t="s">
        <v>247</v>
      </c>
      <c r="D1756" s="70" t="s">
        <v>122</v>
      </c>
      <c r="E1756" s="76">
        <f>INDEX('Input Data'!$B$154:$R$173,MATCH(IF($A1756="Primary",$A1756,$B1756),'Input Data'!$A$154:$A$173,0),MATCH($D1756,'Input Data'!$B$153:$R$153,0))</f>
        <v>352.56851369571569</v>
      </c>
      <c r="F1756" s="81" t="s">
        <v>248</v>
      </c>
      <c r="G1756" s="81" t="s">
        <v>245</v>
      </c>
      <c r="H1756" s="70">
        <v>2026</v>
      </c>
    </row>
    <row r="1757" spans="1:8" x14ac:dyDescent="0.35">
      <c r="A1757" s="70" t="s">
        <v>4</v>
      </c>
      <c r="B1757" s="70" t="s">
        <v>13</v>
      </c>
      <c r="C1757" s="70" t="s">
        <v>249</v>
      </c>
      <c r="D1757" s="70" t="s">
        <v>122</v>
      </c>
      <c r="E1757" s="76">
        <f>INDEX('Input Data'!$B$180:$R$199,MATCH(IF($A1757="Primary",$A1757,$B1757),'Input Data'!$A$180:$A$199,0),MATCH($D1757,'Input Data'!$B$179:$R$179,0))</f>
        <v>224.33743464717952</v>
      </c>
      <c r="F1757" s="81" t="s">
        <v>248</v>
      </c>
      <c r="G1757" s="81" t="s">
        <v>245</v>
      </c>
      <c r="H1757" s="70">
        <v>2026</v>
      </c>
    </row>
    <row r="1758" spans="1:8" x14ac:dyDescent="0.35">
      <c r="A1758" s="70" t="s">
        <v>4</v>
      </c>
      <c r="B1758" s="70" t="s">
        <v>13</v>
      </c>
      <c r="C1758" s="70" t="s">
        <v>250</v>
      </c>
      <c r="D1758" s="70" t="s">
        <v>122</v>
      </c>
      <c r="E1758" s="76">
        <f t="shared" ref="E1758" ca="1" si="241">INDEX(INDIRECT("'"&amp;IF($A1758="Primary",$A1758,IF($B1758="History","History ",$B1758))&amp;"'!$E$41:$X$41"),1,MATCH($D1758,INDIRECT("'"&amp;IF($A1758="Primary",$A1758,IF($B1758="History","History ",$B1758))&amp;"'!$E$35:$X$35"),0))</f>
        <v>567.0341412359636</v>
      </c>
      <c r="F1758" s="81" t="s">
        <v>248</v>
      </c>
      <c r="G1758" s="81" t="s">
        <v>245</v>
      </c>
      <c r="H1758" s="70">
        <v>2026</v>
      </c>
    </row>
    <row r="1759" spans="1:8" x14ac:dyDescent="0.35">
      <c r="A1759" s="70" t="s">
        <v>4</v>
      </c>
      <c r="B1759" s="70" t="s">
        <v>13</v>
      </c>
      <c r="C1759" s="70" t="s">
        <v>251</v>
      </c>
      <c r="D1759" s="70" t="s">
        <v>122</v>
      </c>
      <c r="E1759" s="81">
        <f>INDEX('Input Data'!$B$123:$R$141,MATCH(IF($A1759="Primary",$A1759,$B1759),'Input Data'!$A$123:$A$141,0),MATCH($D1759,'Input Data'!$B$122:$R$122,0))</f>
        <v>0.13326240614828211</v>
      </c>
      <c r="F1759" s="81" t="s">
        <v>244</v>
      </c>
      <c r="G1759" s="81" t="s">
        <v>245</v>
      </c>
      <c r="H1759" s="70">
        <v>2026</v>
      </c>
    </row>
    <row r="1760" spans="1:8" x14ac:dyDescent="0.35">
      <c r="A1760" s="70" t="s">
        <v>4</v>
      </c>
      <c r="B1760" s="70" t="s">
        <v>13</v>
      </c>
      <c r="C1760" s="70" t="s">
        <v>243</v>
      </c>
      <c r="D1760" s="70" t="s">
        <v>123</v>
      </c>
      <c r="E1760" s="81">
        <f>INDEX('Input Data'!$B$71:$R$89,MATCH(IF($A1760="Primary",$A1760,$B1760),'Input Data'!$A$71:$A$89,0),MATCH($D1760,'Input Data'!$B$70:$R$70,0))</f>
        <v>0.11253344466201093</v>
      </c>
      <c r="F1760" s="81" t="s">
        <v>244</v>
      </c>
      <c r="G1760" s="81" t="s">
        <v>245</v>
      </c>
      <c r="H1760" s="70">
        <v>2026</v>
      </c>
    </row>
    <row r="1761" spans="1:8" x14ac:dyDescent="0.35">
      <c r="A1761" s="70" t="s">
        <v>4</v>
      </c>
      <c r="B1761" s="70" t="s">
        <v>13</v>
      </c>
      <c r="C1761" s="70" t="s">
        <v>246</v>
      </c>
      <c r="D1761" s="70" t="s">
        <v>123</v>
      </c>
      <c r="E1761" s="81">
        <f>INDEX('Input Data'!$B$97:$R$115,MATCH(IF($A1761="Primary",$A1761,$B1761),'Input Data'!$A$97:$A$115,0),MATCH($D1761,'Input Data'!$B$96:$R$96,0))</f>
        <v>2.7635997162235467E-2</v>
      </c>
      <c r="F1761" s="81" t="s">
        <v>244</v>
      </c>
      <c r="G1761" s="81" t="s">
        <v>245</v>
      </c>
      <c r="H1761" s="70">
        <v>2026</v>
      </c>
    </row>
    <row r="1762" spans="1:8" x14ac:dyDescent="0.35">
      <c r="A1762" s="70" t="s">
        <v>4</v>
      </c>
      <c r="B1762" s="70" t="s">
        <v>13</v>
      </c>
      <c r="C1762" s="70" t="s">
        <v>247</v>
      </c>
      <c r="D1762" s="70" t="s">
        <v>123</v>
      </c>
      <c r="E1762" s="76">
        <f>INDEX('Input Data'!$B$154:$R$173,MATCH(IF($A1762="Primary",$A1762,$B1762),'Input Data'!$A$154:$A$173,0),MATCH($D1762,'Input Data'!$B$153:$R$153,0))</f>
        <v>405.53508676071795</v>
      </c>
      <c r="F1762" s="81" t="s">
        <v>248</v>
      </c>
      <c r="G1762" s="81" t="s">
        <v>245</v>
      </c>
      <c r="H1762" s="70">
        <v>2026</v>
      </c>
    </row>
    <row r="1763" spans="1:8" x14ac:dyDescent="0.35">
      <c r="A1763" s="70" t="s">
        <v>4</v>
      </c>
      <c r="B1763" s="70" t="s">
        <v>13</v>
      </c>
      <c r="C1763" s="70" t="s">
        <v>249</v>
      </c>
      <c r="D1763" s="70" t="s">
        <v>123</v>
      </c>
      <c r="E1763" s="76">
        <f>INDEX('Input Data'!$B$180:$R$199,MATCH(IF($A1763="Primary",$A1763,$B1763),'Input Data'!$A$180:$A$199,0),MATCH($D1763,'Input Data'!$B$179:$R$179,0))</f>
        <v>166.2803084568128</v>
      </c>
      <c r="F1763" s="81" t="s">
        <v>248</v>
      </c>
      <c r="G1763" s="81" t="s">
        <v>245</v>
      </c>
      <c r="H1763" s="70">
        <v>2026</v>
      </c>
    </row>
    <row r="1764" spans="1:8" x14ac:dyDescent="0.35">
      <c r="A1764" s="70" t="s">
        <v>4</v>
      </c>
      <c r="B1764" s="70" t="s">
        <v>13</v>
      </c>
      <c r="C1764" s="70" t="s">
        <v>250</v>
      </c>
      <c r="D1764" s="70" t="s">
        <v>123</v>
      </c>
      <c r="E1764" s="76">
        <f t="shared" ref="E1764" ca="1" si="242">INDEX(INDIRECT("'"&amp;IF($A1764="Primary",$A1764,IF($B1764="History","History ",$B1764))&amp;"'!$E$41:$X$41"),1,MATCH($D1764,INDIRECT("'"&amp;IF($A1764="Primary",$A1764,IF($B1764="History","History ",$B1764))&amp;"'!$E$35:$X$35"),0))</f>
        <v>667.90838103835472</v>
      </c>
      <c r="F1764" s="81" t="s">
        <v>248</v>
      </c>
      <c r="G1764" s="81" t="s">
        <v>245</v>
      </c>
      <c r="H1764" s="70">
        <v>2026</v>
      </c>
    </row>
    <row r="1765" spans="1:8" x14ac:dyDescent="0.35">
      <c r="A1765" s="70" t="s">
        <v>4</v>
      </c>
      <c r="B1765" s="70" t="s">
        <v>13</v>
      </c>
      <c r="C1765" s="70" t="s">
        <v>251</v>
      </c>
      <c r="D1765" s="70" t="s">
        <v>123</v>
      </c>
      <c r="E1765" s="81">
        <f>INDEX('Input Data'!$B$123:$R$141,MATCH(IF($A1765="Primary",$A1765,$B1765),'Input Data'!$A$123:$A$141,0),MATCH($D1765,'Input Data'!$B$122:$R$122,0))</f>
        <v>0.1401694418242464</v>
      </c>
      <c r="F1765" s="81" t="s">
        <v>244</v>
      </c>
      <c r="G1765" s="81" t="s">
        <v>245</v>
      </c>
      <c r="H1765" s="70">
        <v>2026</v>
      </c>
    </row>
    <row r="1766" spans="1:8" x14ac:dyDescent="0.35">
      <c r="A1766" s="70" t="s">
        <v>4</v>
      </c>
      <c r="B1766" s="70" t="s">
        <v>13</v>
      </c>
      <c r="C1766" s="70" t="s">
        <v>243</v>
      </c>
      <c r="D1766" s="70" t="s">
        <v>124</v>
      </c>
      <c r="E1766" s="81">
        <f>INDEX('Input Data'!$B$71:$R$89,MATCH(IF($A1766="Primary",$A1766,$B1766),'Input Data'!$A$71:$A$89,0),MATCH($D1766,'Input Data'!$B$70:$R$70,0))</f>
        <v>0.11329337313353344</v>
      </c>
      <c r="F1766" s="81" t="s">
        <v>244</v>
      </c>
      <c r="G1766" s="81" t="s">
        <v>245</v>
      </c>
      <c r="H1766" s="70">
        <v>2026</v>
      </c>
    </row>
    <row r="1767" spans="1:8" x14ac:dyDescent="0.35">
      <c r="A1767" s="70" t="s">
        <v>4</v>
      </c>
      <c r="B1767" s="70" t="s">
        <v>13</v>
      </c>
      <c r="C1767" s="70" t="s">
        <v>246</v>
      </c>
      <c r="D1767" s="70" t="s">
        <v>124</v>
      </c>
      <c r="E1767" s="81">
        <f>INDEX('Input Data'!$B$97:$R$115,MATCH(IF($A1767="Primary",$A1767,$B1767),'Input Data'!$A$97:$A$115,0),MATCH($D1767,'Input Data'!$B$96:$R$96,0))</f>
        <v>2.1856609010439502E-2</v>
      </c>
      <c r="F1767" s="81" t="s">
        <v>244</v>
      </c>
      <c r="G1767" s="81" t="s">
        <v>245</v>
      </c>
      <c r="H1767" s="70">
        <v>2026</v>
      </c>
    </row>
    <row r="1768" spans="1:8" x14ac:dyDescent="0.35">
      <c r="A1768" s="70" t="s">
        <v>4</v>
      </c>
      <c r="B1768" s="70" t="s">
        <v>13</v>
      </c>
      <c r="C1768" s="70" t="s">
        <v>247</v>
      </c>
      <c r="D1768" s="70" t="s">
        <v>124</v>
      </c>
      <c r="E1768" s="76">
        <f>INDEX('Input Data'!$B$154:$R$173,MATCH(IF($A1768="Primary",$A1768,$B1768),'Input Data'!$A$154:$A$173,0),MATCH($D1768,'Input Data'!$B$153:$R$153,0))</f>
        <v>382.35953358774276</v>
      </c>
      <c r="F1768" s="81" t="s">
        <v>248</v>
      </c>
      <c r="G1768" s="81" t="s">
        <v>245</v>
      </c>
      <c r="H1768" s="70">
        <v>2026</v>
      </c>
    </row>
    <row r="1769" spans="1:8" x14ac:dyDescent="0.35">
      <c r="A1769" s="70" t="s">
        <v>4</v>
      </c>
      <c r="B1769" s="70" t="s">
        <v>13</v>
      </c>
      <c r="C1769" s="70" t="s">
        <v>249</v>
      </c>
      <c r="D1769" s="70" t="s">
        <v>124</v>
      </c>
      <c r="E1769" s="76">
        <f>INDEX('Input Data'!$B$180:$R$199,MATCH(IF($A1769="Primary",$A1769,$B1769),'Input Data'!$A$180:$A$199,0),MATCH($D1769,'Input Data'!$B$179:$R$179,0))</f>
        <v>192.50191434072161</v>
      </c>
      <c r="F1769" s="81" t="s">
        <v>248</v>
      </c>
      <c r="G1769" s="81" t="s">
        <v>245</v>
      </c>
      <c r="H1769" s="70">
        <v>2026</v>
      </c>
    </row>
    <row r="1770" spans="1:8" x14ac:dyDescent="0.35">
      <c r="A1770" s="70" t="s">
        <v>4</v>
      </c>
      <c r="B1770" s="70" t="s">
        <v>13</v>
      </c>
      <c r="C1770" s="70" t="s">
        <v>250</v>
      </c>
      <c r="D1770" s="70" t="s">
        <v>124</v>
      </c>
      <c r="E1770" s="76">
        <f t="shared" ref="E1770" ca="1" si="243">INDEX(INDIRECT("'"&amp;IF($A1770="Primary",$A1770,IF($B1770="History","History ",$B1770))&amp;"'!$E$41:$X$41"),1,MATCH($D1770,INDIRECT("'"&amp;IF($A1770="Primary",$A1770,IF($B1770="History","History ",$B1770))&amp;"'!$E$35:$X$35"),0))</f>
        <v>702.55725586801668</v>
      </c>
      <c r="F1770" s="81" t="s">
        <v>248</v>
      </c>
      <c r="G1770" s="81" t="s">
        <v>245</v>
      </c>
      <c r="H1770" s="70">
        <v>2026</v>
      </c>
    </row>
    <row r="1771" spans="1:8" x14ac:dyDescent="0.35">
      <c r="A1771" s="70" t="s">
        <v>4</v>
      </c>
      <c r="B1771" s="70" t="s">
        <v>13</v>
      </c>
      <c r="C1771" s="70" t="s">
        <v>251</v>
      </c>
      <c r="D1771" s="70" t="s">
        <v>124</v>
      </c>
      <c r="E1771" s="81">
        <f>INDEX('Input Data'!$B$123:$R$141,MATCH(IF($A1771="Primary",$A1771,$B1771),'Input Data'!$A$123:$A$141,0),MATCH($D1771,'Input Data'!$B$122:$R$122,0))</f>
        <v>0.13514998214397295</v>
      </c>
      <c r="F1771" s="81" t="s">
        <v>244</v>
      </c>
      <c r="G1771" s="81" t="s">
        <v>245</v>
      </c>
      <c r="H1771" s="70">
        <v>2026</v>
      </c>
    </row>
    <row r="1772" spans="1:8" x14ac:dyDescent="0.35">
      <c r="A1772" s="70" t="s">
        <v>4</v>
      </c>
      <c r="B1772" s="70" t="s">
        <v>13</v>
      </c>
      <c r="C1772" s="70" t="s">
        <v>243</v>
      </c>
      <c r="D1772" s="70" t="s">
        <v>125</v>
      </c>
      <c r="E1772" s="81">
        <f>INDEX('Input Data'!$B$71:$R$89,MATCH(IF($A1772="Primary",$A1772,$B1772),'Input Data'!$A$71:$A$89,0),MATCH($D1772,'Input Data'!$B$70:$R$70,0))</f>
        <v>0.11146978959205317</v>
      </c>
      <c r="F1772" s="81" t="s">
        <v>244</v>
      </c>
      <c r="G1772" s="81" t="s">
        <v>245</v>
      </c>
      <c r="H1772" s="70">
        <v>2026</v>
      </c>
    </row>
    <row r="1773" spans="1:8" x14ac:dyDescent="0.35">
      <c r="A1773" s="70" t="s">
        <v>4</v>
      </c>
      <c r="B1773" s="70" t="s">
        <v>13</v>
      </c>
      <c r="C1773" s="70" t="s">
        <v>246</v>
      </c>
      <c r="D1773" s="70" t="s">
        <v>125</v>
      </c>
      <c r="E1773" s="81">
        <f>INDEX('Input Data'!$B$97:$R$115,MATCH(IF($A1773="Primary",$A1773,$B1773),'Input Data'!$A$97:$A$115,0),MATCH($D1773,'Input Data'!$B$96:$R$96,0))</f>
        <v>1.6774013902888404E-2</v>
      </c>
      <c r="F1773" s="81" t="s">
        <v>244</v>
      </c>
      <c r="G1773" s="81" t="s">
        <v>245</v>
      </c>
      <c r="H1773" s="70">
        <v>2026</v>
      </c>
    </row>
    <row r="1774" spans="1:8" x14ac:dyDescent="0.35">
      <c r="A1774" s="70" t="s">
        <v>4</v>
      </c>
      <c r="B1774" s="70" t="s">
        <v>13</v>
      </c>
      <c r="C1774" s="70" t="s">
        <v>247</v>
      </c>
      <c r="D1774" s="70" t="s">
        <v>125</v>
      </c>
      <c r="E1774" s="76">
        <f>INDEX('Input Data'!$B$154:$R$173,MATCH(IF($A1774="Primary",$A1774,$B1774),'Input Data'!$A$154:$A$173,0),MATCH($D1774,'Input Data'!$B$153:$R$153,0))</f>
        <v>389.81851090539124</v>
      </c>
      <c r="F1774" s="81" t="s">
        <v>248</v>
      </c>
      <c r="G1774" s="81" t="s">
        <v>245</v>
      </c>
      <c r="H1774" s="70">
        <v>2026</v>
      </c>
    </row>
    <row r="1775" spans="1:8" x14ac:dyDescent="0.35">
      <c r="A1775" s="70" t="s">
        <v>4</v>
      </c>
      <c r="B1775" s="70" t="s">
        <v>13</v>
      </c>
      <c r="C1775" s="70" t="s">
        <v>249</v>
      </c>
      <c r="D1775" s="70" t="s">
        <v>125</v>
      </c>
      <c r="E1775" s="76">
        <f>INDEX('Input Data'!$B$180:$R$199,MATCH(IF($A1775="Primary",$A1775,$B1775),'Input Data'!$A$180:$A$199,0),MATCH($D1775,'Input Data'!$B$179:$R$179,0))</f>
        <v>141.58277299633306</v>
      </c>
      <c r="F1775" s="81" t="s">
        <v>248</v>
      </c>
      <c r="G1775" s="81" t="s">
        <v>245</v>
      </c>
      <c r="H1775" s="70">
        <v>2026</v>
      </c>
    </row>
    <row r="1776" spans="1:8" x14ac:dyDescent="0.35">
      <c r="A1776" s="70" t="s">
        <v>4</v>
      </c>
      <c r="B1776" s="70" t="s">
        <v>13</v>
      </c>
      <c r="C1776" s="70" t="s">
        <v>250</v>
      </c>
      <c r="D1776" s="70" t="s">
        <v>125</v>
      </c>
      <c r="E1776" s="76">
        <f t="shared" ref="E1776" ca="1" si="244">INDEX(INDIRECT("'"&amp;IF($A1776="Primary",$A1776,IF($B1776="History","History ",$B1776))&amp;"'!$E$41:$X$41"),1,MATCH($D1776,INDIRECT("'"&amp;IF($A1776="Primary",$A1776,IF($B1776="History","History ",$B1776))&amp;"'!$E$35:$X$35"),0))</f>
        <v>696.85946663299865</v>
      </c>
      <c r="F1776" s="81" t="s">
        <v>248</v>
      </c>
      <c r="G1776" s="81" t="s">
        <v>245</v>
      </c>
      <c r="H1776" s="70">
        <v>2026</v>
      </c>
    </row>
    <row r="1777" spans="1:8" x14ac:dyDescent="0.35">
      <c r="A1777" s="70" t="s">
        <v>4</v>
      </c>
      <c r="B1777" s="70" t="s">
        <v>13</v>
      </c>
      <c r="C1777" s="70" t="s">
        <v>251</v>
      </c>
      <c r="D1777" s="70" t="s">
        <v>125</v>
      </c>
      <c r="E1777" s="81">
        <f>INDEX('Input Data'!$B$123:$R$141,MATCH(IF($A1777="Primary",$A1777,$B1777),'Input Data'!$A$123:$A$141,0),MATCH($D1777,'Input Data'!$B$122:$R$122,0))</f>
        <v>0.12824380349494158</v>
      </c>
      <c r="F1777" s="81" t="s">
        <v>244</v>
      </c>
      <c r="G1777" s="81" t="s">
        <v>245</v>
      </c>
      <c r="H1777" s="70">
        <v>2026</v>
      </c>
    </row>
    <row r="1778" spans="1:8" x14ac:dyDescent="0.35">
      <c r="A1778" s="70" t="s">
        <v>4</v>
      </c>
      <c r="B1778" s="70" t="s">
        <v>13</v>
      </c>
      <c r="C1778" s="70" t="s">
        <v>243</v>
      </c>
      <c r="D1778" s="70" t="s">
        <v>126</v>
      </c>
      <c r="E1778" s="81">
        <f>INDEX('Input Data'!$B$71:$R$89,MATCH(IF($A1778="Primary",$A1778,$B1778),'Input Data'!$A$71:$A$89,0),MATCH($D1778,'Input Data'!$B$70:$R$70,0))</f>
        <v>0.10083742357744779</v>
      </c>
      <c r="F1778" s="81" t="s">
        <v>244</v>
      </c>
      <c r="G1778" s="81" t="s">
        <v>245</v>
      </c>
      <c r="H1778" s="70">
        <v>2026</v>
      </c>
    </row>
    <row r="1779" spans="1:8" x14ac:dyDescent="0.35">
      <c r="A1779" s="70" t="s">
        <v>4</v>
      </c>
      <c r="B1779" s="70" t="s">
        <v>13</v>
      </c>
      <c r="C1779" s="70" t="s">
        <v>246</v>
      </c>
      <c r="D1779" s="70" t="s">
        <v>126</v>
      </c>
      <c r="E1779" s="81">
        <f>INDEX('Input Data'!$B$97:$R$115,MATCH(IF($A1779="Primary",$A1779,$B1779),'Input Data'!$A$97:$A$115,0),MATCH($D1779,'Input Data'!$B$96:$R$96,0))</f>
        <v>1.8526701072525794E-2</v>
      </c>
      <c r="F1779" s="81" t="s">
        <v>244</v>
      </c>
      <c r="G1779" s="81" t="s">
        <v>245</v>
      </c>
      <c r="H1779" s="70">
        <v>2026</v>
      </c>
    </row>
    <row r="1780" spans="1:8" x14ac:dyDescent="0.35">
      <c r="A1780" s="70" t="s">
        <v>4</v>
      </c>
      <c r="B1780" s="70" t="s">
        <v>13</v>
      </c>
      <c r="C1780" s="70" t="s">
        <v>247</v>
      </c>
      <c r="D1780" s="70" t="s">
        <v>126</v>
      </c>
      <c r="E1780" s="76">
        <f>INDEX('Input Data'!$B$154:$R$173,MATCH(IF($A1780="Primary",$A1780,$B1780),'Input Data'!$A$154:$A$173,0),MATCH($D1780,'Input Data'!$B$153:$R$153,0))</f>
        <v>416.86830017220791</v>
      </c>
      <c r="F1780" s="81" t="s">
        <v>248</v>
      </c>
      <c r="G1780" s="81" t="s">
        <v>245</v>
      </c>
      <c r="H1780" s="70">
        <v>2026</v>
      </c>
    </row>
    <row r="1781" spans="1:8" x14ac:dyDescent="0.35">
      <c r="A1781" s="70" t="s">
        <v>4</v>
      </c>
      <c r="B1781" s="70" t="s">
        <v>13</v>
      </c>
      <c r="C1781" s="70" t="s">
        <v>249</v>
      </c>
      <c r="D1781" s="70" t="s">
        <v>126</v>
      </c>
      <c r="E1781" s="76">
        <f>INDEX('Input Data'!$B$180:$R$199,MATCH(IF($A1781="Primary",$A1781,$B1781),'Input Data'!$A$180:$A$199,0),MATCH($D1781,'Input Data'!$B$179:$R$179,0))</f>
        <v>154.10703446161165</v>
      </c>
      <c r="F1781" s="81" t="s">
        <v>248</v>
      </c>
      <c r="G1781" s="81" t="s">
        <v>245</v>
      </c>
      <c r="H1781" s="70">
        <v>2026</v>
      </c>
    </row>
    <row r="1782" spans="1:8" x14ac:dyDescent="0.35">
      <c r="A1782" s="70" t="s">
        <v>4</v>
      </c>
      <c r="B1782" s="70" t="s">
        <v>13</v>
      </c>
      <c r="C1782" s="70" t="s">
        <v>250</v>
      </c>
      <c r="D1782" s="70" t="s">
        <v>126</v>
      </c>
      <c r="E1782" s="76">
        <f t="shared" ref="E1782" ca="1" si="245">INDEX(INDIRECT("'"&amp;IF($A1782="Primary",$A1782,IF($B1782="History","History ",$B1782))&amp;"'!$E$41:$X$41"),1,MATCH($D1782,INDIRECT("'"&amp;IF($A1782="Primary",$A1782,IF($B1782="History","History ",$B1782))&amp;"'!$E$35:$X$35"),0))</f>
        <v>653.54665159574074</v>
      </c>
      <c r="F1782" s="81" t="s">
        <v>248</v>
      </c>
      <c r="G1782" s="81" t="s">
        <v>245</v>
      </c>
      <c r="H1782" s="70">
        <v>2026</v>
      </c>
    </row>
    <row r="1783" spans="1:8" x14ac:dyDescent="0.35">
      <c r="A1783" s="70" t="s">
        <v>4</v>
      </c>
      <c r="B1783" s="70" t="s">
        <v>13</v>
      </c>
      <c r="C1783" s="70" t="s">
        <v>251</v>
      </c>
      <c r="D1783" s="70" t="s">
        <v>126</v>
      </c>
      <c r="E1783" s="81">
        <f>INDEX('Input Data'!$B$123:$R$141,MATCH(IF($A1783="Primary",$A1783,$B1783),'Input Data'!$A$123:$A$141,0),MATCH($D1783,'Input Data'!$B$122:$R$122,0))</f>
        <v>0.11936412464997359</v>
      </c>
      <c r="F1783" s="81" t="s">
        <v>244</v>
      </c>
      <c r="G1783" s="81" t="s">
        <v>245</v>
      </c>
      <c r="H1783" s="70">
        <v>2026</v>
      </c>
    </row>
    <row r="1784" spans="1:8" x14ac:dyDescent="0.35">
      <c r="A1784" s="70" t="s">
        <v>4</v>
      </c>
      <c r="B1784" s="70" t="s">
        <v>13</v>
      </c>
      <c r="C1784" s="70" t="s">
        <v>243</v>
      </c>
      <c r="D1784" s="70" t="s">
        <v>127</v>
      </c>
      <c r="E1784" s="81">
        <f>INDEX('Input Data'!$B$71:$R$89,MATCH(IF($A1784="Primary",$A1784,$B1784),'Input Data'!$A$71:$A$89,0),MATCH($D1784,'Input Data'!$B$70:$R$70,0))</f>
        <v>0.10580100231576112</v>
      </c>
      <c r="F1784" s="81" t="s">
        <v>244</v>
      </c>
      <c r="G1784" s="81" t="s">
        <v>245</v>
      </c>
      <c r="H1784" s="70">
        <v>2026</v>
      </c>
    </row>
    <row r="1785" spans="1:8" x14ac:dyDescent="0.35">
      <c r="A1785" s="70" t="s">
        <v>4</v>
      </c>
      <c r="B1785" s="70" t="s">
        <v>13</v>
      </c>
      <c r="C1785" s="70" t="s">
        <v>246</v>
      </c>
      <c r="D1785" s="70" t="s">
        <v>127</v>
      </c>
      <c r="E1785" s="81">
        <f>INDEX('Input Data'!$B$97:$R$115,MATCH(IF($A1785="Primary",$A1785,$B1785),'Input Data'!$A$97:$A$115,0),MATCH($D1785,'Input Data'!$B$96:$R$96,0))</f>
        <v>1.6900297816261369E-2</v>
      </c>
      <c r="F1785" s="81" t="s">
        <v>244</v>
      </c>
      <c r="G1785" s="81" t="s">
        <v>245</v>
      </c>
      <c r="H1785" s="70">
        <v>2026</v>
      </c>
    </row>
    <row r="1786" spans="1:8" x14ac:dyDescent="0.35">
      <c r="A1786" s="70" t="s">
        <v>4</v>
      </c>
      <c r="B1786" s="70" t="s">
        <v>13</v>
      </c>
      <c r="C1786" s="70" t="s">
        <v>247</v>
      </c>
      <c r="D1786" s="70" t="s">
        <v>127</v>
      </c>
      <c r="E1786" s="76">
        <f>INDEX('Input Data'!$B$154:$R$173,MATCH(IF($A1786="Primary",$A1786,$B1786),'Input Data'!$A$154:$A$173,0),MATCH($D1786,'Input Data'!$B$153:$R$153,0))</f>
        <v>346.98668013967603</v>
      </c>
      <c r="F1786" s="81" t="s">
        <v>248</v>
      </c>
      <c r="G1786" s="81" t="s">
        <v>245</v>
      </c>
      <c r="H1786" s="70">
        <v>2026</v>
      </c>
    </row>
    <row r="1787" spans="1:8" x14ac:dyDescent="0.35">
      <c r="A1787" s="70" t="s">
        <v>4</v>
      </c>
      <c r="B1787" s="70" t="s">
        <v>13</v>
      </c>
      <c r="C1787" s="70" t="s">
        <v>249</v>
      </c>
      <c r="D1787" s="70" t="s">
        <v>127</v>
      </c>
      <c r="E1787" s="76">
        <f>INDEX('Input Data'!$B$180:$R$199,MATCH(IF($A1787="Primary",$A1787,$B1787),'Input Data'!$A$180:$A$199,0),MATCH($D1787,'Input Data'!$B$179:$R$179,0))</f>
        <v>134.87624353837964</v>
      </c>
      <c r="F1787" s="81" t="s">
        <v>248</v>
      </c>
      <c r="G1787" s="81" t="s">
        <v>245</v>
      </c>
      <c r="H1787" s="70">
        <v>2026</v>
      </c>
    </row>
    <row r="1788" spans="1:8" x14ac:dyDescent="0.35">
      <c r="A1788" s="70" t="s">
        <v>4</v>
      </c>
      <c r="B1788" s="70" t="s">
        <v>13</v>
      </c>
      <c r="C1788" s="70" t="s">
        <v>250</v>
      </c>
      <c r="D1788" s="70" t="s">
        <v>127</v>
      </c>
      <c r="E1788" s="76">
        <f t="shared" ref="E1788" ca="1" si="246">INDEX(INDIRECT("'"&amp;IF($A1788="Primary",$A1788,IF($B1788="History","History ",$B1788))&amp;"'!$E$41:$X$41"),1,MATCH($D1788,INDIRECT("'"&amp;IF($A1788="Primary",$A1788,IF($B1788="History","History ",$B1788))&amp;"'!$E$35:$X$35"),0))</f>
        <v>704.39885983523072</v>
      </c>
      <c r="F1788" s="81" t="s">
        <v>248</v>
      </c>
      <c r="G1788" s="81" t="s">
        <v>245</v>
      </c>
      <c r="H1788" s="70">
        <v>2026</v>
      </c>
    </row>
    <row r="1789" spans="1:8" x14ac:dyDescent="0.35">
      <c r="A1789" s="70" t="s">
        <v>4</v>
      </c>
      <c r="B1789" s="70" t="s">
        <v>13</v>
      </c>
      <c r="C1789" s="70" t="s">
        <v>251</v>
      </c>
      <c r="D1789" s="70" t="s">
        <v>127</v>
      </c>
      <c r="E1789" s="81">
        <f>INDEX('Input Data'!$B$123:$R$141,MATCH(IF($A1789="Primary",$A1789,$B1789),'Input Data'!$A$123:$A$141,0),MATCH($D1789,'Input Data'!$B$122:$R$122,0))</f>
        <v>0.12270130013202249</v>
      </c>
      <c r="F1789" s="81" t="s">
        <v>244</v>
      </c>
      <c r="G1789" s="81" t="s">
        <v>245</v>
      </c>
      <c r="H1789" s="70">
        <v>2026</v>
      </c>
    </row>
    <row r="1790" spans="1:8" x14ac:dyDescent="0.35">
      <c r="A1790" s="70" t="s">
        <v>4</v>
      </c>
      <c r="B1790" s="70" t="s">
        <v>13</v>
      </c>
      <c r="C1790" s="70" t="s">
        <v>243</v>
      </c>
      <c r="D1790" s="70" t="s">
        <v>128</v>
      </c>
      <c r="E1790" s="81">
        <f>INDEX('Input Data'!$B$71:$R$89,MATCH(IF($A1790="Primary",$A1790,$B1790),'Input Data'!$A$71:$A$89,0),MATCH($D1790,'Input Data'!$B$70:$R$70,0))</f>
        <v>7.0877492718716351E-2</v>
      </c>
      <c r="F1790" s="81" t="s">
        <v>244</v>
      </c>
      <c r="G1790" s="81" t="s">
        <v>245</v>
      </c>
      <c r="H1790" s="70">
        <v>2026</v>
      </c>
    </row>
    <row r="1791" spans="1:8" x14ac:dyDescent="0.35">
      <c r="A1791" s="70" t="s">
        <v>4</v>
      </c>
      <c r="B1791" s="70" t="s">
        <v>13</v>
      </c>
      <c r="C1791" s="70" t="s">
        <v>246</v>
      </c>
      <c r="D1791" s="70" t="s">
        <v>128</v>
      </c>
      <c r="E1791" s="81">
        <f>INDEX('Input Data'!$B$97:$R$115,MATCH(IF($A1791="Primary",$A1791,$B1791),'Input Data'!$A$97:$A$115,0),MATCH($D1791,'Input Data'!$B$96:$R$96,0))</f>
        <v>1.582850345755225E-2</v>
      </c>
      <c r="F1791" s="81" t="s">
        <v>244</v>
      </c>
      <c r="G1791" s="81" t="s">
        <v>245</v>
      </c>
      <c r="H1791" s="70">
        <v>2026</v>
      </c>
    </row>
    <row r="1792" spans="1:8" x14ac:dyDescent="0.35">
      <c r="A1792" s="70" t="s">
        <v>4</v>
      </c>
      <c r="B1792" s="70" t="s">
        <v>13</v>
      </c>
      <c r="C1792" s="70" t="s">
        <v>247</v>
      </c>
      <c r="D1792" s="70" t="s">
        <v>128</v>
      </c>
      <c r="E1792" s="76">
        <f>INDEX('Input Data'!$B$154:$R$173,MATCH(IF($A1792="Primary",$A1792,$B1792),'Input Data'!$A$154:$A$173,0),MATCH($D1792,'Input Data'!$B$153:$R$153,0))</f>
        <v>393.24855267299887</v>
      </c>
      <c r="F1792" s="81" t="s">
        <v>248</v>
      </c>
      <c r="G1792" s="81" t="s">
        <v>245</v>
      </c>
      <c r="H1792" s="70">
        <v>2026</v>
      </c>
    </row>
    <row r="1793" spans="1:8" x14ac:dyDescent="0.35">
      <c r="A1793" s="70" t="s">
        <v>4</v>
      </c>
      <c r="B1793" s="70" t="s">
        <v>13</v>
      </c>
      <c r="C1793" s="70" t="s">
        <v>249</v>
      </c>
      <c r="D1793" s="70" t="s">
        <v>128</v>
      </c>
      <c r="E1793" s="76">
        <f>INDEX('Input Data'!$B$180:$R$199,MATCH(IF($A1793="Primary",$A1793,$B1793),'Input Data'!$A$180:$A$199,0),MATCH($D1793,'Input Data'!$B$179:$R$179,0))</f>
        <v>109.28069985851309</v>
      </c>
      <c r="F1793" s="81" t="s">
        <v>248</v>
      </c>
      <c r="G1793" s="81" t="s">
        <v>245</v>
      </c>
      <c r="H1793" s="70">
        <v>2026</v>
      </c>
    </row>
    <row r="1794" spans="1:8" x14ac:dyDescent="0.35">
      <c r="A1794" s="70" t="s">
        <v>4</v>
      </c>
      <c r="B1794" s="70" t="s">
        <v>13</v>
      </c>
      <c r="C1794" s="70" t="s">
        <v>250</v>
      </c>
      <c r="D1794" s="70" t="s">
        <v>128</v>
      </c>
      <c r="E1794" s="76">
        <f t="shared" ref="E1794" ca="1" si="247">INDEX(INDIRECT("'"&amp;IF($A1794="Primary",$A1794,IF($B1794="History","History ",$B1794))&amp;"'!$E$41:$X$41"),1,MATCH($D1794,INDIRECT("'"&amp;IF($A1794="Primary",$A1794,IF($B1794="History","History ",$B1794))&amp;"'!$E$35:$X$35"),0))</f>
        <v>598.46938900400869</v>
      </c>
      <c r="F1794" s="81" t="s">
        <v>248</v>
      </c>
      <c r="G1794" s="81" t="s">
        <v>245</v>
      </c>
      <c r="H1794" s="70">
        <v>2026</v>
      </c>
    </row>
    <row r="1795" spans="1:8" x14ac:dyDescent="0.35">
      <c r="A1795" s="70" t="s">
        <v>4</v>
      </c>
      <c r="B1795" s="70" t="s">
        <v>13</v>
      </c>
      <c r="C1795" s="70" t="s">
        <v>251</v>
      </c>
      <c r="D1795" s="70" t="s">
        <v>128</v>
      </c>
      <c r="E1795" s="81">
        <f>INDEX('Input Data'!$B$123:$R$141,MATCH(IF($A1795="Primary",$A1795,$B1795),'Input Data'!$A$123:$A$141,0),MATCH($D1795,'Input Data'!$B$122:$R$122,0))</f>
        <v>8.6705996176268604E-2</v>
      </c>
      <c r="F1795" s="81" t="s">
        <v>244</v>
      </c>
      <c r="G1795" s="81" t="s">
        <v>245</v>
      </c>
      <c r="H1795" s="70">
        <v>2026</v>
      </c>
    </row>
    <row r="1796" spans="1:8" x14ac:dyDescent="0.35">
      <c r="A1796" s="70" t="s">
        <v>4</v>
      </c>
      <c r="B1796" s="70" t="s">
        <v>13</v>
      </c>
      <c r="C1796" s="70" t="s">
        <v>243</v>
      </c>
      <c r="D1796" s="70" t="s">
        <v>129</v>
      </c>
      <c r="E1796" s="81">
        <f>INDEX('Input Data'!$B$71:$R$89,MATCH(IF($A1796="Primary",$A1796,$B1796),'Input Data'!$A$71:$A$89,0),MATCH($D1796,'Input Data'!$B$70:$R$70,0))</f>
        <v>7.3212037812572114E-2</v>
      </c>
      <c r="F1796" s="81" t="s">
        <v>244</v>
      </c>
      <c r="G1796" s="81" t="s">
        <v>245</v>
      </c>
      <c r="H1796" s="70">
        <v>2026</v>
      </c>
    </row>
    <row r="1797" spans="1:8" x14ac:dyDescent="0.35">
      <c r="A1797" s="70" t="s">
        <v>4</v>
      </c>
      <c r="B1797" s="70" t="s">
        <v>13</v>
      </c>
      <c r="C1797" s="70" t="s">
        <v>246</v>
      </c>
      <c r="D1797" s="70" t="s">
        <v>129</v>
      </c>
      <c r="E1797" s="81">
        <f>INDEX('Input Data'!$B$97:$R$115,MATCH(IF($A1797="Primary",$A1797,$B1797),'Input Data'!$A$97:$A$115,0),MATCH($D1797,'Input Data'!$B$96:$R$96,0))</f>
        <v>1.2634987241372414E-2</v>
      </c>
      <c r="F1797" s="81" t="s">
        <v>244</v>
      </c>
      <c r="G1797" s="81" t="s">
        <v>245</v>
      </c>
      <c r="H1797" s="70">
        <v>2026</v>
      </c>
    </row>
    <row r="1798" spans="1:8" x14ac:dyDescent="0.35">
      <c r="A1798" s="70" t="s">
        <v>4</v>
      </c>
      <c r="B1798" s="70" t="s">
        <v>13</v>
      </c>
      <c r="C1798" s="70" t="s">
        <v>247</v>
      </c>
      <c r="D1798" s="70" t="s">
        <v>129</v>
      </c>
      <c r="E1798" s="76">
        <f>INDEX('Input Data'!$B$154:$R$173,MATCH(IF($A1798="Primary",$A1798,$B1798),'Input Data'!$A$154:$A$173,0),MATCH($D1798,'Input Data'!$B$153:$R$153,0))</f>
        <v>312.84054768955991</v>
      </c>
      <c r="F1798" s="81" t="s">
        <v>248</v>
      </c>
      <c r="G1798" s="81" t="s">
        <v>245</v>
      </c>
      <c r="H1798" s="70">
        <v>2026</v>
      </c>
    </row>
    <row r="1799" spans="1:8" x14ac:dyDescent="0.35">
      <c r="A1799" s="70" t="s">
        <v>4</v>
      </c>
      <c r="B1799" s="70" t="s">
        <v>13</v>
      </c>
      <c r="C1799" s="70" t="s">
        <v>249</v>
      </c>
      <c r="D1799" s="70" t="s">
        <v>129</v>
      </c>
      <c r="E1799" s="76">
        <f>INDEX('Input Data'!$B$180:$R$199,MATCH(IF($A1799="Primary",$A1799,$B1799),'Input Data'!$A$180:$A$199,0),MATCH($D1799,'Input Data'!$B$179:$R$179,0))</f>
        <v>142.03965930961186</v>
      </c>
      <c r="F1799" s="81" t="s">
        <v>248</v>
      </c>
      <c r="G1799" s="81" t="s">
        <v>245</v>
      </c>
      <c r="H1799" s="70">
        <v>2026</v>
      </c>
    </row>
    <row r="1800" spans="1:8" x14ac:dyDescent="0.35">
      <c r="A1800" s="70" t="s">
        <v>4</v>
      </c>
      <c r="B1800" s="70" t="s">
        <v>13</v>
      </c>
      <c r="C1800" s="70" t="s">
        <v>250</v>
      </c>
      <c r="D1800" s="70" t="s">
        <v>129</v>
      </c>
      <c r="E1800" s="76">
        <f t="shared" ref="E1800" ca="1" si="248">INDEX(INDIRECT("'"&amp;IF($A1800="Primary",$A1800,IF($B1800="History","History ",$B1800))&amp;"'!$E$41:$X$41"),1,MATCH($D1800,INDIRECT("'"&amp;IF($A1800="Primary",$A1800,IF($B1800="History","History ",$B1800))&amp;"'!$E$35:$X$35"),0))</f>
        <v>642.6542567652948</v>
      </c>
      <c r="F1800" s="81" t="s">
        <v>248</v>
      </c>
      <c r="G1800" s="81" t="s">
        <v>245</v>
      </c>
      <c r="H1800" s="70">
        <v>2026</v>
      </c>
    </row>
    <row r="1801" spans="1:8" x14ac:dyDescent="0.35">
      <c r="A1801" s="70" t="s">
        <v>4</v>
      </c>
      <c r="B1801" s="70" t="s">
        <v>13</v>
      </c>
      <c r="C1801" s="70" t="s">
        <v>251</v>
      </c>
      <c r="D1801" s="70" t="s">
        <v>129</v>
      </c>
      <c r="E1801" s="81">
        <f>INDEX('Input Data'!$B$123:$R$141,MATCH(IF($A1801="Primary",$A1801,$B1801),'Input Data'!$A$123:$A$141,0),MATCH($D1801,'Input Data'!$B$122:$R$122,0))</f>
        <v>8.5847025053944523E-2</v>
      </c>
      <c r="F1801" s="81" t="s">
        <v>244</v>
      </c>
      <c r="G1801" s="81" t="s">
        <v>245</v>
      </c>
      <c r="H1801" s="70">
        <v>2026</v>
      </c>
    </row>
    <row r="1802" spans="1:8" x14ac:dyDescent="0.35">
      <c r="A1802" s="70" t="s">
        <v>4</v>
      </c>
      <c r="B1802" s="70" t="s">
        <v>13</v>
      </c>
      <c r="C1802" s="70" t="s">
        <v>243</v>
      </c>
      <c r="D1802" s="70" t="s">
        <v>130</v>
      </c>
      <c r="E1802" s="81">
        <f>INDEX('Input Data'!$B$71:$R$89,MATCH(IF($A1802="Primary",$A1802,$B1802),'Input Data'!$A$71:$A$89,0),MATCH($D1802,'Input Data'!$B$70:$R$70,0))</f>
        <v>8.3080707685817975E-2</v>
      </c>
      <c r="F1802" s="81" t="s">
        <v>244</v>
      </c>
      <c r="G1802" s="81" t="s">
        <v>245</v>
      </c>
      <c r="H1802" s="70">
        <v>2026</v>
      </c>
    </row>
    <row r="1803" spans="1:8" x14ac:dyDescent="0.35">
      <c r="A1803" s="70" t="s">
        <v>4</v>
      </c>
      <c r="B1803" s="70" t="s">
        <v>13</v>
      </c>
      <c r="C1803" s="70" t="s">
        <v>246</v>
      </c>
      <c r="D1803" s="70" t="s">
        <v>130</v>
      </c>
      <c r="E1803" s="81">
        <f>INDEX('Input Data'!$B$97:$R$115,MATCH(IF($A1803="Primary",$A1803,$B1803),'Input Data'!$A$97:$A$115,0),MATCH($D1803,'Input Data'!$B$96:$R$96,0))</f>
        <v>2.1853608352917466E-2</v>
      </c>
      <c r="F1803" s="81" t="s">
        <v>244</v>
      </c>
      <c r="G1803" s="81" t="s">
        <v>245</v>
      </c>
      <c r="H1803" s="70">
        <v>2026</v>
      </c>
    </row>
    <row r="1804" spans="1:8" x14ac:dyDescent="0.35">
      <c r="A1804" s="70" t="s">
        <v>4</v>
      </c>
      <c r="B1804" s="70" t="s">
        <v>13</v>
      </c>
      <c r="C1804" s="70" t="s">
        <v>247</v>
      </c>
      <c r="D1804" s="70" t="s">
        <v>130</v>
      </c>
      <c r="E1804" s="76">
        <f>INDEX('Input Data'!$B$154:$R$173,MATCH(IF($A1804="Primary",$A1804,$B1804),'Input Data'!$A$154:$A$173,0),MATCH($D1804,'Input Data'!$B$153:$R$153,0))</f>
        <v>329.32932765634234</v>
      </c>
      <c r="F1804" s="81" t="s">
        <v>248</v>
      </c>
      <c r="G1804" s="81" t="s">
        <v>245</v>
      </c>
      <c r="H1804" s="70">
        <v>2026</v>
      </c>
    </row>
    <row r="1805" spans="1:8" x14ac:dyDescent="0.35">
      <c r="A1805" s="70" t="s">
        <v>4</v>
      </c>
      <c r="B1805" s="70" t="s">
        <v>13</v>
      </c>
      <c r="C1805" s="70" t="s">
        <v>249</v>
      </c>
      <c r="D1805" s="70" t="s">
        <v>130</v>
      </c>
      <c r="E1805" s="76">
        <f>INDEX('Input Data'!$B$180:$R$199,MATCH(IF($A1805="Primary",$A1805,$B1805),'Input Data'!$A$180:$A$199,0),MATCH($D1805,'Input Data'!$B$179:$R$179,0))</f>
        <v>182.66727602560201</v>
      </c>
      <c r="F1805" s="81" t="s">
        <v>248</v>
      </c>
      <c r="G1805" s="81" t="s">
        <v>245</v>
      </c>
      <c r="H1805" s="70">
        <v>2026</v>
      </c>
    </row>
    <row r="1806" spans="1:8" x14ac:dyDescent="0.35">
      <c r="A1806" s="70" t="s">
        <v>4</v>
      </c>
      <c r="B1806" s="70" t="s">
        <v>13</v>
      </c>
      <c r="C1806" s="70" t="s">
        <v>250</v>
      </c>
      <c r="D1806" s="70" t="s">
        <v>130</v>
      </c>
      <c r="E1806" s="76">
        <f t="shared" ref="E1806" ca="1" si="249">INDEX(INDIRECT("'"&amp;IF($A1806="Primary",$A1806,IF($B1806="History","History ",$B1806))&amp;"'!$E$41:$X$41"),1,MATCH($D1806,INDIRECT("'"&amp;IF($A1806="Primary",$A1806,IF($B1806="History","History ",$B1806))&amp;"'!$E$35:$X$35"),0))</f>
        <v>571.81378985107312</v>
      </c>
      <c r="F1806" s="81" t="s">
        <v>248</v>
      </c>
      <c r="G1806" s="81" t="s">
        <v>245</v>
      </c>
      <c r="H1806" s="70">
        <v>2026</v>
      </c>
    </row>
    <row r="1807" spans="1:8" x14ac:dyDescent="0.35">
      <c r="A1807" s="70" t="s">
        <v>4</v>
      </c>
      <c r="B1807" s="70" t="s">
        <v>13</v>
      </c>
      <c r="C1807" s="70" t="s">
        <v>251</v>
      </c>
      <c r="D1807" s="70" t="s">
        <v>130</v>
      </c>
      <c r="E1807" s="81">
        <f>INDEX('Input Data'!$B$123:$R$141,MATCH(IF($A1807="Primary",$A1807,$B1807),'Input Data'!$A$123:$A$141,0),MATCH($D1807,'Input Data'!$B$122:$R$122,0))</f>
        <v>0.10493431603873545</v>
      </c>
      <c r="F1807" s="81" t="s">
        <v>244</v>
      </c>
      <c r="G1807" s="81" t="s">
        <v>245</v>
      </c>
      <c r="H1807" s="70">
        <v>2026</v>
      </c>
    </row>
    <row r="1808" spans="1:8" x14ac:dyDescent="0.35">
      <c r="A1808" s="70" t="s">
        <v>4</v>
      </c>
      <c r="B1808" s="70" t="s">
        <v>13</v>
      </c>
      <c r="C1808" s="70" t="s">
        <v>243</v>
      </c>
      <c r="D1808" s="70" t="s">
        <v>131</v>
      </c>
      <c r="E1808" s="81">
        <f>INDEX('Input Data'!$B$71:$R$89,MATCH(IF($A1808="Primary",$A1808,$B1808),'Input Data'!$A$71:$A$89,0),MATCH($D1808,'Input Data'!$B$70:$R$70,0))</f>
        <v>8.9964798885628416E-2</v>
      </c>
      <c r="F1808" s="81" t="s">
        <v>244</v>
      </c>
      <c r="G1808" s="81" t="s">
        <v>245</v>
      </c>
      <c r="H1808" s="70">
        <v>2026</v>
      </c>
    </row>
    <row r="1809" spans="1:8" x14ac:dyDescent="0.35">
      <c r="A1809" s="70" t="s">
        <v>4</v>
      </c>
      <c r="B1809" s="70" t="s">
        <v>13</v>
      </c>
      <c r="C1809" s="70" t="s">
        <v>246</v>
      </c>
      <c r="D1809" s="70" t="s">
        <v>131</v>
      </c>
      <c r="E1809" s="81">
        <f>INDEX('Input Data'!$B$97:$R$115,MATCH(IF($A1809="Primary",$A1809,$B1809),'Input Data'!$A$97:$A$115,0),MATCH($D1809,'Input Data'!$B$96:$R$96,0))</f>
        <v>1.5484196444541269E-2</v>
      </c>
      <c r="F1809" s="81" t="s">
        <v>244</v>
      </c>
      <c r="G1809" s="81" t="s">
        <v>245</v>
      </c>
      <c r="H1809" s="70">
        <v>2026</v>
      </c>
    </row>
    <row r="1810" spans="1:8" x14ac:dyDescent="0.35">
      <c r="A1810" s="70" t="s">
        <v>4</v>
      </c>
      <c r="B1810" s="70" t="s">
        <v>13</v>
      </c>
      <c r="C1810" s="70" t="s">
        <v>247</v>
      </c>
      <c r="D1810" s="70" t="s">
        <v>131</v>
      </c>
      <c r="E1810" s="76">
        <f>INDEX('Input Data'!$B$154:$R$173,MATCH(IF($A1810="Primary",$A1810,$B1810),'Input Data'!$A$154:$A$173,0),MATCH($D1810,'Input Data'!$B$153:$R$153,0))</f>
        <v>413.9843254230463</v>
      </c>
      <c r="F1810" s="81" t="s">
        <v>248</v>
      </c>
      <c r="G1810" s="81" t="s">
        <v>245</v>
      </c>
      <c r="H1810" s="70">
        <v>2026</v>
      </c>
    </row>
    <row r="1811" spans="1:8" x14ac:dyDescent="0.35">
      <c r="A1811" s="70" t="s">
        <v>4</v>
      </c>
      <c r="B1811" s="70" t="s">
        <v>13</v>
      </c>
      <c r="C1811" s="70" t="s">
        <v>249</v>
      </c>
      <c r="D1811" s="70" t="s">
        <v>131</v>
      </c>
      <c r="E1811" s="76">
        <f>INDEX('Input Data'!$B$180:$R$199,MATCH(IF($A1811="Primary",$A1811,$B1811),'Input Data'!$A$180:$A$199,0),MATCH($D1811,'Input Data'!$B$179:$R$179,0))</f>
        <v>184.16349792645644</v>
      </c>
      <c r="F1811" s="81" t="s">
        <v>248</v>
      </c>
      <c r="G1811" s="81" t="s">
        <v>245</v>
      </c>
      <c r="H1811" s="70">
        <v>2026</v>
      </c>
    </row>
    <row r="1812" spans="1:8" x14ac:dyDescent="0.35">
      <c r="A1812" s="70" t="s">
        <v>4</v>
      </c>
      <c r="B1812" s="70" t="s">
        <v>13</v>
      </c>
      <c r="C1812" s="70" t="s">
        <v>250</v>
      </c>
      <c r="D1812" s="70" t="s">
        <v>131</v>
      </c>
      <c r="E1812" s="76">
        <f t="shared" ref="E1812" ca="1" si="250">INDEX(INDIRECT("'"&amp;IF($A1812="Primary",$A1812,IF($B1812="History","History ",$B1812))&amp;"'!$E$41:$X$41"),1,MATCH($D1812,INDIRECT("'"&amp;IF($A1812="Primary",$A1812,IF($B1812="History","History ",$B1812))&amp;"'!$E$35:$X$35"),0))</f>
        <v>454.24935992880035</v>
      </c>
      <c r="F1812" s="81" t="s">
        <v>248</v>
      </c>
      <c r="G1812" s="81" t="s">
        <v>245</v>
      </c>
      <c r="H1812" s="70">
        <v>2026</v>
      </c>
    </row>
    <row r="1813" spans="1:8" x14ac:dyDescent="0.35">
      <c r="A1813" s="70" t="s">
        <v>4</v>
      </c>
      <c r="B1813" s="70" t="s">
        <v>13</v>
      </c>
      <c r="C1813" s="70" t="s">
        <v>251</v>
      </c>
      <c r="D1813" s="70" t="s">
        <v>131</v>
      </c>
      <c r="E1813" s="81">
        <f>INDEX('Input Data'!$B$123:$R$141,MATCH(IF($A1813="Primary",$A1813,$B1813),'Input Data'!$A$123:$A$141,0),MATCH($D1813,'Input Data'!$B$122:$R$122,0))</f>
        <v>0.10544899533016969</v>
      </c>
      <c r="F1813" s="81" t="s">
        <v>244</v>
      </c>
      <c r="G1813" s="81" t="s">
        <v>245</v>
      </c>
      <c r="H1813" s="70">
        <v>2026</v>
      </c>
    </row>
    <row r="1814" spans="1:8" x14ac:dyDescent="0.35">
      <c r="A1814" s="70" t="s">
        <v>4</v>
      </c>
      <c r="B1814" s="70" t="s">
        <v>13</v>
      </c>
      <c r="C1814" s="70" t="s">
        <v>243</v>
      </c>
      <c r="D1814" s="70" t="s">
        <v>132</v>
      </c>
      <c r="E1814" s="81">
        <f>INDEX('Input Data'!$B$71:$R$89,MATCH(IF($A1814="Primary",$A1814,$B1814),'Input Data'!$A$71:$A$89,0),MATCH($D1814,'Input Data'!$B$70:$R$70,0))</f>
        <v>8.3178624397905437E-2</v>
      </c>
      <c r="F1814" s="81" t="s">
        <v>244</v>
      </c>
      <c r="G1814" s="81" t="s">
        <v>245</v>
      </c>
      <c r="H1814" s="70">
        <v>2026</v>
      </c>
    </row>
    <row r="1815" spans="1:8" x14ac:dyDescent="0.35">
      <c r="A1815" s="70" t="s">
        <v>4</v>
      </c>
      <c r="B1815" s="70" t="s">
        <v>13</v>
      </c>
      <c r="C1815" s="70" t="s">
        <v>246</v>
      </c>
      <c r="D1815" s="70" t="s">
        <v>132</v>
      </c>
      <c r="E1815" s="81">
        <f>INDEX('Input Data'!$B$97:$R$115,MATCH(IF($A1815="Primary",$A1815,$B1815),'Input Data'!$A$97:$A$115,0),MATCH($D1815,'Input Data'!$B$96:$R$96,0))</f>
        <v>1.8944743518026361E-2</v>
      </c>
      <c r="F1815" s="81" t="s">
        <v>244</v>
      </c>
      <c r="G1815" s="81" t="s">
        <v>245</v>
      </c>
      <c r="H1815" s="70">
        <v>2026</v>
      </c>
    </row>
    <row r="1816" spans="1:8" x14ac:dyDescent="0.35">
      <c r="A1816" s="70" t="s">
        <v>4</v>
      </c>
      <c r="B1816" s="70" t="s">
        <v>13</v>
      </c>
      <c r="C1816" s="70" t="s">
        <v>247</v>
      </c>
      <c r="D1816" s="70" t="s">
        <v>132</v>
      </c>
      <c r="E1816" s="76">
        <f>INDEX('Input Data'!$B$154:$R$173,MATCH(IF($A1816="Primary",$A1816,$B1816),'Input Data'!$A$154:$A$173,0),MATCH($D1816,'Input Data'!$B$153:$R$153,0))</f>
        <v>448.47003353822345</v>
      </c>
      <c r="F1816" s="81" t="s">
        <v>248</v>
      </c>
      <c r="G1816" s="81" t="s">
        <v>245</v>
      </c>
      <c r="H1816" s="70">
        <v>2026</v>
      </c>
    </row>
    <row r="1817" spans="1:8" x14ac:dyDescent="0.35">
      <c r="A1817" s="70" t="s">
        <v>4</v>
      </c>
      <c r="B1817" s="70" t="s">
        <v>13</v>
      </c>
      <c r="C1817" s="70" t="s">
        <v>249</v>
      </c>
      <c r="D1817" s="70" t="s">
        <v>132</v>
      </c>
      <c r="E1817" s="76">
        <f>INDEX('Input Data'!$B$180:$R$199,MATCH(IF($A1817="Primary",$A1817,$B1817),'Input Data'!$A$180:$A$199,0),MATCH($D1817,'Input Data'!$B$179:$R$179,0))</f>
        <v>178.0569187165936</v>
      </c>
      <c r="F1817" s="81" t="s">
        <v>248</v>
      </c>
      <c r="G1817" s="81" t="s">
        <v>245</v>
      </c>
      <c r="H1817" s="70">
        <v>2026</v>
      </c>
    </row>
    <row r="1818" spans="1:8" x14ac:dyDescent="0.35">
      <c r="A1818" s="70" t="s">
        <v>4</v>
      </c>
      <c r="B1818" s="70" t="s">
        <v>13</v>
      </c>
      <c r="C1818" s="70" t="s">
        <v>250</v>
      </c>
      <c r="D1818" s="70" t="s">
        <v>132</v>
      </c>
      <c r="E1818" s="76">
        <f t="shared" ref="E1818" ca="1" si="251">INDEX(INDIRECT("'"&amp;IF($A1818="Primary",$A1818,IF($B1818="History","History ",$B1818))&amp;"'!$E$41:$X$41"),1,MATCH($D1818,INDIRECT("'"&amp;IF($A1818="Primary",$A1818,IF($B1818="History","History ",$B1818))&amp;"'!$E$35:$X$35"),0))</f>
        <v>543.1047034680638</v>
      </c>
      <c r="F1818" s="81" t="s">
        <v>248</v>
      </c>
      <c r="G1818" s="81" t="s">
        <v>245</v>
      </c>
      <c r="H1818" s="70">
        <v>2026</v>
      </c>
    </row>
    <row r="1819" spans="1:8" x14ac:dyDescent="0.35">
      <c r="A1819" s="70" t="s">
        <v>4</v>
      </c>
      <c r="B1819" s="70" t="s">
        <v>13</v>
      </c>
      <c r="C1819" s="70" t="s">
        <v>251</v>
      </c>
      <c r="D1819" s="70" t="s">
        <v>132</v>
      </c>
      <c r="E1819" s="81">
        <f>INDEX('Input Data'!$B$123:$R$141,MATCH(IF($A1819="Primary",$A1819,$B1819),'Input Data'!$A$123:$A$141,0),MATCH($D1819,'Input Data'!$B$122:$R$122,0))</f>
        <v>0.1021233679159318</v>
      </c>
      <c r="F1819" s="81" t="s">
        <v>244</v>
      </c>
      <c r="G1819" s="81" t="s">
        <v>245</v>
      </c>
      <c r="H1819" s="70">
        <v>2026</v>
      </c>
    </row>
    <row r="1820" spans="1:8" x14ac:dyDescent="0.35">
      <c r="A1820" s="70" t="s">
        <v>4</v>
      </c>
      <c r="B1820" s="70" t="s">
        <v>13</v>
      </c>
      <c r="C1820" s="70" t="s">
        <v>243</v>
      </c>
      <c r="D1820" s="70" t="s">
        <v>133</v>
      </c>
      <c r="E1820" s="81">
        <f>INDEX('Input Data'!$B$71:$R$89,MATCH(IF($A1820="Primary",$A1820,$B1820),'Input Data'!$A$71:$A$89,0),MATCH($D1820,'Input Data'!$B$70:$R$70,0))</f>
        <v>8.314294063597126E-2</v>
      </c>
      <c r="F1820" s="81" t="s">
        <v>244</v>
      </c>
      <c r="G1820" s="81" t="s">
        <v>252</v>
      </c>
      <c r="H1820" s="70">
        <v>2026</v>
      </c>
    </row>
    <row r="1821" spans="1:8" x14ac:dyDescent="0.35">
      <c r="A1821" s="70" t="s">
        <v>4</v>
      </c>
      <c r="B1821" s="70" t="s">
        <v>13</v>
      </c>
      <c r="C1821" s="70" t="s">
        <v>246</v>
      </c>
      <c r="D1821" s="70" t="s">
        <v>133</v>
      </c>
      <c r="E1821" s="81">
        <f>INDEX('Input Data'!$B$97:$R$115,MATCH(IF($A1821="Primary",$A1821,$B1821),'Input Data'!$A$97:$A$115,0),MATCH($D1821,'Input Data'!$B$96:$R$96,0))</f>
        <v>1.9552115527945026E-2</v>
      </c>
      <c r="F1821" s="81" t="s">
        <v>244</v>
      </c>
      <c r="G1821" s="81" t="s">
        <v>252</v>
      </c>
      <c r="H1821" s="70">
        <v>2026</v>
      </c>
    </row>
    <row r="1822" spans="1:8" x14ac:dyDescent="0.35">
      <c r="A1822" s="70" t="s">
        <v>4</v>
      </c>
      <c r="B1822" s="70" t="s">
        <v>13</v>
      </c>
      <c r="C1822" s="70" t="s">
        <v>247</v>
      </c>
      <c r="D1822" s="70" t="s">
        <v>133</v>
      </c>
      <c r="E1822" s="76">
        <f>INDEX('Input Data'!$B$154:$R$173,MATCH(IF($A1822="Primary",$A1822,$B1822),'Input Data'!$A$154:$A$173,0),MATCH($D1822,'Input Data'!$B$153:$R$153,0))</f>
        <v>370.87938676689259</v>
      </c>
      <c r="F1822" s="81" t="s">
        <v>248</v>
      </c>
      <c r="G1822" s="81" t="s">
        <v>252</v>
      </c>
      <c r="H1822" s="70">
        <v>2026</v>
      </c>
    </row>
    <row r="1823" spans="1:8" x14ac:dyDescent="0.35">
      <c r="A1823" s="70" t="s">
        <v>4</v>
      </c>
      <c r="B1823" s="70" t="s">
        <v>13</v>
      </c>
      <c r="C1823" s="70" t="s">
        <v>249</v>
      </c>
      <c r="D1823" s="70" t="s">
        <v>133</v>
      </c>
      <c r="E1823" s="76">
        <f>INDEX('Input Data'!$B$180:$R$199,MATCH(IF($A1823="Primary",$A1823,$B1823),'Input Data'!$A$180:$A$199,0),MATCH($D1823,'Input Data'!$B$179:$R$179,0))</f>
        <v>152.50969332787022</v>
      </c>
      <c r="F1823" s="81" t="s">
        <v>248</v>
      </c>
      <c r="G1823" s="81" t="s">
        <v>252</v>
      </c>
      <c r="H1823" s="70">
        <v>2026</v>
      </c>
    </row>
    <row r="1824" spans="1:8" x14ac:dyDescent="0.35">
      <c r="A1824" s="70" t="s">
        <v>4</v>
      </c>
      <c r="B1824" s="70" t="s">
        <v>13</v>
      </c>
      <c r="C1824" s="70" t="s">
        <v>250</v>
      </c>
      <c r="D1824" s="70" t="s">
        <v>133</v>
      </c>
      <c r="E1824" s="76">
        <f>INDEX('Input Data'!$B$430:$Q$449,MATCH(IF($A1824="Primary",$A1824,$B1824),'Input Data'!$A$430:$A$449,0),MATCH($D1824,'Input Data'!B$429:Q$429,0))</f>
        <v>480.9576233181989</v>
      </c>
      <c r="F1824" s="81" t="s">
        <v>248</v>
      </c>
      <c r="G1824" s="81" t="s">
        <v>252</v>
      </c>
      <c r="H1824" s="70">
        <v>2026</v>
      </c>
    </row>
    <row r="1825" spans="1:8" x14ac:dyDescent="0.35">
      <c r="A1825" s="70" t="s">
        <v>4</v>
      </c>
      <c r="B1825" s="70" t="s">
        <v>13</v>
      </c>
      <c r="C1825" s="70" t="s">
        <v>251</v>
      </c>
      <c r="D1825" s="70" t="s">
        <v>133</v>
      </c>
      <c r="E1825" s="81">
        <f>INDEX('Input Data'!$B$123:$R$141,MATCH(IF($A1825="Primary",$A1825,$B1825),'Input Data'!$A$123:$A$141,0),MATCH($D1825,'Input Data'!$B$122:$R$122,0))</f>
        <v>0.10269505616391629</v>
      </c>
      <c r="F1825" s="81" t="s">
        <v>244</v>
      </c>
      <c r="G1825" s="81" t="s">
        <v>252</v>
      </c>
      <c r="H1825" s="70">
        <v>2026</v>
      </c>
    </row>
    <row r="1826" spans="1:8" x14ac:dyDescent="0.35">
      <c r="A1826" s="70" t="s">
        <v>4</v>
      </c>
      <c r="B1826" s="70" t="s">
        <v>13</v>
      </c>
      <c r="C1826" s="70" t="s">
        <v>243</v>
      </c>
      <c r="D1826" s="70" t="s">
        <v>134</v>
      </c>
      <c r="E1826" s="81">
        <f>INDEX('Input Data'!$B$71:$R$89,MATCH(IF($A1826="Primary",$A1826,$B1826),'Input Data'!$A$71:$A$89,0),MATCH($D1826,'Input Data'!$B$70:$R$70,0))</f>
        <v>8.2848276136147994E-2</v>
      </c>
      <c r="F1826" s="81" t="s">
        <v>244</v>
      </c>
      <c r="G1826" s="81" t="s">
        <v>252</v>
      </c>
      <c r="H1826" s="70">
        <v>2026</v>
      </c>
    </row>
    <row r="1827" spans="1:8" x14ac:dyDescent="0.35">
      <c r="A1827" s="70" t="s">
        <v>4</v>
      </c>
      <c r="B1827" s="70" t="s">
        <v>13</v>
      </c>
      <c r="C1827" s="70" t="s">
        <v>246</v>
      </c>
      <c r="D1827" s="70" t="s">
        <v>134</v>
      </c>
      <c r="E1827" s="81">
        <f>INDEX('Input Data'!$B$97:$R$115,MATCH(IF($A1827="Primary",$A1827,$B1827),'Input Data'!$A$97:$A$115,0),MATCH($D1827,'Input Data'!$B$96:$R$96,0))</f>
        <v>1.9482821438772096E-2</v>
      </c>
      <c r="F1827" s="81" t="s">
        <v>244</v>
      </c>
      <c r="G1827" s="81" t="s">
        <v>252</v>
      </c>
      <c r="H1827" s="70">
        <v>2026</v>
      </c>
    </row>
    <row r="1828" spans="1:8" x14ac:dyDescent="0.35">
      <c r="A1828" s="70" t="s">
        <v>4</v>
      </c>
      <c r="B1828" s="70" t="s">
        <v>13</v>
      </c>
      <c r="C1828" s="70" t="s">
        <v>247</v>
      </c>
      <c r="D1828" s="70" t="s">
        <v>134</v>
      </c>
      <c r="E1828" s="76">
        <f>INDEX('Input Data'!$B$154:$R$173,MATCH(IF($A1828="Primary",$A1828,$B1828),'Input Data'!$A$154:$A$173,0),MATCH($D1828,'Input Data'!$B$153:$R$153,0))</f>
        <v>346.82049144975048</v>
      </c>
      <c r="F1828" s="81" t="s">
        <v>248</v>
      </c>
      <c r="G1828" s="81" t="s">
        <v>252</v>
      </c>
      <c r="H1828" s="70">
        <v>2026</v>
      </c>
    </row>
    <row r="1829" spans="1:8" x14ac:dyDescent="0.35">
      <c r="A1829" s="70" t="s">
        <v>4</v>
      </c>
      <c r="B1829" s="70" t="s">
        <v>13</v>
      </c>
      <c r="C1829" s="70" t="s">
        <v>249</v>
      </c>
      <c r="D1829" s="70" t="s">
        <v>134</v>
      </c>
      <c r="E1829" s="76">
        <f>INDEX('Input Data'!$B$180:$R$199,MATCH(IF($A1829="Primary",$A1829,$B1829),'Input Data'!$A$180:$A$199,0),MATCH($D1829,'Input Data'!$B$179:$R$179,0))</f>
        <v>148.20335124205025</v>
      </c>
      <c r="F1829" s="81" t="s">
        <v>248</v>
      </c>
      <c r="G1829" s="81" t="s">
        <v>252</v>
      </c>
      <c r="H1829" s="70">
        <v>2026</v>
      </c>
    </row>
    <row r="1830" spans="1:8" x14ac:dyDescent="0.35">
      <c r="A1830" s="70" t="s">
        <v>4</v>
      </c>
      <c r="B1830" s="70" t="s">
        <v>13</v>
      </c>
      <c r="C1830" s="70" t="s">
        <v>250</v>
      </c>
      <c r="D1830" s="70" t="s">
        <v>134</v>
      </c>
      <c r="E1830" s="76">
        <f>INDEX('Input Data'!$B$430:$Q$449,MATCH(IF($A1830="Primary",$A1830,$B1830),'Input Data'!$A$430:$A$449,0),MATCH($D1830,'Input Data'!B$429:Q$429,0))</f>
        <v>650.79929810489557</v>
      </c>
      <c r="F1830" s="81" t="s">
        <v>248</v>
      </c>
      <c r="G1830" s="81" t="s">
        <v>252</v>
      </c>
      <c r="H1830" s="70">
        <v>2026</v>
      </c>
    </row>
    <row r="1831" spans="1:8" x14ac:dyDescent="0.35">
      <c r="A1831" s="70" t="s">
        <v>4</v>
      </c>
      <c r="B1831" s="70" t="s">
        <v>13</v>
      </c>
      <c r="C1831" s="70" t="s">
        <v>251</v>
      </c>
      <c r="D1831" s="70" t="s">
        <v>134</v>
      </c>
      <c r="E1831" s="81">
        <f>INDEX('Input Data'!$B$123:$R$141,MATCH(IF($A1831="Primary",$A1831,$B1831),'Input Data'!$A$123:$A$141,0),MATCH($D1831,'Input Data'!$B$122:$R$122,0))</f>
        <v>0.10233109757492009</v>
      </c>
      <c r="F1831" s="81" t="s">
        <v>244</v>
      </c>
      <c r="G1831" s="81" t="s">
        <v>252</v>
      </c>
      <c r="H1831" s="70">
        <v>2026</v>
      </c>
    </row>
    <row r="1832" spans="1:8" x14ac:dyDescent="0.35">
      <c r="A1832" s="70" t="s">
        <v>4</v>
      </c>
      <c r="B1832" s="70" t="s">
        <v>13</v>
      </c>
      <c r="C1832" s="70" t="s">
        <v>243</v>
      </c>
      <c r="D1832" s="70" t="s">
        <v>135</v>
      </c>
      <c r="E1832" s="81">
        <f>INDEX('Input Data'!$B$71:$R$89,MATCH(IF($A1832="Primary",$A1832,$B1832),'Input Data'!$A$71:$A$89,0),MATCH($D1832,'Input Data'!$B$70:$R$70,0))</f>
        <v>8.2848276136147994E-2</v>
      </c>
      <c r="F1832" s="81" t="s">
        <v>244</v>
      </c>
      <c r="G1832" s="70" t="s">
        <v>252</v>
      </c>
      <c r="H1832" s="70">
        <v>2026</v>
      </c>
    </row>
    <row r="1833" spans="1:8" x14ac:dyDescent="0.35">
      <c r="A1833" s="70" t="s">
        <v>4</v>
      </c>
      <c r="B1833" s="70" t="s">
        <v>13</v>
      </c>
      <c r="C1833" s="70" t="s">
        <v>246</v>
      </c>
      <c r="D1833" s="70" t="s">
        <v>135</v>
      </c>
      <c r="E1833" s="81">
        <f>INDEX('Input Data'!$B$97:$R$115,MATCH(IF($A1833="Primary",$A1833,$B1833),'Input Data'!$A$97:$A$115,0),MATCH($D1833,'Input Data'!$B$96:$R$96,0))</f>
        <v>1.9482821438772092E-2</v>
      </c>
      <c r="F1833" s="81" t="s">
        <v>244</v>
      </c>
      <c r="G1833" s="70" t="s">
        <v>252</v>
      </c>
      <c r="H1833" s="70">
        <v>2026</v>
      </c>
    </row>
    <row r="1834" spans="1:8" x14ac:dyDescent="0.35">
      <c r="A1834" s="70" t="s">
        <v>4</v>
      </c>
      <c r="B1834" s="70" t="s">
        <v>13</v>
      </c>
      <c r="C1834" s="70" t="s">
        <v>247</v>
      </c>
      <c r="D1834" s="70" t="s">
        <v>135</v>
      </c>
      <c r="E1834" s="76">
        <f>INDEX('Input Data'!$B$154:$R$173,MATCH(IF($A1834="Primary",$A1834,$B1834),'Input Data'!$A$154:$A$173,0),MATCH($D1834,'Input Data'!$B$153:$R$153,0))</f>
        <v>361.98192779850382</v>
      </c>
      <c r="F1834" s="81" t="s">
        <v>248</v>
      </c>
      <c r="G1834" s="70" t="s">
        <v>252</v>
      </c>
      <c r="H1834" s="70">
        <v>2026</v>
      </c>
    </row>
    <row r="1835" spans="1:8" x14ac:dyDescent="0.35">
      <c r="A1835" s="70" t="s">
        <v>4</v>
      </c>
      <c r="B1835" s="70" t="s">
        <v>13</v>
      </c>
      <c r="C1835" s="70" t="s">
        <v>249</v>
      </c>
      <c r="D1835" s="70" t="s">
        <v>135</v>
      </c>
      <c r="E1835" s="76">
        <f>INDEX('Input Data'!$B$180:$R$199,MATCH(IF($A1835="Primary",$A1835,$B1835),'Input Data'!$A$180:$A$199,0),MATCH($D1835,'Input Data'!$B$179:$R$179,0))</f>
        <v>162.7261324584158</v>
      </c>
      <c r="F1835" s="81" t="s">
        <v>248</v>
      </c>
      <c r="G1835" s="70" t="s">
        <v>252</v>
      </c>
      <c r="H1835" s="70">
        <v>2026</v>
      </c>
    </row>
    <row r="1836" spans="1:8" x14ac:dyDescent="0.35">
      <c r="A1836" s="70" t="s">
        <v>4</v>
      </c>
      <c r="B1836" s="70" t="s">
        <v>13</v>
      </c>
      <c r="C1836" s="70" t="s">
        <v>250</v>
      </c>
      <c r="D1836" s="70" t="s">
        <v>135</v>
      </c>
      <c r="E1836" s="76"/>
      <c r="F1836" s="76"/>
      <c r="G1836" s="70" t="s">
        <v>252</v>
      </c>
      <c r="H1836" s="70">
        <v>2026</v>
      </c>
    </row>
    <row r="1837" spans="1:8" x14ac:dyDescent="0.35">
      <c r="A1837" s="70" t="s">
        <v>4</v>
      </c>
      <c r="B1837" s="70" t="s">
        <v>13</v>
      </c>
      <c r="C1837" s="70" t="s">
        <v>251</v>
      </c>
      <c r="D1837" s="70" t="s">
        <v>135</v>
      </c>
      <c r="E1837" s="81">
        <f>INDEX('Input Data'!$B$123:$R$141,MATCH(IF($A1837="Primary",$A1837,$B1837),'Input Data'!$A$123:$A$141,0),MATCH($D1837,'Input Data'!$B$122:$R$122,0))</f>
        <v>0.10233109757492009</v>
      </c>
      <c r="F1837" s="81" t="s">
        <v>244</v>
      </c>
      <c r="G1837" s="70" t="s">
        <v>252</v>
      </c>
      <c r="H1837" s="70">
        <v>2026</v>
      </c>
    </row>
    <row r="1838" spans="1:8" x14ac:dyDescent="0.35">
      <c r="A1838" s="70" t="s">
        <v>4</v>
      </c>
      <c r="B1838" s="70" t="s">
        <v>27</v>
      </c>
      <c r="C1838" s="70" t="s">
        <v>243</v>
      </c>
      <c r="D1838" s="70" t="s">
        <v>119</v>
      </c>
      <c r="E1838" s="81">
        <f>INDEX('Input Data'!$B$71:$R$89,MATCH(IF($A1838="Primary",$A1838,$B1838),'Input Data'!$A$71:$A$89,0),MATCH($D1838,'Input Data'!$B$70:$R$70,0))</f>
        <v>6.8701024854398982E-2</v>
      </c>
      <c r="F1838" s="81" t="s">
        <v>244</v>
      </c>
      <c r="G1838" s="81" t="s">
        <v>245</v>
      </c>
      <c r="H1838" s="70">
        <v>2026</v>
      </c>
    </row>
    <row r="1839" spans="1:8" x14ac:dyDescent="0.35">
      <c r="A1839" s="70" t="s">
        <v>4</v>
      </c>
      <c r="B1839" s="70" t="s">
        <v>27</v>
      </c>
      <c r="C1839" s="70" t="s">
        <v>246</v>
      </c>
      <c r="D1839" s="70" t="s">
        <v>119</v>
      </c>
      <c r="E1839" s="81">
        <f>INDEX('Input Data'!$B$97:$R$115,MATCH(IF($A1839="Primary",$A1839,$B1839),'Input Data'!$A$97:$A$115,0),MATCH($D1839,'Input Data'!$B$96:$R$96,0))</f>
        <v>3.2848063284785782E-2</v>
      </c>
      <c r="F1839" s="81" t="s">
        <v>244</v>
      </c>
      <c r="G1839" s="81" t="s">
        <v>245</v>
      </c>
      <c r="H1839" s="70">
        <v>2026</v>
      </c>
    </row>
    <row r="1840" spans="1:8" x14ac:dyDescent="0.35">
      <c r="A1840" s="70" t="s">
        <v>4</v>
      </c>
      <c r="B1840" s="70" t="s">
        <v>27</v>
      </c>
      <c r="C1840" s="70" t="s">
        <v>247</v>
      </c>
      <c r="D1840" s="70" t="s">
        <v>119</v>
      </c>
      <c r="E1840" s="76">
        <f>INDEX('Input Data'!$B$154:$R$173,MATCH(IF($A1840="Primary",$A1840,$B1840),'Input Data'!$A$154:$A$173,0),MATCH($D1840,'Input Data'!$B$153:$R$153,0))</f>
        <v>161.66906870608912</v>
      </c>
      <c r="F1840" s="81" t="s">
        <v>248</v>
      </c>
      <c r="G1840" s="81" t="s">
        <v>245</v>
      </c>
      <c r="H1840" s="70">
        <v>2026</v>
      </c>
    </row>
    <row r="1841" spans="1:8" x14ac:dyDescent="0.35">
      <c r="A1841" s="70" t="s">
        <v>4</v>
      </c>
      <c r="B1841" s="70" t="s">
        <v>27</v>
      </c>
      <c r="C1841" s="70" t="s">
        <v>249</v>
      </c>
      <c r="D1841" s="70" t="s">
        <v>119</v>
      </c>
      <c r="E1841" s="76">
        <f>INDEX('Input Data'!$B$180:$R$199,MATCH(IF($A1841="Primary",$A1841,$B1841),'Input Data'!$A$180:$A$199,0),MATCH($D1841,'Input Data'!$B$179:$R$179,0))</f>
        <v>115.71871097300604</v>
      </c>
      <c r="F1841" s="81" t="s">
        <v>248</v>
      </c>
      <c r="G1841" s="81" t="s">
        <v>245</v>
      </c>
      <c r="H1841" s="70">
        <v>2026</v>
      </c>
    </row>
    <row r="1842" spans="1:8" x14ac:dyDescent="0.35">
      <c r="A1842" s="70" t="s">
        <v>4</v>
      </c>
      <c r="B1842" s="70" t="s">
        <v>27</v>
      </c>
      <c r="C1842" s="70" t="s">
        <v>250</v>
      </c>
      <c r="D1842" s="70" t="s">
        <v>119</v>
      </c>
      <c r="E1842" s="76">
        <f t="shared" ref="E1842" ca="1" si="252">INDEX(INDIRECT("'"&amp;IF($A1842="Primary",$A1842,IF($B1842="History","History ",$B1842))&amp;"'!$E$41:$X$41"),1,MATCH($D1842,INDIRECT("'"&amp;IF($A1842="Primary",$A1842,IF($B1842="History","History ",$B1842))&amp;"'!$E$35:$X$35"),0))</f>
        <v>364.12324589521995</v>
      </c>
      <c r="F1842" s="81" t="s">
        <v>248</v>
      </c>
      <c r="G1842" s="81" t="s">
        <v>245</v>
      </c>
      <c r="H1842" s="70">
        <v>2026</v>
      </c>
    </row>
    <row r="1843" spans="1:8" x14ac:dyDescent="0.35">
      <c r="A1843" s="70" t="s">
        <v>4</v>
      </c>
      <c r="B1843" s="70" t="s">
        <v>27</v>
      </c>
      <c r="C1843" s="70" t="s">
        <v>251</v>
      </c>
      <c r="D1843" s="70" t="s">
        <v>119</v>
      </c>
      <c r="E1843" s="81">
        <f>INDEX('Input Data'!$B$123:$R$141,MATCH(IF($A1843="Primary",$A1843,$B1843),'Input Data'!$A$123:$A$141,0),MATCH($D1843,'Input Data'!$B$122:$R$122,0))</f>
        <v>0.10154908813918476</v>
      </c>
      <c r="F1843" s="81" t="s">
        <v>244</v>
      </c>
      <c r="G1843" s="81" t="s">
        <v>245</v>
      </c>
      <c r="H1843" s="70">
        <v>2026</v>
      </c>
    </row>
    <row r="1844" spans="1:8" x14ac:dyDescent="0.35">
      <c r="A1844" s="70" t="s">
        <v>4</v>
      </c>
      <c r="B1844" s="70" t="s">
        <v>27</v>
      </c>
      <c r="C1844" s="70" t="s">
        <v>243</v>
      </c>
      <c r="D1844" s="70" t="s">
        <v>120</v>
      </c>
      <c r="E1844" s="81">
        <f>INDEX('Input Data'!$B$71:$R$89,MATCH(IF($A1844="Primary",$A1844,$B1844),'Input Data'!$A$71:$A$89,0),MATCH($D1844,'Input Data'!$B$70:$R$70,0))</f>
        <v>6.460280664554198E-2</v>
      </c>
      <c r="F1844" s="81" t="s">
        <v>244</v>
      </c>
      <c r="G1844" s="81" t="s">
        <v>245</v>
      </c>
      <c r="H1844" s="70">
        <v>2026</v>
      </c>
    </row>
    <row r="1845" spans="1:8" x14ac:dyDescent="0.35">
      <c r="A1845" s="70" t="s">
        <v>4</v>
      </c>
      <c r="B1845" s="70" t="s">
        <v>27</v>
      </c>
      <c r="C1845" s="70" t="s">
        <v>246</v>
      </c>
      <c r="D1845" s="70" t="s">
        <v>120</v>
      </c>
      <c r="E1845" s="81">
        <f>INDEX('Input Data'!$B$97:$R$115,MATCH(IF($A1845="Primary",$A1845,$B1845),'Input Data'!$A$97:$A$115,0),MATCH($D1845,'Input Data'!$B$96:$R$96,0))</f>
        <v>2.7278561306518897E-2</v>
      </c>
      <c r="F1845" s="81" t="s">
        <v>244</v>
      </c>
      <c r="G1845" s="81" t="s">
        <v>245</v>
      </c>
      <c r="H1845" s="70">
        <v>2026</v>
      </c>
    </row>
    <row r="1846" spans="1:8" x14ac:dyDescent="0.35">
      <c r="A1846" s="70" t="s">
        <v>4</v>
      </c>
      <c r="B1846" s="70" t="s">
        <v>27</v>
      </c>
      <c r="C1846" s="70" t="s">
        <v>247</v>
      </c>
      <c r="D1846" s="70" t="s">
        <v>120</v>
      </c>
      <c r="E1846" s="76">
        <f>INDEX('Input Data'!$B$154:$R$173,MATCH(IF($A1846="Primary",$A1846,$B1846),'Input Data'!$A$154:$A$173,0),MATCH($D1846,'Input Data'!$B$153:$R$153,0))</f>
        <v>208.60166601772002</v>
      </c>
      <c r="F1846" s="81" t="s">
        <v>248</v>
      </c>
      <c r="G1846" s="81" t="s">
        <v>245</v>
      </c>
      <c r="H1846" s="70">
        <v>2026</v>
      </c>
    </row>
    <row r="1847" spans="1:8" x14ac:dyDescent="0.35">
      <c r="A1847" s="70" t="s">
        <v>4</v>
      </c>
      <c r="B1847" s="70" t="s">
        <v>27</v>
      </c>
      <c r="C1847" s="70" t="s">
        <v>249</v>
      </c>
      <c r="D1847" s="70" t="s">
        <v>120</v>
      </c>
      <c r="E1847" s="76">
        <f>INDEX('Input Data'!$B$180:$R$199,MATCH(IF($A1847="Primary",$A1847,$B1847),'Input Data'!$A$180:$A$199,0),MATCH($D1847,'Input Data'!$B$179:$R$179,0))</f>
        <v>186.31940697670038</v>
      </c>
      <c r="F1847" s="81" t="s">
        <v>248</v>
      </c>
      <c r="G1847" s="81" t="s">
        <v>245</v>
      </c>
      <c r="H1847" s="70">
        <v>2026</v>
      </c>
    </row>
    <row r="1848" spans="1:8" x14ac:dyDescent="0.35">
      <c r="A1848" s="70" t="s">
        <v>4</v>
      </c>
      <c r="B1848" s="70" t="s">
        <v>27</v>
      </c>
      <c r="C1848" s="70" t="s">
        <v>250</v>
      </c>
      <c r="D1848" s="70" t="s">
        <v>120</v>
      </c>
      <c r="E1848" s="76">
        <f t="shared" ref="E1848" ca="1" si="253">INDEX(INDIRECT("'"&amp;IF($A1848="Primary",$A1848,IF($B1848="History","History ",$B1848))&amp;"'!$E$41:$X$41"),1,MATCH($D1848,INDIRECT("'"&amp;IF($A1848="Primary",$A1848,IF($B1848="History","History ",$B1848))&amp;"'!$E$35:$X$35"),0))</f>
        <v>324.03317107880878</v>
      </c>
      <c r="F1848" s="81" t="s">
        <v>248</v>
      </c>
      <c r="G1848" s="81" t="s">
        <v>245</v>
      </c>
      <c r="H1848" s="70">
        <v>2026</v>
      </c>
    </row>
    <row r="1849" spans="1:8" x14ac:dyDescent="0.35">
      <c r="A1849" s="70" t="s">
        <v>4</v>
      </c>
      <c r="B1849" s="70" t="s">
        <v>27</v>
      </c>
      <c r="C1849" s="70" t="s">
        <v>251</v>
      </c>
      <c r="D1849" s="70" t="s">
        <v>120</v>
      </c>
      <c r="E1849" s="81">
        <f>INDEX('Input Data'!$B$123:$R$141,MATCH(IF($A1849="Primary",$A1849,$B1849),'Input Data'!$A$123:$A$141,0),MATCH($D1849,'Input Data'!$B$122:$R$122,0))</f>
        <v>9.188136795206088E-2</v>
      </c>
      <c r="F1849" s="81" t="s">
        <v>244</v>
      </c>
      <c r="G1849" s="81" t="s">
        <v>245</v>
      </c>
      <c r="H1849" s="70">
        <v>2026</v>
      </c>
    </row>
    <row r="1850" spans="1:8" x14ac:dyDescent="0.35">
      <c r="A1850" s="70" t="s">
        <v>4</v>
      </c>
      <c r="B1850" s="70" t="s">
        <v>27</v>
      </c>
      <c r="C1850" s="70" t="s">
        <v>243</v>
      </c>
      <c r="D1850" s="70" t="s">
        <v>121</v>
      </c>
      <c r="E1850" s="81">
        <f>INDEX('Input Data'!$B$71:$R$89,MATCH(IF($A1850="Primary",$A1850,$B1850),'Input Data'!$A$71:$A$89,0),MATCH($D1850,'Input Data'!$B$70:$R$70,0))</f>
        <v>6.4983204237649139E-2</v>
      </c>
      <c r="F1850" s="81" t="s">
        <v>244</v>
      </c>
      <c r="G1850" s="81" t="s">
        <v>245</v>
      </c>
      <c r="H1850" s="70">
        <v>2026</v>
      </c>
    </row>
    <row r="1851" spans="1:8" x14ac:dyDescent="0.35">
      <c r="A1851" s="70" t="s">
        <v>4</v>
      </c>
      <c r="B1851" s="70" t="s">
        <v>27</v>
      </c>
      <c r="C1851" s="70" t="s">
        <v>246</v>
      </c>
      <c r="D1851" s="70" t="s">
        <v>121</v>
      </c>
      <c r="E1851" s="81">
        <f>INDEX('Input Data'!$B$97:$R$115,MATCH(IF($A1851="Primary",$A1851,$B1851),'Input Data'!$A$97:$A$115,0),MATCH($D1851,'Input Data'!$B$96:$R$96,0))</f>
        <v>2.5423819335127468E-2</v>
      </c>
      <c r="F1851" s="81" t="s">
        <v>244</v>
      </c>
      <c r="G1851" s="81" t="s">
        <v>245</v>
      </c>
      <c r="H1851" s="70">
        <v>2026</v>
      </c>
    </row>
    <row r="1852" spans="1:8" x14ac:dyDescent="0.35">
      <c r="A1852" s="70" t="s">
        <v>4</v>
      </c>
      <c r="B1852" s="70" t="s">
        <v>27</v>
      </c>
      <c r="C1852" s="70" t="s">
        <v>247</v>
      </c>
      <c r="D1852" s="70" t="s">
        <v>121</v>
      </c>
      <c r="E1852" s="76">
        <f>INDEX('Input Data'!$B$154:$R$173,MATCH(IF($A1852="Primary",$A1852,$B1852),'Input Data'!$A$154:$A$173,0),MATCH($D1852,'Input Data'!$B$153:$R$153,0))</f>
        <v>248.796870462405</v>
      </c>
      <c r="F1852" s="81" t="s">
        <v>248</v>
      </c>
      <c r="G1852" s="81" t="s">
        <v>245</v>
      </c>
      <c r="H1852" s="70">
        <v>2026</v>
      </c>
    </row>
    <row r="1853" spans="1:8" x14ac:dyDescent="0.35">
      <c r="A1853" s="70" t="s">
        <v>4</v>
      </c>
      <c r="B1853" s="70" t="s">
        <v>27</v>
      </c>
      <c r="C1853" s="70" t="s">
        <v>249</v>
      </c>
      <c r="D1853" s="70" t="s">
        <v>121</v>
      </c>
      <c r="E1853" s="76">
        <f>INDEX('Input Data'!$B$180:$R$199,MATCH(IF($A1853="Primary",$A1853,$B1853),'Input Data'!$A$180:$A$199,0),MATCH($D1853,'Input Data'!$B$179:$R$179,0))</f>
        <v>134.92481405850432</v>
      </c>
      <c r="F1853" s="81" t="s">
        <v>248</v>
      </c>
      <c r="G1853" s="81" t="s">
        <v>245</v>
      </c>
      <c r="H1853" s="70">
        <v>2026</v>
      </c>
    </row>
    <row r="1854" spans="1:8" x14ac:dyDescent="0.35">
      <c r="A1854" s="70" t="s">
        <v>4</v>
      </c>
      <c r="B1854" s="70" t="s">
        <v>27</v>
      </c>
      <c r="C1854" s="70" t="s">
        <v>250</v>
      </c>
      <c r="D1854" s="70" t="s">
        <v>121</v>
      </c>
      <c r="E1854" s="76">
        <f t="shared" ref="E1854" ca="1" si="254">INDEX(INDIRECT("'"&amp;IF($A1854="Primary",$A1854,IF($B1854="History","History ",$B1854))&amp;"'!$E$41:$X$41"),1,MATCH($D1854,INDIRECT("'"&amp;IF($A1854="Primary",$A1854,IF($B1854="History","History ",$B1854))&amp;"'!$E$35:$X$35"),0))</f>
        <v>341.84304522062189</v>
      </c>
      <c r="F1854" s="81" t="s">
        <v>248</v>
      </c>
      <c r="G1854" s="81" t="s">
        <v>245</v>
      </c>
      <c r="H1854" s="70">
        <v>2026</v>
      </c>
    </row>
    <row r="1855" spans="1:8" x14ac:dyDescent="0.35">
      <c r="A1855" s="70" t="s">
        <v>4</v>
      </c>
      <c r="B1855" s="70" t="s">
        <v>27</v>
      </c>
      <c r="C1855" s="70" t="s">
        <v>251</v>
      </c>
      <c r="D1855" s="70" t="s">
        <v>121</v>
      </c>
      <c r="E1855" s="81">
        <f>INDEX('Input Data'!$B$123:$R$141,MATCH(IF($A1855="Primary",$A1855,$B1855),'Input Data'!$A$123:$A$141,0),MATCH($D1855,'Input Data'!$B$122:$R$122,0))</f>
        <v>9.0407023572776607E-2</v>
      </c>
      <c r="F1855" s="81" t="s">
        <v>244</v>
      </c>
      <c r="G1855" s="81" t="s">
        <v>245</v>
      </c>
      <c r="H1855" s="70">
        <v>2026</v>
      </c>
    </row>
    <row r="1856" spans="1:8" x14ac:dyDescent="0.35">
      <c r="A1856" s="70" t="s">
        <v>4</v>
      </c>
      <c r="B1856" s="70" t="s">
        <v>27</v>
      </c>
      <c r="C1856" s="70" t="s">
        <v>243</v>
      </c>
      <c r="D1856" s="70" t="s">
        <v>122</v>
      </c>
      <c r="E1856" s="81">
        <f>INDEX('Input Data'!$B$71:$R$89,MATCH(IF($A1856="Primary",$A1856,$B1856),'Input Data'!$A$71:$A$89,0),MATCH($D1856,'Input Data'!$B$70:$R$70,0))</f>
        <v>7.3484066697162398E-2</v>
      </c>
      <c r="F1856" s="81" t="s">
        <v>244</v>
      </c>
      <c r="G1856" s="81" t="s">
        <v>245</v>
      </c>
      <c r="H1856" s="70">
        <v>2026</v>
      </c>
    </row>
    <row r="1857" spans="1:8" x14ac:dyDescent="0.35">
      <c r="A1857" s="70" t="s">
        <v>4</v>
      </c>
      <c r="B1857" s="70" t="s">
        <v>27</v>
      </c>
      <c r="C1857" s="70" t="s">
        <v>246</v>
      </c>
      <c r="D1857" s="70" t="s">
        <v>122</v>
      </c>
      <c r="E1857" s="81">
        <f>INDEX('Input Data'!$B$97:$R$115,MATCH(IF($A1857="Primary",$A1857,$B1857),'Input Data'!$A$97:$A$115,0),MATCH($D1857,'Input Data'!$B$96:$R$96,0))</f>
        <v>3.208613047842844E-2</v>
      </c>
      <c r="F1857" s="81" t="s">
        <v>244</v>
      </c>
      <c r="G1857" s="81" t="s">
        <v>245</v>
      </c>
      <c r="H1857" s="70">
        <v>2026</v>
      </c>
    </row>
    <row r="1858" spans="1:8" x14ac:dyDescent="0.35">
      <c r="A1858" s="70" t="s">
        <v>4</v>
      </c>
      <c r="B1858" s="70" t="s">
        <v>27</v>
      </c>
      <c r="C1858" s="70" t="s">
        <v>247</v>
      </c>
      <c r="D1858" s="70" t="s">
        <v>122</v>
      </c>
      <c r="E1858" s="76">
        <f>INDEX('Input Data'!$B$154:$R$173,MATCH(IF($A1858="Primary",$A1858,$B1858),'Input Data'!$A$154:$A$173,0),MATCH($D1858,'Input Data'!$B$153:$R$153,0))</f>
        <v>267.55669595712931</v>
      </c>
      <c r="F1858" s="81" t="s">
        <v>248</v>
      </c>
      <c r="G1858" s="81" t="s">
        <v>245</v>
      </c>
      <c r="H1858" s="70">
        <v>2026</v>
      </c>
    </row>
    <row r="1859" spans="1:8" x14ac:dyDescent="0.35">
      <c r="A1859" s="70" t="s">
        <v>4</v>
      </c>
      <c r="B1859" s="70" t="s">
        <v>27</v>
      </c>
      <c r="C1859" s="70" t="s">
        <v>249</v>
      </c>
      <c r="D1859" s="70" t="s">
        <v>122</v>
      </c>
      <c r="E1859" s="76">
        <f>INDEX('Input Data'!$B$180:$R$199,MATCH(IF($A1859="Primary",$A1859,$B1859),'Input Data'!$A$180:$A$199,0),MATCH($D1859,'Input Data'!$B$179:$R$179,0))</f>
        <v>146.23140829312092</v>
      </c>
      <c r="F1859" s="81" t="s">
        <v>248</v>
      </c>
      <c r="G1859" s="81" t="s">
        <v>245</v>
      </c>
      <c r="H1859" s="70">
        <v>2026</v>
      </c>
    </row>
    <row r="1860" spans="1:8" x14ac:dyDescent="0.35">
      <c r="A1860" s="70" t="s">
        <v>4</v>
      </c>
      <c r="B1860" s="70" t="s">
        <v>27</v>
      </c>
      <c r="C1860" s="70" t="s">
        <v>250</v>
      </c>
      <c r="D1860" s="70" t="s">
        <v>122</v>
      </c>
      <c r="E1860" s="76">
        <f t="shared" ref="E1860" ca="1" si="255">INDEX(INDIRECT("'"&amp;IF($A1860="Primary",$A1860,IF($B1860="History","History ",$B1860))&amp;"'!$E$41:$X$41"),1,MATCH($D1860,INDIRECT("'"&amp;IF($A1860="Primary",$A1860,IF($B1860="History","History ",$B1860))&amp;"'!$E$35:$X$35"),0))</f>
        <v>330.0010894719548</v>
      </c>
      <c r="F1860" s="81" t="s">
        <v>248</v>
      </c>
      <c r="G1860" s="81" t="s">
        <v>245</v>
      </c>
      <c r="H1860" s="70">
        <v>2026</v>
      </c>
    </row>
    <row r="1861" spans="1:8" x14ac:dyDescent="0.35">
      <c r="A1861" s="70" t="s">
        <v>4</v>
      </c>
      <c r="B1861" s="70" t="s">
        <v>27</v>
      </c>
      <c r="C1861" s="70" t="s">
        <v>251</v>
      </c>
      <c r="D1861" s="70" t="s">
        <v>122</v>
      </c>
      <c r="E1861" s="81">
        <f>INDEX('Input Data'!$B$123:$R$141,MATCH(IF($A1861="Primary",$A1861,$B1861),'Input Data'!$A$123:$A$141,0),MATCH($D1861,'Input Data'!$B$122:$R$122,0))</f>
        <v>0.10557019717559084</v>
      </c>
      <c r="F1861" s="81" t="s">
        <v>244</v>
      </c>
      <c r="G1861" s="81" t="s">
        <v>245</v>
      </c>
      <c r="H1861" s="70">
        <v>2026</v>
      </c>
    </row>
    <row r="1862" spans="1:8" x14ac:dyDescent="0.35">
      <c r="A1862" s="70" t="s">
        <v>4</v>
      </c>
      <c r="B1862" s="70" t="s">
        <v>27</v>
      </c>
      <c r="C1862" s="70" t="s">
        <v>243</v>
      </c>
      <c r="D1862" s="70" t="s">
        <v>123</v>
      </c>
      <c r="E1862" s="81">
        <f>INDEX('Input Data'!$B$71:$R$89,MATCH(IF($A1862="Primary",$A1862,$B1862),'Input Data'!$A$71:$A$89,0),MATCH($D1862,'Input Data'!$B$70:$R$70,0))</f>
        <v>8.3587954045415871E-2</v>
      </c>
      <c r="F1862" s="81" t="s">
        <v>244</v>
      </c>
      <c r="G1862" s="81" t="s">
        <v>245</v>
      </c>
      <c r="H1862" s="70">
        <v>2026</v>
      </c>
    </row>
    <row r="1863" spans="1:8" x14ac:dyDescent="0.35">
      <c r="A1863" s="70" t="s">
        <v>4</v>
      </c>
      <c r="B1863" s="70" t="s">
        <v>27</v>
      </c>
      <c r="C1863" s="70" t="s">
        <v>246</v>
      </c>
      <c r="D1863" s="70" t="s">
        <v>123</v>
      </c>
      <c r="E1863" s="81">
        <f>INDEX('Input Data'!$B$97:$R$115,MATCH(IF($A1863="Primary",$A1863,$B1863),'Input Data'!$A$97:$A$115,0),MATCH($D1863,'Input Data'!$B$96:$R$96,0))</f>
        <v>2.9124934402051852E-2</v>
      </c>
      <c r="F1863" s="81" t="s">
        <v>244</v>
      </c>
      <c r="G1863" s="81" t="s">
        <v>245</v>
      </c>
      <c r="H1863" s="70">
        <v>2026</v>
      </c>
    </row>
    <row r="1864" spans="1:8" x14ac:dyDescent="0.35">
      <c r="A1864" s="70" t="s">
        <v>4</v>
      </c>
      <c r="B1864" s="70" t="s">
        <v>27</v>
      </c>
      <c r="C1864" s="70" t="s">
        <v>247</v>
      </c>
      <c r="D1864" s="70" t="s">
        <v>123</v>
      </c>
      <c r="E1864" s="76">
        <f>INDEX('Input Data'!$B$154:$R$173,MATCH(IF($A1864="Primary",$A1864,$B1864),'Input Data'!$A$154:$A$173,0),MATCH($D1864,'Input Data'!$B$153:$R$153,0))</f>
        <v>234.37067149885419</v>
      </c>
      <c r="F1864" s="81" t="s">
        <v>248</v>
      </c>
      <c r="G1864" s="81" t="s">
        <v>245</v>
      </c>
      <c r="H1864" s="70">
        <v>2026</v>
      </c>
    </row>
    <row r="1865" spans="1:8" x14ac:dyDescent="0.35">
      <c r="A1865" s="70" t="s">
        <v>4</v>
      </c>
      <c r="B1865" s="70" t="s">
        <v>27</v>
      </c>
      <c r="C1865" s="70" t="s">
        <v>249</v>
      </c>
      <c r="D1865" s="70" t="s">
        <v>123</v>
      </c>
      <c r="E1865" s="76">
        <f>INDEX('Input Data'!$B$180:$R$199,MATCH(IF($A1865="Primary",$A1865,$B1865),'Input Data'!$A$180:$A$199,0),MATCH($D1865,'Input Data'!$B$179:$R$179,0))</f>
        <v>134.49169535292771</v>
      </c>
      <c r="F1865" s="81" t="s">
        <v>248</v>
      </c>
      <c r="G1865" s="81" t="s">
        <v>245</v>
      </c>
      <c r="H1865" s="70">
        <v>2026</v>
      </c>
    </row>
    <row r="1866" spans="1:8" x14ac:dyDescent="0.35">
      <c r="A1866" s="70" t="s">
        <v>4</v>
      </c>
      <c r="B1866" s="70" t="s">
        <v>27</v>
      </c>
      <c r="C1866" s="70" t="s">
        <v>250</v>
      </c>
      <c r="D1866" s="70" t="s">
        <v>123</v>
      </c>
      <c r="E1866" s="76">
        <f t="shared" ref="E1866" ca="1" si="256">INDEX(INDIRECT("'"&amp;IF($A1866="Primary",$A1866,IF($B1866="History","History ",$B1866))&amp;"'!$E$41:$X$41"),1,MATCH($D1866,INDIRECT("'"&amp;IF($A1866="Primary",$A1866,IF($B1866="History","History ",$B1866))&amp;"'!$E$35:$X$35"),0))</f>
        <v>366.52856933867105</v>
      </c>
      <c r="F1866" s="81" t="s">
        <v>248</v>
      </c>
      <c r="G1866" s="81" t="s">
        <v>245</v>
      </c>
      <c r="H1866" s="70">
        <v>2026</v>
      </c>
    </row>
    <row r="1867" spans="1:8" x14ac:dyDescent="0.35">
      <c r="A1867" s="70" t="s">
        <v>4</v>
      </c>
      <c r="B1867" s="70" t="s">
        <v>27</v>
      </c>
      <c r="C1867" s="70" t="s">
        <v>251</v>
      </c>
      <c r="D1867" s="70" t="s">
        <v>123</v>
      </c>
      <c r="E1867" s="81">
        <f>INDEX('Input Data'!$B$123:$R$141,MATCH(IF($A1867="Primary",$A1867,$B1867),'Input Data'!$A$123:$A$141,0),MATCH($D1867,'Input Data'!$B$122:$R$122,0))</f>
        <v>0.11271288844746773</v>
      </c>
      <c r="F1867" s="81" t="s">
        <v>244</v>
      </c>
      <c r="G1867" s="81" t="s">
        <v>245</v>
      </c>
      <c r="H1867" s="70">
        <v>2026</v>
      </c>
    </row>
    <row r="1868" spans="1:8" x14ac:dyDescent="0.35">
      <c r="A1868" s="70" t="s">
        <v>4</v>
      </c>
      <c r="B1868" s="70" t="s">
        <v>27</v>
      </c>
      <c r="C1868" s="70" t="s">
        <v>243</v>
      </c>
      <c r="D1868" s="70" t="s">
        <v>124</v>
      </c>
      <c r="E1868" s="81">
        <f>INDEX('Input Data'!$B$71:$R$89,MATCH(IF($A1868="Primary",$A1868,$B1868),'Input Data'!$A$71:$A$89,0),MATCH($D1868,'Input Data'!$B$70:$R$70,0))</f>
        <v>8.3162824190053664E-2</v>
      </c>
      <c r="F1868" s="81" t="s">
        <v>244</v>
      </c>
      <c r="G1868" s="81" t="s">
        <v>245</v>
      </c>
      <c r="H1868" s="70">
        <v>2026</v>
      </c>
    </row>
    <row r="1869" spans="1:8" x14ac:dyDescent="0.35">
      <c r="A1869" s="70" t="s">
        <v>4</v>
      </c>
      <c r="B1869" s="70" t="s">
        <v>27</v>
      </c>
      <c r="C1869" s="70" t="s">
        <v>246</v>
      </c>
      <c r="D1869" s="70" t="s">
        <v>124</v>
      </c>
      <c r="E1869" s="81">
        <f>INDEX('Input Data'!$B$97:$R$115,MATCH(IF($A1869="Primary",$A1869,$B1869),'Input Data'!$A$97:$A$115,0),MATCH($D1869,'Input Data'!$B$96:$R$96,0))</f>
        <v>2.451750735854237E-2</v>
      </c>
      <c r="F1869" s="81" t="s">
        <v>244</v>
      </c>
      <c r="G1869" s="81" t="s">
        <v>245</v>
      </c>
      <c r="H1869" s="70">
        <v>2026</v>
      </c>
    </row>
    <row r="1870" spans="1:8" x14ac:dyDescent="0.35">
      <c r="A1870" s="70" t="s">
        <v>4</v>
      </c>
      <c r="B1870" s="70" t="s">
        <v>27</v>
      </c>
      <c r="C1870" s="70" t="s">
        <v>247</v>
      </c>
      <c r="D1870" s="70" t="s">
        <v>124</v>
      </c>
      <c r="E1870" s="76">
        <f>INDEX('Input Data'!$B$154:$R$173,MATCH(IF($A1870="Primary",$A1870,$B1870),'Input Data'!$A$154:$A$173,0),MATCH($D1870,'Input Data'!$B$153:$R$153,0))</f>
        <v>255.58528120600161</v>
      </c>
      <c r="F1870" s="81" t="s">
        <v>248</v>
      </c>
      <c r="G1870" s="81" t="s">
        <v>245</v>
      </c>
      <c r="H1870" s="70">
        <v>2026</v>
      </c>
    </row>
    <row r="1871" spans="1:8" x14ac:dyDescent="0.35">
      <c r="A1871" s="70" t="s">
        <v>4</v>
      </c>
      <c r="B1871" s="70" t="s">
        <v>27</v>
      </c>
      <c r="C1871" s="70" t="s">
        <v>249</v>
      </c>
      <c r="D1871" s="70" t="s">
        <v>124</v>
      </c>
      <c r="E1871" s="76">
        <f>INDEX('Input Data'!$B$180:$R$199,MATCH(IF($A1871="Primary",$A1871,$B1871),'Input Data'!$A$180:$A$199,0),MATCH($D1871,'Input Data'!$B$179:$R$179,0))</f>
        <v>124.61443404894351</v>
      </c>
      <c r="F1871" s="81" t="s">
        <v>248</v>
      </c>
      <c r="G1871" s="81" t="s">
        <v>245</v>
      </c>
      <c r="H1871" s="70">
        <v>2026</v>
      </c>
    </row>
    <row r="1872" spans="1:8" x14ac:dyDescent="0.35">
      <c r="A1872" s="70" t="s">
        <v>4</v>
      </c>
      <c r="B1872" s="70" t="s">
        <v>27</v>
      </c>
      <c r="C1872" s="70" t="s">
        <v>250</v>
      </c>
      <c r="D1872" s="70" t="s">
        <v>124</v>
      </c>
      <c r="E1872" s="76">
        <f t="shared" ref="E1872" ca="1" si="257">INDEX(INDIRECT("'"&amp;IF($A1872="Primary",$A1872,IF($B1872="History","History ",$B1872))&amp;"'!$E$41:$X$41"),1,MATCH($D1872,INDIRECT("'"&amp;IF($A1872="Primary",$A1872,IF($B1872="History","History ",$B1872))&amp;"'!$E$35:$X$35"),0))</f>
        <v>359.22262481518885</v>
      </c>
      <c r="F1872" s="81" t="s">
        <v>248</v>
      </c>
      <c r="G1872" s="81" t="s">
        <v>245</v>
      </c>
      <c r="H1872" s="70">
        <v>2026</v>
      </c>
    </row>
    <row r="1873" spans="1:8" x14ac:dyDescent="0.35">
      <c r="A1873" s="70" t="s">
        <v>4</v>
      </c>
      <c r="B1873" s="70" t="s">
        <v>27</v>
      </c>
      <c r="C1873" s="70" t="s">
        <v>251</v>
      </c>
      <c r="D1873" s="70" t="s">
        <v>124</v>
      </c>
      <c r="E1873" s="81">
        <f>INDEX('Input Data'!$B$123:$R$141,MATCH(IF($A1873="Primary",$A1873,$B1873),'Input Data'!$A$123:$A$141,0),MATCH($D1873,'Input Data'!$B$122:$R$122,0))</f>
        <v>0.10768033154859603</v>
      </c>
      <c r="F1873" s="81" t="s">
        <v>244</v>
      </c>
      <c r="G1873" s="81" t="s">
        <v>245</v>
      </c>
      <c r="H1873" s="70">
        <v>2026</v>
      </c>
    </row>
    <row r="1874" spans="1:8" x14ac:dyDescent="0.35">
      <c r="A1874" s="70" t="s">
        <v>4</v>
      </c>
      <c r="B1874" s="70" t="s">
        <v>27</v>
      </c>
      <c r="C1874" s="70" t="s">
        <v>243</v>
      </c>
      <c r="D1874" s="70" t="s">
        <v>125</v>
      </c>
      <c r="E1874" s="81">
        <f>INDEX('Input Data'!$B$71:$R$89,MATCH(IF($A1874="Primary",$A1874,$B1874),'Input Data'!$A$71:$A$89,0),MATCH($D1874,'Input Data'!$B$70:$R$70,0))</f>
        <v>8.2406171275722834E-2</v>
      </c>
      <c r="F1874" s="81" t="s">
        <v>244</v>
      </c>
      <c r="G1874" s="81" t="s">
        <v>245</v>
      </c>
      <c r="H1874" s="70">
        <v>2026</v>
      </c>
    </row>
    <row r="1875" spans="1:8" x14ac:dyDescent="0.35">
      <c r="A1875" s="70" t="s">
        <v>4</v>
      </c>
      <c r="B1875" s="70" t="s">
        <v>27</v>
      </c>
      <c r="C1875" s="70" t="s">
        <v>246</v>
      </c>
      <c r="D1875" s="70" t="s">
        <v>125</v>
      </c>
      <c r="E1875" s="81">
        <f>INDEX('Input Data'!$B$97:$R$115,MATCH(IF($A1875="Primary",$A1875,$B1875),'Input Data'!$A$97:$A$115,0),MATCH($D1875,'Input Data'!$B$96:$R$96,0))</f>
        <v>2.4887983547425389E-2</v>
      </c>
      <c r="F1875" s="81" t="s">
        <v>244</v>
      </c>
      <c r="G1875" s="81" t="s">
        <v>245</v>
      </c>
      <c r="H1875" s="70">
        <v>2026</v>
      </c>
    </row>
    <row r="1876" spans="1:8" x14ac:dyDescent="0.35">
      <c r="A1876" s="70" t="s">
        <v>4</v>
      </c>
      <c r="B1876" s="70" t="s">
        <v>27</v>
      </c>
      <c r="C1876" s="70" t="s">
        <v>247</v>
      </c>
      <c r="D1876" s="70" t="s">
        <v>125</v>
      </c>
      <c r="E1876" s="76">
        <f>INDEX('Input Data'!$B$154:$R$173,MATCH(IF($A1876="Primary",$A1876,$B1876),'Input Data'!$A$154:$A$173,0),MATCH($D1876,'Input Data'!$B$153:$R$153,0))</f>
        <v>234.20040190428605</v>
      </c>
      <c r="F1876" s="81" t="s">
        <v>248</v>
      </c>
      <c r="G1876" s="81" t="s">
        <v>245</v>
      </c>
      <c r="H1876" s="70">
        <v>2026</v>
      </c>
    </row>
    <row r="1877" spans="1:8" x14ac:dyDescent="0.35">
      <c r="A1877" s="70" t="s">
        <v>4</v>
      </c>
      <c r="B1877" s="70" t="s">
        <v>27</v>
      </c>
      <c r="C1877" s="70" t="s">
        <v>249</v>
      </c>
      <c r="D1877" s="70" t="s">
        <v>125</v>
      </c>
      <c r="E1877" s="76">
        <f>INDEX('Input Data'!$B$180:$R$199,MATCH(IF($A1877="Primary",$A1877,$B1877),'Input Data'!$A$180:$A$199,0),MATCH($D1877,'Input Data'!$B$179:$R$179,0))</f>
        <v>96.068398695661074</v>
      </c>
      <c r="F1877" s="81" t="s">
        <v>248</v>
      </c>
      <c r="G1877" s="81" t="s">
        <v>245</v>
      </c>
      <c r="H1877" s="70">
        <v>2026</v>
      </c>
    </row>
    <row r="1878" spans="1:8" x14ac:dyDescent="0.35">
      <c r="A1878" s="70" t="s">
        <v>4</v>
      </c>
      <c r="B1878" s="70" t="s">
        <v>27</v>
      </c>
      <c r="C1878" s="70" t="s">
        <v>250</v>
      </c>
      <c r="D1878" s="70" t="s">
        <v>125</v>
      </c>
      <c r="E1878" s="76">
        <f t="shared" ref="E1878" ca="1" si="258">INDEX(INDIRECT("'"&amp;IF($A1878="Primary",$A1878,IF($B1878="History","History ",$B1878))&amp;"'!$E$41:$X$41"),1,MATCH($D1878,INDIRECT("'"&amp;IF($A1878="Primary",$A1878,IF($B1878="History","History ",$B1878))&amp;"'!$E$35:$X$35"),0))</f>
        <v>340.49413602393241</v>
      </c>
      <c r="F1878" s="81" t="s">
        <v>248</v>
      </c>
      <c r="G1878" s="81" t="s">
        <v>245</v>
      </c>
      <c r="H1878" s="70">
        <v>2026</v>
      </c>
    </row>
    <row r="1879" spans="1:8" x14ac:dyDescent="0.35">
      <c r="A1879" s="70" t="s">
        <v>4</v>
      </c>
      <c r="B1879" s="70" t="s">
        <v>27</v>
      </c>
      <c r="C1879" s="70" t="s">
        <v>251</v>
      </c>
      <c r="D1879" s="70" t="s">
        <v>125</v>
      </c>
      <c r="E1879" s="81">
        <f>INDEX('Input Data'!$B$123:$R$141,MATCH(IF($A1879="Primary",$A1879,$B1879),'Input Data'!$A$123:$A$141,0),MATCH($D1879,'Input Data'!$B$122:$R$122,0))</f>
        <v>0.10729415482314822</v>
      </c>
      <c r="F1879" s="81" t="s">
        <v>244</v>
      </c>
      <c r="G1879" s="81" t="s">
        <v>245</v>
      </c>
      <c r="H1879" s="70">
        <v>2026</v>
      </c>
    </row>
    <row r="1880" spans="1:8" x14ac:dyDescent="0.35">
      <c r="A1880" s="70" t="s">
        <v>4</v>
      </c>
      <c r="B1880" s="70" t="s">
        <v>27</v>
      </c>
      <c r="C1880" s="70" t="s">
        <v>243</v>
      </c>
      <c r="D1880" s="70" t="s">
        <v>126</v>
      </c>
      <c r="E1880" s="81">
        <f>INDEX('Input Data'!$B$71:$R$89,MATCH(IF($A1880="Primary",$A1880,$B1880),'Input Data'!$A$71:$A$89,0),MATCH($D1880,'Input Data'!$B$70:$R$70,0))</f>
        <v>7.7045016975373054E-2</v>
      </c>
      <c r="F1880" s="81" t="s">
        <v>244</v>
      </c>
      <c r="G1880" s="81" t="s">
        <v>245</v>
      </c>
      <c r="H1880" s="70">
        <v>2026</v>
      </c>
    </row>
    <row r="1881" spans="1:8" x14ac:dyDescent="0.35">
      <c r="A1881" s="70" t="s">
        <v>4</v>
      </c>
      <c r="B1881" s="70" t="s">
        <v>27</v>
      </c>
      <c r="C1881" s="70" t="s">
        <v>246</v>
      </c>
      <c r="D1881" s="70" t="s">
        <v>126</v>
      </c>
      <c r="E1881" s="81">
        <f>INDEX('Input Data'!$B$97:$R$115,MATCH(IF($A1881="Primary",$A1881,$B1881),'Input Data'!$A$97:$A$115,0),MATCH($D1881,'Input Data'!$B$96:$R$96,0))</f>
        <v>1.8143464679177154E-2</v>
      </c>
      <c r="F1881" s="81" t="s">
        <v>244</v>
      </c>
      <c r="G1881" s="81" t="s">
        <v>245</v>
      </c>
      <c r="H1881" s="70">
        <v>2026</v>
      </c>
    </row>
    <row r="1882" spans="1:8" x14ac:dyDescent="0.35">
      <c r="A1882" s="70" t="s">
        <v>4</v>
      </c>
      <c r="B1882" s="70" t="s">
        <v>27</v>
      </c>
      <c r="C1882" s="70" t="s">
        <v>247</v>
      </c>
      <c r="D1882" s="70" t="s">
        <v>126</v>
      </c>
      <c r="E1882" s="76">
        <f>INDEX('Input Data'!$B$154:$R$173,MATCH(IF($A1882="Primary",$A1882,$B1882),'Input Data'!$A$154:$A$173,0),MATCH($D1882,'Input Data'!$B$153:$R$153,0))</f>
        <v>241.9095782800876</v>
      </c>
      <c r="F1882" s="81" t="s">
        <v>248</v>
      </c>
      <c r="G1882" s="81" t="s">
        <v>245</v>
      </c>
      <c r="H1882" s="70">
        <v>2026</v>
      </c>
    </row>
    <row r="1883" spans="1:8" x14ac:dyDescent="0.35">
      <c r="A1883" s="70" t="s">
        <v>4</v>
      </c>
      <c r="B1883" s="70" t="s">
        <v>27</v>
      </c>
      <c r="C1883" s="70" t="s">
        <v>249</v>
      </c>
      <c r="D1883" s="70" t="s">
        <v>126</v>
      </c>
      <c r="E1883" s="76">
        <f>INDEX('Input Data'!$B$180:$R$199,MATCH(IF($A1883="Primary",$A1883,$B1883),'Input Data'!$A$180:$A$199,0),MATCH($D1883,'Input Data'!$B$179:$R$179,0))</f>
        <v>85.429068326022843</v>
      </c>
      <c r="F1883" s="81" t="s">
        <v>248</v>
      </c>
      <c r="G1883" s="81" t="s">
        <v>245</v>
      </c>
      <c r="H1883" s="70">
        <v>2026</v>
      </c>
    </row>
    <row r="1884" spans="1:8" x14ac:dyDescent="0.35">
      <c r="A1884" s="70" t="s">
        <v>4</v>
      </c>
      <c r="B1884" s="70" t="s">
        <v>27</v>
      </c>
      <c r="C1884" s="70" t="s">
        <v>250</v>
      </c>
      <c r="D1884" s="70" t="s">
        <v>126</v>
      </c>
      <c r="E1884" s="76">
        <f t="shared" ref="E1884" ca="1" si="259">INDEX(INDIRECT("'"&amp;IF($A1884="Primary",$A1884,IF($B1884="History","History ",$B1884))&amp;"'!$E$41:$X$41"),1,MATCH($D1884,INDIRECT("'"&amp;IF($A1884="Primary",$A1884,IF($B1884="History","History ",$B1884))&amp;"'!$E$35:$X$35"),0))</f>
        <v>353.17898057698193</v>
      </c>
      <c r="F1884" s="81" t="s">
        <v>248</v>
      </c>
      <c r="G1884" s="81" t="s">
        <v>245</v>
      </c>
      <c r="H1884" s="70">
        <v>2026</v>
      </c>
    </row>
    <row r="1885" spans="1:8" x14ac:dyDescent="0.35">
      <c r="A1885" s="70" t="s">
        <v>4</v>
      </c>
      <c r="B1885" s="70" t="s">
        <v>27</v>
      </c>
      <c r="C1885" s="70" t="s">
        <v>251</v>
      </c>
      <c r="D1885" s="70" t="s">
        <v>126</v>
      </c>
      <c r="E1885" s="81">
        <f>INDEX('Input Data'!$B$123:$R$141,MATCH(IF($A1885="Primary",$A1885,$B1885),'Input Data'!$A$123:$A$141,0),MATCH($D1885,'Input Data'!$B$122:$R$122,0))</f>
        <v>9.5188481654550211E-2</v>
      </c>
      <c r="F1885" s="81" t="s">
        <v>244</v>
      </c>
      <c r="G1885" s="81" t="s">
        <v>245</v>
      </c>
      <c r="H1885" s="70">
        <v>2026</v>
      </c>
    </row>
    <row r="1886" spans="1:8" x14ac:dyDescent="0.35">
      <c r="A1886" s="70" t="s">
        <v>4</v>
      </c>
      <c r="B1886" s="70" t="s">
        <v>27</v>
      </c>
      <c r="C1886" s="70" t="s">
        <v>243</v>
      </c>
      <c r="D1886" s="70" t="s">
        <v>127</v>
      </c>
      <c r="E1886" s="81">
        <f>INDEX('Input Data'!$B$71:$R$89,MATCH(IF($A1886="Primary",$A1886,$B1886),'Input Data'!$A$71:$A$89,0),MATCH($D1886,'Input Data'!$B$70:$R$70,0))</f>
        <v>6.9451013505174256E-2</v>
      </c>
      <c r="F1886" s="81" t="s">
        <v>244</v>
      </c>
      <c r="G1886" s="81" t="s">
        <v>245</v>
      </c>
      <c r="H1886" s="70">
        <v>2026</v>
      </c>
    </row>
    <row r="1887" spans="1:8" x14ac:dyDescent="0.35">
      <c r="A1887" s="70" t="s">
        <v>4</v>
      </c>
      <c r="B1887" s="70" t="s">
        <v>27</v>
      </c>
      <c r="C1887" s="70" t="s">
        <v>246</v>
      </c>
      <c r="D1887" s="70" t="s">
        <v>127</v>
      </c>
      <c r="E1887" s="81">
        <f>INDEX('Input Data'!$B$97:$R$115,MATCH(IF($A1887="Primary",$A1887,$B1887),'Input Data'!$A$97:$A$115,0),MATCH($D1887,'Input Data'!$B$96:$R$96,0))</f>
        <v>1.660389657447402E-2</v>
      </c>
      <c r="F1887" s="81" t="s">
        <v>244</v>
      </c>
      <c r="G1887" s="81" t="s">
        <v>245</v>
      </c>
      <c r="H1887" s="70">
        <v>2026</v>
      </c>
    </row>
    <row r="1888" spans="1:8" x14ac:dyDescent="0.35">
      <c r="A1888" s="70" t="s">
        <v>4</v>
      </c>
      <c r="B1888" s="70" t="s">
        <v>27</v>
      </c>
      <c r="C1888" s="70" t="s">
        <v>247</v>
      </c>
      <c r="D1888" s="70" t="s">
        <v>127</v>
      </c>
      <c r="E1888" s="76">
        <f>INDEX('Input Data'!$B$154:$R$173,MATCH(IF($A1888="Primary",$A1888,$B1888),'Input Data'!$A$154:$A$173,0),MATCH($D1888,'Input Data'!$B$153:$R$153,0))</f>
        <v>246.06401953770649</v>
      </c>
      <c r="F1888" s="81" t="s">
        <v>248</v>
      </c>
      <c r="G1888" s="81" t="s">
        <v>245</v>
      </c>
      <c r="H1888" s="70">
        <v>2026</v>
      </c>
    </row>
    <row r="1889" spans="1:8" x14ac:dyDescent="0.35">
      <c r="A1889" s="70" t="s">
        <v>4</v>
      </c>
      <c r="B1889" s="70" t="s">
        <v>27</v>
      </c>
      <c r="C1889" s="70" t="s">
        <v>249</v>
      </c>
      <c r="D1889" s="70" t="s">
        <v>127</v>
      </c>
      <c r="E1889" s="76">
        <f>INDEX('Input Data'!$B$180:$R$199,MATCH(IF($A1889="Primary",$A1889,$B1889),'Input Data'!$A$180:$A$199,0),MATCH($D1889,'Input Data'!$B$179:$R$179,0))</f>
        <v>103.39152516274521</v>
      </c>
      <c r="F1889" s="81" t="s">
        <v>248</v>
      </c>
      <c r="G1889" s="81" t="s">
        <v>245</v>
      </c>
      <c r="H1889" s="70">
        <v>2026</v>
      </c>
    </row>
    <row r="1890" spans="1:8" x14ac:dyDescent="0.35">
      <c r="A1890" s="70" t="s">
        <v>4</v>
      </c>
      <c r="B1890" s="70" t="s">
        <v>27</v>
      </c>
      <c r="C1890" s="70" t="s">
        <v>250</v>
      </c>
      <c r="D1890" s="70" t="s">
        <v>127</v>
      </c>
      <c r="E1890" s="76">
        <f t="shared" ref="E1890" ca="1" si="260">INDEX(INDIRECT("'"&amp;IF($A1890="Primary",$A1890,IF($B1890="History","History ",$B1890))&amp;"'!$E$41:$X$41"),1,MATCH($D1890,INDIRECT("'"&amp;IF($A1890="Primary",$A1890,IF($B1890="History","History ",$B1890))&amp;"'!$E$35:$X$35"),0))</f>
        <v>319.76624408915825</v>
      </c>
      <c r="F1890" s="81" t="s">
        <v>248</v>
      </c>
      <c r="G1890" s="81" t="s">
        <v>245</v>
      </c>
      <c r="H1890" s="70">
        <v>2026</v>
      </c>
    </row>
    <row r="1891" spans="1:8" x14ac:dyDescent="0.35">
      <c r="A1891" s="70" t="s">
        <v>4</v>
      </c>
      <c r="B1891" s="70" t="s">
        <v>27</v>
      </c>
      <c r="C1891" s="70" t="s">
        <v>251</v>
      </c>
      <c r="D1891" s="70" t="s">
        <v>127</v>
      </c>
      <c r="E1891" s="81">
        <f>INDEX('Input Data'!$B$123:$R$141,MATCH(IF($A1891="Primary",$A1891,$B1891),'Input Data'!$A$123:$A$141,0),MATCH($D1891,'Input Data'!$B$122:$R$122,0))</f>
        <v>8.6054910079648272E-2</v>
      </c>
      <c r="F1891" s="81" t="s">
        <v>244</v>
      </c>
      <c r="G1891" s="81" t="s">
        <v>245</v>
      </c>
      <c r="H1891" s="70">
        <v>2026</v>
      </c>
    </row>
    <row r="1892" spans="1:8" x14ac:dyDescent="0.35">
      <c r="A1892" s="70" t="s">
        <v>4</v>
      </c>
      <c r="B1892" s="70" t="s">
        <v>27</v>
      </c>
      <c r="C1892" s="70" t="s">
        <v>243</v>
      </c>
      <c r="D1892" s="70" t="s">
        <v>128</v>
      </c>
      <c r="E1892" s="81">
        <f>INDEX('Input Data'!$B$71:$R$89,MATCH(IF($A1892="Primary",$A1892,$B1892),'Input Data'!$A$71:$A$89,0),MATCH($D1892,'Input Data'!$B$70:$R$70,0))</f>
        <v>5.6644132012293194E-2</v>
      </c>
      <c r="F1892" s="81" t="s">
        <v>244</v>
      </c>
      <c r="G1892" s="81" t="s">
        <v>245</v>
      </c>
      <c r="H1892" s="70">
        <v>2026</v>
      </c>
    </row>
    <row r="1893" spans="1:8" x14ac:dyDescent="0.35">
      <c r="A1893" s="70" t="s">
        <v>4</v>
      </c>
      <c r="B1893" s="70" t="s">
        <v>27</v>
      </c>
      <c r="C1893" s="70" t="s">
        <v>246</v>
      </c>
      <c r="D1893" s="70" t="s">
        <v>128</v>
      </c>
      <c r="E1893" s="81">
        <f>INDEX('Input Data'!$B$97:$R$115,MATCH(IF($A1893="Primary",$A1893,$B1893),'Input Data'!$A$97:$A$115,0),MATCH($D1893,'Input Data'!$B$96:$R$96,0))</f>
        <v>1.7564463868667161E-2</v>
      </c>
      <c r="F1893" s="81" t="s">
        <v>244</v>
      </c>
      <c r="G1893" s="81" t="s">
        <v>245</v>
      </c>
      <c r="H1893" s="70">
        <v>2026</v>
      </c>
    </row>
    <row r="1894" spans="1:8" x14ac:dyDescent="0.35">
      <c r="A1894" s="70" t="s">
        <v>4</v>
      </c>
      <c r="B1894" s="70" t="s">
        <v>27</v>
      </c>
      <c r="C1894" s="70" t="s">
        <v>247</v>
      </c>
      <c r="D1894" s="70" t="s">
        <v>128</v>
      </c>
      <c r="E1894" s="76">
        <f>INDEX('Input Data'!$B$154:$R$173,MATCH(IF($A1894="Primary",$A1894,$B1894),'Input Data'!$A$154:$A$173,0),MATCH($D1894,'Input Data'!$B$153:$R$153,0))</f>
        <v>247.16139639102468</v>
      </c>
      <c r="F1894" s="81" t="s">
        <v>248</v>
      </c>
      <c r="G1894" s="81" t="s">
        <v>245</v>
      </c>
      <c r="H1894" s="70">
        <v>2026</v>
      </c>
    </row>
    <row r="1895" spans="1:8" x14ac:dyDescent="0.35">
      <c r="A1895" s="70" t="s">
        <v>4</v>
      </c>
      <c r="B1895" s="70" t="s">
        <v>27</v>
      </c>
      <c r="C1895" s="70" t="s">
        <v>249</v>
      </c>
      <c r="D1895" s="70" t="s">
        <v>128</v>
      </c>
      <c r="E1895" s="76">
        <f>INDEX('Input Data'!$B$180:$R$199,MATCH(IF($A1895="Primary",$A1895,$B1895),'Input Data'!$A$180:$A$199,0),MATCH($D1895,'Input Data'!$B$179:$R$179,0))</f>
        <v>95.448677279751877</v>
      </c>
      <c r="F1895" s="81" t="s">
        <v>248</v>
      </c>
      <c r="G1895" s="81" t="s">
        <v>245</v>
      </c>
      <c r="H1895" s="70">
        <v>2026</v>
      </c>
    </row>
    <row r="1896" spans="1:8" x14ac:dyDescent="0.35">
      <c r="A1896" s="70" t="s">
        <v>4</v>
      </c>
      <c r="B1896" s="70" t="s">
        <v>27</v>
      </c>
      <c r="C1896" s="70" t="s">
        <v>250</v>
      </c>
      <c r="D1896" s="70" t="s">
        <v>128</v>
      </c>
      <c r="E1896" s="76">
        <f t="shared" ref="E1896" ca="1" si="261">INDEX(INDIRECT("'"&amp;IF($A1896="Primary",$A1896,IF($B1896="History","History ",$B1896))&amp;"'!$E$41:$X$41"),1,MATCH($D1896,INDIRECT("'"&amp;IF($A1896="Primary",$A1896,IF($B1896="History","History ",$B1896))&amp;"'!$E$35:$X$35"),0))</f>
        <v>389.19599034971748</v>
      </c>
      <c r="F1896" s="81" t="s">
        <v>248</v>
      </c>
      <c r="G1896" s="81" t="s">
        <v>245</v>
      </c>
      <c r="H1896" s="70">
        <v>2026</v>
      </c>
    </row>
    <row r="1897" spans="1:8" x14ac:dyDescent="0.35">
      <c r="A1897" s="70" t="s">
        <v>4</v>
      </c>
      <c r="B1897" s="70" t="s">
        <v>27</v>
      </c>
      <c r="C1897" s="70" t="s">
        <v>251</v>
      </c>
      <c r="D1897" s="70" t="s">
        <v>128</v>
      </c>
      <c r="E1897" s="81">
        <f>INDEX('Input Data'!$B$123:$R$141,MATCH(IF($A1897="Primary",$A1897,$B1897),'Input Data'!$A$123:$A$141,0),MATCH($D1897,'Input Data'!$B$122:$R$122,0))</f>
        <v>7.4208595880960349E-2</v>
      </c>
      <c r="F1897" s="81" t="s">
        <v>244</v>
      </c>
      <c r="G1897" s="81" t="s">
        <v>245</v>
      </c>
      <c r="H1897" s="70">
        <v>2026</v>
      </c>
    </row>
    <row r="1898" spans="1:8" x14ac:dyDescent="0.35">
      <c r="A1898" s="70" t="s">
        <v>4</v>
      </c>
      <c r="B1898" s="70" t="s">
        <v>27</v>
      </c>
      <c r="C1898" s="70" t="s">
        <v>243</v>
      </c>
      <c r="D1898" s="70" t="s">
        <v>129</v>
      </c>
      <c r="E1898" s="81">
        <f>INDEX('Input Data'!$B$71:$R$89,MATCH(IF($A1898="Primary",$A1898,$B1898),'Input Data'!$A$71:$A$89,0),MATCH($D1898,'Input Data'!$B$70:$R$70,0))</f>
        <v>6.4044816878919442E-2</v>
      </c>
      <c r="F1898" s="81" t="s">
        <v>244</v>
      </c>
      <c r="G1898" s="81" t="s">
        <v>245</v>
      </c>
      <c r="H1898" s="70">
        <v>2026</v>
      </c>
    </row>
    <row r="1899" spans="1:8" x14ac:dyDescent="0.35">
      <c r="A1899" s="70" t="s">
        <v>4</v>
      </c>
      <c r="B1899" s="70" t="s">
        <v>27</v>
      </c>
      <c r="C1899" s="70" t="s">
        <v>246</v>
      </c>
      <c r="D1899" s="70" t="s">
        <v>129</v>
      </c>
      <c r="E1899" s="81">
        <f>INDEX('Input Data'!$B$97:$R$115,MATCH(IF($A1899="Primary",$A1899,$B1899),'Input Data'!$A$97:$A$115,0),MATCH($D1899,'Input Data'!$B$96:$R$96,0))</f>
        <v>1.6883175453115989E-2</v>
      </c>
      <c r="F1899" s="81" t="s">
        <v>244</v>
      </c>
      <c r="G1899" s="81" t="s">
        <v>245</v>
      </c>
      <c r="H1899" s="70">
        <v>2026</v>
      </c>
    </row>
    <row r="1900" spans="1:8" x14ac:dyDescent="0.35">
      <c r="A1900" s="70" t="s">
        <v>4</v>
      </c>
      <c r="B1900" s="70" t="s">
        <v>27</v>
      </c>
      <c r="C1900" s="70" t="s">
        <v>247</v>
      </c>
      <c r="D1900" s="70" t="s">
        <v>129</v>
      </c>
      <c r="E1900" s="76">
        <f>INDEX('Input Data'!$B$154:$R$173,MATCH(IF($A1900="Primary",$A1900,$B1900),'Input Data'!$A$154:$A$173,0),MATCH($D1900,'Input Data'!$B$153:$R$153,0))</f>
        <v>237.60363224496137</v>
      </c>
      <c r="F1900" s="81" t="s">
        <v>248</v>
      </c>
      <c r="G1900" s="81" t="s">
        <v>245</v>
      </c>
      <c r="H1900" s="70">
        <v>2026</v>
      </c>
    </row>
    <row r="1901" spans="1:8" x14ac:dyDescent="0.35">
      <c r="A1901" s="70" t="s">
        <v>4</v>
      </c>
      <c r="B1901" s="70" t="s">
        <v>27</v>
      </c>
      <c r="C1901" s="70" t="s">
        <v>249</v>
      </c>
      <c r="D1901" s="70" t="s">
        <v>129</v>
      </c>
      <c r="E1901" s="76">
        <f>INDEX('Input Data'!$B$180:$R$199,MATCH(IF($A1901="Primary",$A1901,$B1901),'Input Data'!$A$180:$A$199,0),MATCH($D1901,'Input Data'!$B$179:$R$179,0))</f>
        <v>127.73636891180327</v>
      </c>
      <c r="F1901" s="81" t="s">
        <v>248</v>
      </c>
      <c r="G1901" s="81" t="s">
        <v>245</v>
      </c>
      <c r="H1901" s="70">
        <v>2026</v>
      </c>
    </row>
    <row r="1902" spans="1:8" x14ac:dyDescent="0.35">
      <c r="A1902" s="70" t="s">
        <v>4</v>
      </c>
      <c r="B1902" s="70" t="s">
        <v>27</v>
      </c>
      <c r="C1902" s="70" t="s">
        <v>250</v>
      </c>
      <c r="D1902" s="70" t="s">
        <v>129</v>
      </c>
      <c r="E1902" s="76">
        <f t="shared" ref="E1902" ca="1" si="262">INDEX(INDIRECT("'"&amp;IF($A1902="Primary",$A1902,IF($B1902="History","History ",$B1902))&amp;"'!$E$41:$X$41"),1,MATCH($D1902,INDIRECT("'"&amp;IF($A1902="Primary",$A1902,IF($B1902="History","History ",$B1902))&amp;"'!$E$35:$X$35"),0))</f>
        <v>429.19298340413212</v>
      </c>
      <c r="F1902" s="81" t="s">
        <v>248</v>
      </c>
      <c r="G1902" s="81" t="s">
        <v>245</v>
      </c>
      <c r="H1902" s="70">
        <v>2026</v>
      </c>
    </row>
    <row r="1903" spans="1:8" x14ac:dyDescent="0.35">
      <c r="A1903" s="70" t="s">
        <v>4</v>
      </c>
      <c r="B1903" s="70" t="s">
        <v>27</v>
      </c>
      <c r="C1903" s="70" t="s">
        <v>251</v>
      </c>
      <c r="D1903" s="70" t="s">
        <v>129</v>
      </c>
      <c r="E1903" s="81">
        <f>INDEX('Input Data'!$B$123:$R$141,MATCH(IF($A1903="Primary",$A1903,$B1903),'Input Data'!$A$123:$A$141,0),MATCH($D1903,'Input Data'!$B$122:$R$122,0))</f>
        <v>8.0927992332035431E-2</v>
      </c>
      <c r="F1903" s="81" t="s">
        <v>244</v>
      </c>
      <c r="G1903" s="81" t="s">
        <v>245</v>
      </c>
      <c r="H1903" s="70">
        <v>2026</v>
      </c>
    </row>
    <row r="1904" spans="1:8" x14ac:dyDescent="0.35">
      <c r="A1904" s="70" t="s">
        <v>4</v>
      </c>
      <c r="B1904" s="70" t="s">
        <v>27</v>
      </c>
      <c r="C1904" s="70" t="s">
        <v>243</v>
      </c>
      <c r="D1904" s="70" t="s">
        <v>130</v>
      </c>
      <c r="E1904" s="81">
        <f>INDEX('Input Data'!$B$71:$R$89,MATCH(IF($A1904="Primary",$A1904,$B1904),'Input Data'!$A$71:$A$89,0),MATCH($D1904,'Input Data'!$B$70:$R$70,0))</f>
        <v>7.1565535432384891E-2</v>
      </c>
      <c r="F1904" s="81" t="s">
        <v>244</v>
      </c>
      <c r="G1904" s="81" t="s">
        <v>245</v>
      </c>
      <c r="H1904" s="70">
        <v>2026</v>
      </c>
    </row>
    <row r="1905" spans="1:8" x14ac:dyDescent="0.35">
      <c r="A1905" s="70" t="s">
        <v>4</v>
      </c>
      <c r="B1905" s="70" t="s">
        <v>27</v>
      </c>
      <c r="C1905" s="70" t="s">
        <v>246</v>
      </c>
      <c r="D1905" s="70" t="s">
        <v>130</v>
      </c>
      <c r="E1905" s="81">
        <f>INDEX('Input Data'!$B$97:$R$115,MATCH(IF($A1905="Primary",$A1905,$B1905),'Input Data'!$A$97:$A$115,0),MATCH($D1905,'Input Data'!$B$96:$R$96,0))</f>
        <v>1.484342950544694E-2</v>
      </c>
      <c r="F1905" s="81" t="s">
        <v>244</v>
      </c>
      <c r="G1905" s="81" t="s">
        <v>245</v>
      </c>
      <c r="H1905" s="70">
        <v>2026</v>
      </c>
    </row>
    <row r="1906" spans="1:8" x14ac:dyDescent="0.35">
      <c r="A1906" s="70" t="s">
        <v>4</v>
      </c>
      <c r="B1906" s="70" t="s">
        <v>27</v>
      </c>
      <c r="C1906" s="70" t="s">
        <v>247</v>
      </c>
      <c r="D1906" s="70" t="s">
        <v>130</v>
      </c>
      <c r="E1906" s="76">
        <f>INDEX('Input Data'!$B$154:$R$173,MATCH(IF($A1906="Primary",$A1906,$B1906),'Input Data'!$A$154:$A$173,0),MATCH($D1906,'Input Data'!$B$153:$R$153,0))</f>
        <v>286.9135914437453</v>
      </c>
      <c r="F1906" s="81" t="s">
        <v>248</v>
      </c>
      <c r="G1906" s="81" t="s">
        <v>245</v>
      </c>
      <c r="H1906" s="70">
        <v>2026</v>
      </c>
    </row>
    <row r="1907" spans="1:8" x14ac:dyDescent="0.35">
      <c r="A1907" s="70" t="s">
        <v>4</v>
      </c>
      <c r="B1907" s="70" t="s">
        <v>27</v>
      </c>
      <c r="C1907" s="70" t="s">
        <v>249</v>
      </c>
      <c r="D1907" s="70" t="s">
        <v>130</v>
      </c>
      <c r="E1907" s="76">
        <f>INDEX('Input Data'!$B$180:$R$199,MATCH(IF($A1907="Primary",$A1907,$B1907),'Input Data'!$A$180:$A$199,0),MATCH($D1907,'Input Data'!$B$179:$R$179,0))</f>
        <v>169.86558748618586</v>
      </c>
      <c r="F1907" s="81" t="s">
        <v>248</v>
      </c>
      <c r="G1907" s="81" t="s">
        <v>245</v>
      </c>
      <c r="H1907" s="70">
        <v>2026</v>
      </c>
    </row>
    <row r="1908" spans="1:8" x14ac:dyDescent="0.35">
      <c r="A1908" s="70" t="s">
        <v>4</v>
      </c>
      <c r="B1908" s="70" t="s">
        <v>27</v>
      </c>
      <c r="C1908" s="70" t="s">
        <v>250</v>
      </c>
      <c r="D1908" s="70" t="s">
        <v>130</v>
      </c>
      <c r="E1908" s="76">
        <f t="shared" ref="E1908" ca="1" si="263">INDEX(INDIRECT("'"&amp;IF($A1908="Primary",$A1908,IF($B1908="History","History ",$B1908))&amp;"'!$E$41:$X$41"),1,MATCH($D1908,INDIRECT("'"&amp;IF($A1908="Primary",$A1908,IF($B1908="History","History ",$B1908))&amp;"'!$E$35:$X$35"),0))</f>
        <v>388.93672819665255</v>
      </c>
      <c r="F1908" s="81" t="s">
        <v>248</v>
      </c>
      <c r="G1908" s="81" t="s">
        <v>245</v>
      </c>
      <c r="H1908" s="70">
        <v>2026</v>
      </c>
    </row>
    <row r="1909" spans="1:8" x14ac:dyDescent="0.35">
      <c r="A1909" s="70" t="s">
        <v>4</v>
      </c>
      <c r="B1909" s="70" t="s">
        <v>27</v>
      </c>
      <c r="C1909" s="70" t="s">
        <v>251</v>
      </c>
      <c r="D1909" s="70" t="s">
        <v>130</v>
      </c>
      <c r="E1909" s="81">
        <f>INDEX('Input Data'!$B$123:$R$141,MATCH(IF($A1909="Primary",$A1909,$B1909),'Input Data'!$A$123:$A$141,0),MATCH($D1909,'Input Data'!$B$122:$R$122,0))</f>
        <v>8.6408964937831831E-2</v>
      </c>
      <c r="F1909" s="81" t="s">
        <v>244</v>
      </c>
      <c r="G1909" s="81" t="s">
        <v>245</v>
      </c>
      <c r="H1909" s="70">
        <v>2026</v>
      </c>
    </row>
    <row r="1910" spans="1:8" x14ac:dyDescent="0.35">
      <c r="A1910" s="70" t="s">
        <v>4</v>
      </c>
      <c r="B1910" s="70" t="s">
        <v>27</v>
      </c>
      <c r="C1910" s="70" t="s">
        <v>243</v>
      </c>
      <c r="D1910" s="70" t="s">
        <v>131</v>
      </c>
      <c r="E1910" s="81">
        <f>INDEX('Input Data'!$B$71:$R$89,MATCH(IF($A1910="Primary",$A1910,$B1910),'Input Data'!$A$71:$A$89,0),MATCH($D1910,'Input Data'!$B$70:$R$70,0))</f>
        <v>7.5313097932458842E-2</v>
      </c>
      <c r="F1910" s="81" t="s">
        <v>244</v>
      </c>
      <c r="G1910" s="81" t="s">
        <v>245</v>
      </c>
      <c r="H1910" s="70">
        <v>2026</v>
      </c>
    </row>
    <row r="1911" spans="1:8" x14ac:dyDescent="0.35">
      <c r="A1911" s="70" t="s">
        <v>4</v>
      </c>
      <c r="B1911" s="70" t="s">
        <v>27</v>
      </c>
      <c r="C1911" s="70" t="s">
        <v>246</v>
      </c>
      <c r="D1911" s="70" t="s">
        <v>131</v>
      </c>
      <c r="E1911" s="81">
        <f>INDEX('Input Data'!$B$97:$R$115,MATCH(IF($A1911="Primary",$A1911,$B1911),'Input Data'!$A$97:$A$115,0),MATCH($D1911,'Input Data'!$B$96:$R$96,0))</f>
        <v>1.681440593379948E-2</v>
      </c>
      <c r="F1911" s="81" t="s">
        <v>244</v>
      </c>
      <c r="G1911" s="81" t="s">
        <v>245</v>
      </c>
      <c r="H1911" s="70">
        <v>2026</v>
      </c>
    </row>
    <row r="1912" spans="1:8" x14ac:dyDescent="0.35">
      <c r="A1912" s="70" t="s">
        <v>4</v>
      </c>
      <c r="B1912" s="70" t="s">
        <v>27</v>
      </c>
      <c r="C1912" s="70" t="s">
        <v>247</v>
      </c>
      <c r="D1912" s="70" t="s">
        <v>131</v>
      </c>
      <c r="E1912" s="76">
        <f>INDEX('Input Data'!$B$154:$R$173,MATCH(IF($A1912="Primary",$A1912,$B1912),'Input Data'!$A$154:$A$173,0),MATCH($D1912,'Input Data'!$B$153:$R$153,0))</f>
        <v>308.22885339480234</v>
      </c>
      <c r="F1912" s="81" t="s">
        <v>248</v>
      </c>
      <c r="G1912" s="81" t="s">
        <v>245</v>
      </c>
      <c r="H1912" s="70">
        <v>2026</v>
      </c>
    </row>
    <row r="1913" spans="1:8" x14ac:dyDescent="0.35">
      <c r="A1913" s="70" t="s">
        <v>4</v>
      </c>
      <c r="B1913" s="70" t="s">
        <v>27</v>
      </c>
      <c r="C1913" s="70" t="s">
        <v>249</v>
      </c>
      <c r="D1913" s="70" t="s">
        <v>131</v>
      </c>
      <c r="E1913" s="76">
        <f>INDEX('Input Data'!$B$180:$R$199,MATCH(IF($A1913="Primary",$A1913,$B1913),'Input Data'!$A$180:$A$199,0),MATCH($D1913,'Input Data'!$B$179:$R$179,0))</f>
        <v>123.99172950714319</v>
      </c>
      <c r="F1913" s="81" t="s">
        <v>248</v>
      </c>
      <c r="G1913" s="81" t="s">
        <v>245</v>
      </c>
      <c r="H1913" s="70">
        <v>2026</v>
      </c>
    </row>
    <row r="1914" spans="1:8" x14ac:dyDescent="0.35">
      <c r="A1914" s="70" t="s">
        <v>4</v>
      </c>
      <c r="B1914" s="70" t="s">
        <v>27</v>
      </c>
      <c r="C1914" s="70" t="s">
        <v>250</v>
      </c>
      <c r="D1914" s="70" t="s">
        <v>131</v>
      </c>
      <c r="E1914" s="76">
        <f t="shared" ref="E1914" ca="1" si="264">INDEX(INDIRECT("'"&amp;IF($A1914="Primary",$A1914,IF($B1914="History","History ",$B1914))&amp;"'!$E$41:$X$41"),1,MATCH($D1914,INDIRECT("'"&amp;IF($A1914="Primary",$A1914,IF($B1914="History","History ",$B1914))&amp;"'!$E$35:$X$35"),0))</f>
        <v>316.93286450985835</v>
      </c>
      <c r="F1914" s="81" t="s">
        <v>248</v>
      </c>
      <c r="G1914" s="81" t="s">
        <v>245</v>
      </c>
      <c r="H1914" s="70">
        <v>2026</v>
      </c>
    </row>
    <row r="1915" spans="1:8" x14ac:dyDescent="0.35">
      <c r="A1915" s="70" t="s">
        <v>4</v>
      </c>
      <c r="B1915" s="70" t="s">
        <v>27</v>
      </c>
      <c r="C1915" s="70" t="s">
        <v>251</v>
      </c>
      <c r="D1915" s="70" t="s">
        <v>131</v>
      </c>
      <c r="E1915" s="81">
        <f>INDEX('Input Data'!$B$123:$R$141,MATCH(IF($A1915="Primary",$A1915,$B1915),'Input Data'!$A$123:$A$141,0),MATCH($D1915,'Input Data'!$B$122:$R$122,0))</f>
        <v>9.2127503866258315E-2</v>
      </c>
      <c r="F1915" s="81" t="s">
        <v>244</v>
      </c>
      <c r="G1915" s="81" t="s">
        <v>245</v>
      </c>
      <c r="H1915" s="70">
        <v>2026</v>
      </c>
    </row>
    <row r="1916" spans="1:8" x14ac:dyDescent="0.35">
      <c r="A1916" s="70" t="s">
        <v>4</v>
      </c>
      <c r="B1916" s="70" t="s">
        <v>27</v>
      </c>
      <c r="C1916" s="70" t="s">
        <v>243</v>
      </c>
      <c r="D1916" s="70" t="s">
        <v>132</v>
      </c>
      <c r="E1916" s="81">
        <f>INDEX('Input Data'!$B$71:$R$89,MATCH(IF($A1916="Primary",$A1916,$B1916),'Input Data'!$A$71:$A$89,0),MATCH($D1916,'Input Data'!$B$70:$R$70,0))</f>
        <v>7.5535104474063475E-2</v>
      </c>
      <c r="F1916" s="81" t="s">
        <v>244</v>
      </c>
      <c r="G1916" s="81" t="s">
        <v>245</v>
      </c>
      <c r="H1916" s="70">
        <v>2026</v>
      </c>
    </row>
    <row r="1917" spans="1:8" x14ac:dyDescent="0.35">
      <c r="A1917" s="70" t="s">
        <v>4</v>
      </c>
      <c r="B1917" s="70" t="s">
        <v>27</v>
      </c>
      <c r="C1917" s="70" t="s">
        <v>246</v>
      </c>
      <c r="D1917" s="70" t="s">
        <v>132</v>
      </c>
      <c r="E1917" s="81">
        <f>INDEX('Input Data'!$B$97:$R$115,MATCH(IF($A1917="Primary",$A1917,$B1917),'Input Data'!$A$97:$A$115,0),MATCH($D1917,'Input Data'!$B$96:$R$96,0))</f>
        <v>1.6418169648322465E-2</v>
      </c>
      <c r="F1917" s="81" t="s">
        <v>244</v>
      </c>
      <c r="G1917" s="81" t="s">
        <v>245</v>
      </c>
      <c r="H1917" s="70">
        <v>2026</v>
      </c>
    </row>
    <row r="1918" spans="1:8" x14ac:dyDescent="0.35">
      <c r="A1918" s="70" t="s">
        <v>4</v>
      </c>
      <c r="B1918" s="70" t="s">
        <v>27</v>
      </c>
      <c r="C1918" s="70" t="s">
        <v>247</v>
      </c>
      <c r="D1918" s="70" t="s">
        <v>132</v>
      </c>
      <c r="E1918" s="76">
        <f>INDEX('Input Data'!$B$154:$R$173,MATCH(IF($A1918="Primary",$A1918,$B1918),'Input Data'!$A$154:$A$173,0),MATCH($D1918,'Input Data'!$B$153:$R$153,0))</f>
        <v>311.26321643103097</v>
      </c>
      <c r="F1918" s="81" t="s">
        <v>248</v>
      </c>
      <c r="G1918" s="81" t="s">
        <v>245</v>
      </c>
      <c r="H1918" s="70">
        <v>2026</v>
      </c>
    </row>
    <row r="1919" spans="1:8" x14ac:dyDescent="0.35">
      <c r="A1919" s="70" t="s">
        <v>4</v>
      </c>
      <c r="B1919" s="70" t="s">
        <v>27</v>
      </c>
      <c r="C1919" s="70" t="s">
        <v>249</v>
      </c>
      <c r="D1919" s="70" t="s">
        <v>132</v>
      </c>
      <c r="E1919" s="76">
        <f>INDEX('Input Data'!$B$180:$R$199,MATCH(IF($A1919="Primary",$A1919,$B1919),'Input Data'!$A$180:$A$199,0),MATCH($D1919,'Input Data'!$B$179:$R$179,0))</f>
        <v>147.65969414147494</v>
      </c>
      <c r="F1919" s="81" t="s">
        <v>248</v>
      </c>
      <c r="G1919" s="81" t="s">
        <v>245</v>
      </c>
      <c r="H1919" s="70">
        <v>2026</v>
      </c>
    </row>
    <row r="1920" spans="1:8" x14ac:dyDescent="0.35">
      <c r="A1920" s="70" t="s">
        <v>4</v>
      </c>
      <c r="B1920" s="70" t="s">
        <v>27</v>
      </c>
      <c r="C1920" s="70" t="s">
        <v>250</v>
      </c>
      <c r="D1920" s="70" t="s">
        <v>132</v>
      </c>
      <c r="E1920" s="76">
        <f t="shared" ref="E1920" ca="1" si="265">INDEX(INDIRECT("'"&amp;IF($A1920="Primary",$A1920,IF($B1920="History","History ",$B1920))&amp;"'!$E$41:$X$41"),1,MATCH($D1920,INDIRECT("'"&amp;IF($A1920="Primary",$A1920,IF($B1920="History","History ",$B1920))&amp;"'!$E$35:$X$35"),0))</f>
        <v>293.44374716999471</v>
      </c>
      <c r="F1920" s="81" t="s">
        <v>248</v>
      </c>
      <c r="G1920" s="81" t="s">
        <v>245</v>
      </c>
      <c r="H1920" s="70">
        <v>2026</v>
      </c>
    </row>
    <row r="1921" spans="1:8" x14ac:dyDescent="0.35">
      <c r="A1921" s="70" t="s">
        <v>4</v>
      </c>
      <c r="B1921" s="70" t="s">
        <v>27</v>
      </c>
      <c r="C1921" s="70" t="s">
        <v>251</v>
      </c>
      <c r="D1921" s="70" t="s">
        <v>132</v>
      </c>
      <c r="E1921" s="81">
        <f>INDEX('Input Data'!$B$123:$R$141,MATCH(IF($A1921="Primary",$A1921,$B1921),'Input Data'!$A$123:$A$141,0),MATCH($D1921,'Input Data'!$B$122:$R$122,0))</f>
        <v>9.1953274122385936E-2</v>
      </c>
      <c r="F1921" s="81" t="s">
        <v>244</v>
      </c>
      <c r="G1921" s="81" t="s">
        <v>245</v>
      </c>
      <c r="H1921" s="70">
        <v>2026</v>
      </c>
    </row>
    <row r="1922" spans="1:8" x14ac:dyDescent="0.35">
      <c r="A1922" s="70" t="s">
        <v>4</v>
      </c>
      <c r="B1922" s="70" t="s">
        <v>27</v>
      </c>
      <c r="C1922" s="70" t="s">
        <v>243</v>
      </c>
      <c r="D1922" s="70" t="s">
        <v>133</v>
      </c>
      <c r="E1922" s="81">
        <f>INDEX('Input Data'!$B$71:$R$89,MATCH(IF($A1922="Primary",$A1922,$B1922),'Input Data'!$A$71:$A$89,0),MATCH($D1922,'Input Data'!$B$70:$R$70,0))</f>
        <v>7.5672276951492326E-2</v>
      </c>
      <c r="F1922" s="81" t="s">
        <v>244</v>
      </c>
      <c r="G1922" s="81" t="s">
        <v>252</v>
      </c>
      <c r="H1922" s="70">
        <v>2026</v>
      </c>
    </row>
    <row r="1923" spans="1:8" x14ac:dyDescent="0.35">
      <c r="A1923" s="70" t="s">
        <v>4</v>
      </c>
      <c r="B1923" s="70" t="s">
        <v>27</v>
      </c>
      <c r="C1923" s="70" t="s">
        <v>246</v>
      </c>
      <c r="D1923" s="70" t="s">
        <v>133</v>
      </c>
      <c r="E1923" s="81">
        <f>INDEX('Input Data'!$B$97:$R$115,MATCH(IF($A1923="Primary",$A1923,$B1923),'Input Data'!$A$97:$A$115,0),MATCH($D1923,'Input Data'!$B$96:$R$96,0))</f>
        <v>1.5507337420505552E-2</v>
      </c>
      <c r="F1923" s="81" t="s">
        <v>244</v>
      </c>
      <c r="G1923" s="81" t="s">
        <v>252</v>
      </c>
      <c r="H1923" s="70">
        <v>2026</v>
      </c>
    </row>
    <row r="1924" spans="1:8" x14ac:dyDescent="0.35">
      <c r="A1924" s="70" t="s">
        <v>4</v>
      </c>
      <c r="B1924" s="70" t="s">
        <v>27</v>
      </c>
      <c r="C1924" s="70" t="s">
        <v>247</v>
      </c>
      <c r="D1924" s="70" t="s">
        <v>133</v>
      </c>
      <c r="E1924" s="76">
        <f>INDEX('Input Data'!$B$154:$R$173,MATCH(IF($A1924="Primary",$A1924,$B1924),'Input Data'!$A$154:$A$173,0),MATCH($D1924,'Input Data'!$B$153:$R$153,0))</f>
        <v>282.07063042436261</v>
      </c>
      <c r="F1924" s="81" t="s">
        <v>248</v>
      </c>
      <c r="G1924" s="81" t="s">
        <v>252</v>
      </c>
      <c r="H1924" s="70">
        <v>2026</v>
      </c>
    </row>
    <row r="1925" spans="1:8" x14ac:dyDescent="0.35">
      <c r="A1925" s="70" t="s">
        <v>4</v>
      </c>
      <c r="B1925" s="70" t="s">
        <v>27</v>
      </c>
      <c r="C1925" s="70" t="s">
        <v>249</v>
      </c>
      <c r="D1925" s="70" t="s">
        <v>133</v>
      </c>
      <c r="E1925" s="76">
        <f>INDEX('Input Data'!$B$180:$R$199,MATCH(IF($A1925="Primary",$A1925,$B1925),'Input Data'!$A$180:$A$199,0),MATCH($D1925,'Input Data'!$B$179:$R$179,0))</f>
        <v>123.19450953597914</v>
      </c>
      <c r="F1925" s="81" t="s">
        <v>248</v>
      </c>
      <c r="G1925" s="81" t="s">
        <v>252</v>
      </c>
      <c r="H1925" s="70">
        <v>2026</v>
      </c>
    </row>
    <row r="1926" spans="1:8" x14ac:dyDescent="0.35">
      <c r="A1926" s="70" t="s">
        <v>4</v>
      </c>
      <c r="B1926" s="70" t="s">
        <v>27</v>
      </c>
      <c r="C1926" s="70" t="s">
        <v>250</v>
      </c>
      <c r="D1926" s="70" t="s">
        <v>133</v>
      </c>
      <c r="E1926" s="76">
        <f>INDEX('Input Data'!$B$430:$Q$449,MATCH(IF($A1926="Primary",$A1926,$B1926),'Input Data'!$A$430:$A$449,0),MATCH($D1926,'Input Data'!B$429:Q$429,0))</f>
        <v>338.18663650270611</v>
      </c>
      <c r="F1926" s="81" t="s">
        <v>248</v>
      </c>
      <c r="G1926" s="81" t="s">
        <v>252</v>
      </c>
      <c r="H1926" s="70">
        <v>2026</v>
      </c>
    </row>
    <row r="1927" spans="1:8" x14ac:dyDescent="0.35">
      <c r="A1927" s="70" t="s">
        <v>4</v>
      </c>
      <c r="B1927" s="70" t="s">
        <v>27</v>
      </c>
      <c r="C1927" s="70" t="s">
        <v>251</v>
      </c>
      <c r="D1927" s="70" t="s">
        <v>133</v>
      </c>
      <c r="E1927" s="81">
        <f>INDEX('Input Data'!$B$123:$R$141,MATCH(IF($A1927="Primary",$A1927,$B1927),'Input Data'!$A$123:$A$141,0),MATCH($D1927,'Input Data'!$B$122:$R$122,0))</f>
        <v>9.1179614371997883E-2</v>
      </c>
      <c r="F1927" s="81" t="s">
        <v>244</v>
      </c>
      <c r="G1927" s="81" t="s">
        <v>252</v>
      </c>
      <c r="H1927" s="70">
        <v>2026</v>
      </c>
    </row>
    <row r="1928" spans="1:8" x14ac:dyDescent="0.35">
      <c r="A1928" s="70" t="s">
        <v>4</v>
      </c>
      <c r="B1928" s="70" t="s">
        <v>27</v>
      </c>
      <c r="C1928" s="70" t="s">
        <v>243</v>
      </c>
      <c r="D1928" s="70" t="s">
        <v>134</v>
      </c>
      <c r="E1928" s="81">
        <f>INDEX('Input Data'!$B$71:$R$89,MATCH(IF($A1928="Primary",$A1928,$B1928),'Input Data'!$A$71:$A$89,0),MATCH($D1928,'Input Data'!$B$70:$R$70,0))</f>
        <v>7.5404089015537204E-2</v>
      </c>
      <c r="F1928" s="81" t="s">
        <v>244</v>
      </c>
      <c r="G1928" s="81" t="s">
        <v>252</v>
      </c>
      <c r="H1928" s="70">
        <v>2026</v>
      </c>
    </row>
    <row r="1929" spans="1:8" x14ac:dyDescent="0.35">
      <c r="A1929" s="70" t="s">
        <v>4</v>
      </c>
      <c r="B1929" s="70" t="s">
        <v>27</v>
      </c>
      <c r="C1929" s="70" t="s">
        <v>246</v>
      </c>
      <c r="D1929" s="70" t="s">
        <v>134</v>
      </c>
      <c r="E1929" s="81">
        <f>INDEX('Input Data'!$B$97:$R$115,MATCH(IF($A1929="Primary",$A1929,$B1929),'Input Data'!$A$97:$A$115,0),MATCH($D1929,'Input Data'!$B$96:$R$96,0))</f>
        <v>1.5452378312857307E-2</v>
      </c>
      <c r="F1929" s="81" t="s">
        <v>244</v>
      </c>
      <c r="G1929" s="81" t="s">
        <v>252</v>
      </c>
      <c r="H1929" s="70">
        <v>2026</v>
      </c>
    </row>
    <row r="1930" spans="1:8" x14ac:dyDescent="0.35">
      <c r="A1930" s="70" t="s">
        <v>4</v>
      </c>
      <c r="B1930" s="70" t="s">
        <v>27</v>
      </c>
      <c r="C1930" s="70" t="s">
        <v>247</v>
      </c>
      <c r="D1930" s="70" t="s">
        <v>134</v>
      </c>
      <c r="E1930" s="76">
        <f>INDEX('Input Data'!$B$154:$R$173,MATCH(IF($A1930="Primary",$A1930,$B1930),'Input Data'!$A$154:$A$173,0),MATCH($D1930,'Input Data'!$B$153:$R$153,0))</f>
        <v>263.77274703812475</v>
      </c>
      <c r="F1930" s="81" t="s">
        <v>248</v>
      </c>
      <c r="G1930" s="81" t="s">
        <v>252</v>
      </c>
      <c r="H1930" s="70">
        <v>2026</v>
      </c>
    </row>
    <row r="1931" spans="1:8" x14ac:dyDescent="0.35">
      <c r="A1931" s="70" t="s">
        <v>4</v>
      </c>
      <c r="B1931" s="70" t="s">
        <v>27</v>
      </c>
      <c r="C1931" s="70" t="s">
        <v>249</v>
      </c>
      <c r="D1931" s="70" t="s">
        <v>134</v>
      </c>
      <c r="E1931" s="76">
        <f>INDEX('Input Data'!$B$180:$R$199,MATCH(IF($A1931="Primary",$A1931,$B1931),'Input Data'!$A$180:$A$199,0),MATCH($D1931,'Input Data'!$B$179:$R$179,0))</f>
        <v>121.03590061966685</v>
      </c>
      <c r="F1931" s="81" t="s">
        <v>248</v>
      </c>
      <c r="G1931" s="81" t="s">
        <v>252</v>
      </c>
      <c r="H1931" s="70">
        <v>2026</v>
      </c>
    </row>
    <row r="1932" spans="1:8" x14ac:dyDescent="0.35">
      <c r="A1932" s="70" t="s">
        <v>4</v>
      </c>
      <c r="B1932" s="70" t="s">
        <v>27</v>
      </c>
      <c r="C1932" s="70" t="s">
        <v>250</v>
      </c>
      <c r="D1932" s="70" t="s">
        <v>134</v>
      </c>
      <c r="E1932" s="76">
        <f>INDEX('Input Data'!$B$430:$Q$449,MATCH(IF($A1932="Primary",$A1932,$B1932),'Input Data'!$A$430:$A$449,0),MATCH($D1932,'Input Data'!B$429:Q$429,0))</f>
        <v>354.12047761083943</v>
      </c>
      <c r="F1932" s="81" t="s">
        <v>248</v>
      </c>
      <c r="G1932" s="81" t="s">
        <v>252</v>
      </c>
      <c r="H1932" s="70">
        <v>2026</v>
      </c>
    </row>
    <row r="1933" spans="1:8" x14ac:dyDescent="0.35">
      <c r="A1933" s="70" t="s">
        <v>4</v>
      </c>
      <c r="B1933" s="70" t="s">
        <v>27</v>
      </c>
      <c r="C1933" s="70" t="s">
        <v>251</v>
      </c>
      <c r="D1933" s="70" t="s">
        <v>134</v>
      </c>
      <c r="E1933" s="81">
        <f>INDEX('Input Data'!$B$123:$R$141,MATCH(IF($A1933="Primary",$A1933,$B1933),'Input Data'!$A$123:$A$141,0),MATCH($D1933,'Input Data'!$B$122:$R$122,0))</f>
        <v>9.0856467328394516E-2</v>
      </c>
      <c r="F1933" s="81" t="s">
        <v>244</v>
      </c>
      <c r="G1933" s="81" t="s">
        <v>252</v>
      </c>
      <c r="H1933" s="70">
        <v>2026</v>
      </c>
    </row>
    <row r="1934" spans="1:8" x14ac:dyDescent="0.35">
      <c r="A1934" s="70" t="s">
        <v>4</v>
      </c>
      <c r="B1934" s="70" t="s">
        <v>27</v>
      </c>
      <c r="C1934" s="70" t="s">
        <v>243</v>
      </c>
      <c r="D1934" s="70" t="s">
        <v>135</v>
      </c>
      <c r="E1934" s="81">
        <f>INDEX('Input Data'!$B$71:$R$89,MATCH(IF($A1934="Primary",$A1934,$B1934),'Input Data'!$A$71:$A$89,0),MATCH($D1934,'Input Data'!$B$70:$R$70,0))</f>
        <v>7.5404089015537204E-2</v>
      </c>
      <c r="F1934" s="81" t="s">
        <v>244</v>
      </c>
      <c r="G1934" s="70" t="s">
        <v>252</v>
      </c>
      <c r="H1934" s="70">
        <v>2026</v>
      </c>
    </row>
    <row r="1935" spans="1:8" x14ac:dyDescent="0.35">
      <c r="A1935" s="70" t="s">
        <v>4</v>
      </c>
      <c r="B1935" s="70" t="s">
        <v>27</v>
      </c>
      <c r="C1935" s="70" t="s">
        <v>246</v>
      </c>
      <c r="D1935" s="70" t="s">
        <v>135</v>
      </c>
      <c r="E1935" s="81">
        <f>INDEX('Input Data'!$B$97:$R$115,MATCH(IF($A1935="Primary",$A1935,$B1935),'Input Data'!$A$97:$A$115,0),MATCH($D1935,'Input Data'!$B$96:$R$96,0))</f>
        <v>1.5452378312857305E-2</v>
      </c>
      <c r="F1935" s="81" t="s">
        <v>244</v>
      </c>
      <c r="G1935" s="70" t="s">
        <v>252</v>
      </c>
      <c r="H1935" s="70">
        <v>2026</v>
      </c>
    </row>
    <row r="1936" spans="1:8" x14ac:dyDescent="0.35">
      <c r="A1936" s="70" t="s">
        <v>4</v>
      </c>
      <c r="B1936" s="70" t="s">
        <v>27</v>
      </c>
      <c r="C1936" s="70" t="s">
        <v>247</v>
      </c>
      <c r="D1936" s="70" t="s">
        <v>135</v>
      </c>
      <c r="E1936" s="76">
        <f>INDEX('Input Data'!$B$154:$R$173,MATCH(IF($A1936="Primary",$A1936,$B1936),'Input Data'!$A$154:$A$173,0),MATCH($D1936,'Input Data'!$B$153:$R$153,0))</f>
        <v>275.30370848171572</v>
      </c>
      <c r="F1936" s="81" t="s">
        <v>248</v>
      </c>
      <c r="G1936" s="70" t="s">
        <v>252</v>
      </c>
      <c r="H1936" s="70">
        <v>2026</v>
      </c>
    </row>
    <row r="1937" spans="1:8" x14ac:dyDescent="0.35">
      <c r="A1937" s="70" t="s">
        <v>4</v>
      </c>
      <c r="B1937" s="70" t="s">
        <v>27</v>
      </c>
      <c r="C1937" s="70" t="s">
        <v>249</v>
      </c>
      <c r="D1937" s="70" t="s">
        <v>135</v>
      </c>
      <c r="E1937" s="76">
        <f>INDEX('Input Data'!$B$180:$R$199,MATCH(IF($A1937="Primary",$A1937,$B1937),'Input Data'!$A$180:$A$199,0),MATCH($D1937,'Input Data'!$B$179:$R$179,0))</f>
        <v>133.00561301212281</v>
      </c>
      <c r="F1937" s="81" t="s">
        <v>248</v>
      </c>
      <c r="G1937" s="70" t="s">
        <v>252</v>
      </c>
      <c r="H1937" s="70">
        <v>2026</v>
      </c>
    </row>
    <row r="1938" spans="1:8" x14ac:dyDescent="0.35">
      <c r="A1938" s="70" t="s">
        <v>4</v>
      </c>
      <c r="B1938" s="70" t="s">
        <v>27</v>
      </c>
      <c r="C1938" s="70" t="s">
        <v>250</v>
      </c>
      <c r="D1938" s="70" t="s">
        <v>135</v>
      </c>
      <c r="E1938" s="76"/>
      <c r="F1938" s="76"/>
      <c r="G1938" s="70" t="s">
        <v>252</v>
      </c>
      <c r="H1938" s="70">
        <v>2026</v>
      </c>
    </row>
    <row r="1939" spans="1:8" x14ac:dyDescent="0.35">
      <c r="A1939" s="70" t="s">
        <v>4</v>
      </c>
      <c r="B1939" s="70" t="s">
        <v>27</v>
      </c>
      <c r="C1939" s="70" t="s">
        <v>251</v>
      </c>
      <c r="D1939" s="70" t="s">
        <v>135</v>
      </c>
      <c r="E1939" s="81">
        <f>INDEX('Input Data'!$B$123:$R$141,MATCH(IF($A1939="Primary",$A1939,$B1939),'Input Data'!$A$123:$A$141,0),MATCH($D1939,'Input Data'!$B$122:$R$122,0))</f>
        <v>9.0856467328394502E-2</v>
      </c>
      <c r="F1939" s="81" t="s">
        <v>244</v>
      </c>
      <c r="G1939" s="70" t="s">
        <v>252</v>
      </c>
      <c r="H1939" s="70">
        <v>2026</v>
      </c>
    </row>
  </sheetData>
  <sortState xmlns:xlrd2="http://schemas.microsoft.com/office/spreadsheetml/2017/richdata2" ref="A2:H1939">
    <sortCondition ref="A2:A1939"/>
    <sortCondition ref="B2:B1939"/>
    <sortCondition ref="D2:D1939"/>
  </sortState>
  <phoneticPr fontId="13" type="noConversion"/>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1FB0-F719-47AD-A171-D6CA0AC62306}">
  <dimension ref="A1:H1825"/>
  <sheetViews>
    <sheetView showGridLines="0" workbookViewId="0"/>
  </sheetViews>
  <sheetFormatPr defaultRowHeight="14.5" x14ac:dyDescent="0.35"/>
  <cols>
    <col min="1" max="1" width="9.81640625" style="70" bestFit="1" customWidth="1"/>
    <col min="2" max="2" width="23.81640625" style="70" bestFit="1" customWidth="1"/>
    <col min="3" max="3" width="31.1796875" style="70" bestFit="1" customWidth="1"/>
    <col min="4" max="4" width="14.7265625" style="70" bestFit="1" customWidth="1"/>
    <col min="5" max="6" width="8.453125" style="70" bestFit="1" customWidth="1"/>
    <col min="7" max="7" width="19.54296875" style="70" bestFit="1" customWidth="1"/>
    <col min="8" max="8" width="16" style="70" bestFit="1" customWidth="1"/>
  </cols>
  <sheetData>
    <row r="1" spans="1:8" x14ac:dyDescent="0.35">
      <c r="A1" s="75" t="s">
        <v>237</v>
      </c>
      <c r="B1" s="75" t="s">
        <v>178</v>
      </c>
      <c r="C1" s="75" t="s">
        <v>238</v>
      </c>
      <c r="D1" s="75" t="s">
        <v>233</v>
      </c>
      <c r="E1" s="93" t="s">
        <v>239</v>
      </c>
      <c r="F1" s="75" t="s">
        <v>240</v>
      </c>
      <c r="G1" s="75" t="s">
        <v>241</v>
      </c>
      <c r="H1" s="75" t="s">
        <v>242</v>
      </c>
    </row>
    <row r="2" spans="1:8" x14ac:dyDescent="0.35">
      <c r="A2" s="91" t="s">
        <v>3</v>
      </c>
      <c r="B2" s="91" t="s">
        <v>189</v>
      </c>
      <c r="C2" s="91" t="s">
        <v>243</v>
      </c>
      <c r="D2" s="91" t="s">
        <v>119</v>
      </c>
      <c r="E2" s="94">
        <v>5.6000000000000001E-2</v>
      </c>
      <c r="F2" s="81" t="s">
        <v>244</v>
      </c>
      <c r="G2" s="91" t="s">
        <v>245</v>
      </c>
      <c r="H2" s="91">
        <v>2025</v>
      </c>
    </row>
    <row r="3" spans="1:8" x14ac:dyDescent="0.35">
      <c r="A3" s="91" t="s">
        <v>3</v>
      </c>
      <c r="B3" s="91" t="s">
        <v>189</v>
      </c>
      <c r="C3" s="91" t="s">
        <v>246</v>
      </c>
      <c r="D3" s="91" t="s">
        <v>119</v>
      </c>
      <c r="E3" s="94">
        <v>3.2000000000000001E-2</v>
      </c>
      <c r="F3" s="81" t="s">
        <v>244</v>
      </c>
      <c r="G3" s="91" t="s">
        <v>245</v>
      </c>
      <c r="H3" s="91">
        <v>2025</v>
      </c>
    </row>
    <row r="4" spans="1:8" x14ac:dyDescent="0.35">
      <c r="A4" s="91" t="s">
        <v>3</v>
      </c>
      <c r="B4" s="91" t="s">
        <v>189</v>
      </c>
      <c r="C4" s="91" t="s">
        <v>247</v>
      </c>
      <c r="D4" s="91" t="s">
        <v>119</v>
      </c>
      <c r="E4" s="95">
        <v>7150</v>
      </c>
      <c r="F4" s="81" t="s">
        <v>248</v>
      </c>
      <c r="G4" s="91" t="s">
        <v>245</v>
      </c>
      <c r="H4" s="91">
        <v>2025</v>
      </c>
    </row>
    <row r="5" spans="1:8" x14ac:dyDescent="0.35">
      <c r="A5" s="91" t="s">
        <v>3</v>
      </c>
      <c r="B5" s="91" t="s">
        <v>189</v>
      </c>
      <c r="C5" s="91" t="s">
        <v>249</v>
      </c>
      <c r="D5" s="91" t="s">
        <v>119</v>
      </c>
      <c r="E5" s="95">
        <v>4256</v>
      </c>
      <c r="F5" s="81" t="s">
        <v>248</v>
      </c>
      <c r="G5" s="91" t="s">
        <v>245</v>
      </c>
      <c r="H5" s="91">
        <v>2025</v>
      </c>
    </row>
    <row r="6" spans="1:8" x14ac:dyDescent="0.35">
      <c r="A6" s="91" t="s">
        <v>3</v>
      </c>
      <c r="B6" s="91" t="s">
        <v>189</v>
      </c>
      <c r="C6" s="91" t="s">
        <v>250</v>
      </c>
      <c r="D6" s="91" t="s">
        <v>119</v>
      </c>
      <c r="E6" s="95">
        <v>9341</v>
      </c>
      <c r="F6" s="81" t="s">
        <v>248</v>
      </c>
      <c r="G6" s="91" t="s">
        <v>245</v>
      </c>
      <c r="H6" s="91">
        <v>2025</v>
      </c>
    </row>
    <row r="7" spans="1:8" x14ac:dyDescent="0.35">
      <c r="A7" s="91" t="s">
        <v>3</v>
      </c>
      <c r="B7" s="91" t="s">
        <v>189</v>
      </c>
      <c r="C7" s="91" t="s">
        <v>251</v>
      </c>
      <c r="D7" s="91" t="s">
        <v>119</v>
      </c>
      <c r="E7" s="94">
        <v>8.8999999999999996E-2</v>
      </c>
      <c r="F7" s="81" t="s">
        <v>244</v>
      </c>
      <c r="G7" s="91" t="s">
        <v>245</v>
      </c>
      <c r="H7" s="91">
        <v>2025</v>
      </c>
    </row>
    <row r="8" spans="1:8" x14ac:dyDescent="0.35">
      <c r="A8" s="91" t="s">
        <v>3</v>
      </c>
      <c r="B8" s="91" t="s">
        <v>189</v>
      </c>
      <c r="C8" s="91" t="s">
        <v>243</v>
      </c>
      <c r="D8" s="91" t="s">
        <v>120</v>
      </c>
      <c r="E8" s="94">
        <v>5.7000000000000002E-2</v>
      </c>
      <c r="F8" s="81" t="s">
        <v>244</v>
      </c>
      <c r="G8" s="91" t="s">
        <v>245</v>
      </c>
      <c r="H8" s="91">
        <v>2025</v>
      </c>
    </row>
    <row r="9" spans="1:8" x14ac:dyDescent="0.35">
      <c r="A9" s="91" t="s">
        <v>3</v>
      </c>
      <c r="B9" s="91" t="s">
        <v>189</v>
      </c>
      <c r="C9" s="91" t="s">
        <v>246</v>
      </c>
      <c r="D9" s="91" t="s">
        <v>120</v>
      </c>
      <c r="E9" s="94">
        <v>3.2000000000000001E-2</v>
      </c>
      <c r="F9" s="81" t="s">
        <v>244</v>
      </c>
      <c r="G9" s="91" t="s">
        <v>245</v>
      </c>
      <c r="H9" s="91">
        <v>2025</v>
      </c>
    </row>
    <row r="10" spans="1:8" x14ac:dyDescent="0.35">
      <c r="A10" s="91" t="s">
        <v>3</v>
      </c>
      <c r="B10" s="91" t="s">
        <v>189</v>
      </c>
      <c r="C10" s="91" t="s">
        <v>247</v>
      </c>
      <c r="D10" s="91" t="s">
        <v>120</v>
      </c>
      <c r="E10" s="95">
        <v>7544</v>
      </c>
      <c r="F10" s="81" t="s">
        <v>248</v>
      </c>
      <c r="G10" s="91" t="s">
        <v>245</v>
      </c>
      <c r="H10" s="91">
        <v>2025</v>
      </c>
    </row>
    <row r="11" spans="1:8" x14ac:dyDescent="0.35">
      <c r="A11" s="91" t="s">
        <v>3</v>
      </c>
      <c r="B11" s="91" t="s">
        <v>189</v>
      </c>
      <c r="C11" s="91" t="s">
        <v>249</v>
      </c>
      <c r="D11" s="91" t="s">
        <v>120</v>
      </c>
      <c r="E11" s="95">
        <v>4703</v>
      </c>
      <c r="F11" s="81" t="s">
        <v>248</v>
      </c>
      <c r="G11" s="91" t="s">
        <v>245</v>
      </c>
      <c r="H11" s="91">
        <v>2025</v>
      </c>
    </row>
    <row r="12" spans="1:8" x14ac:dyDescent="0.35">
      <c r="A12" s="91" t="s">
        <v>3</v>
      </c>
      <c r="B12" s="91" t="s">
        <v>189</v>
      </c>
      <c r="C12" s="91" t="s">
        <v>250</v>
      </c>
      <c r="D12" s="91" t="s">
        <v>120</v>
      </c>
      <c r="E12" s="95">
        <v>11955</v>
      </c>
      <c r="F12" s="81" t="s">
        <v>248</v>
      </c>
      <c r="G12" s="91" t="s">
        <v>245</v>
      </c>
      <c r="H12" s="91">
        <v>2025</v>
      </c>
    </row>
    <row r="13" spans="1:8" x14ac:dyDescent="0.35">
      <c r="A13" s="91" t="s">
        <v>3</v>
      </c>
      <c r="B13" s="91" t="s">
        <v>189</v>
      </c>
      <c r="C13" s="91" t="s">
        <v>251</v>
      </c>
      <c r="D13" s="91" t="s">
        <v>120</v>
      </c>
      <c r="E13" s="94">
        <v>8.8999999999999996E-2</v>
      </c>
      <c r="F13" s="81" t="s">
        <v>244</v>
      </c>
      <c r="G13" s="91" t="s">
        <v>245</v>
      </c>
      <c r="H13" s="91">
        <v>2025</v>
      </c>
    </row>
    <row r="14" spans="1:8" x14ac:dyDescent="0.35">
      <c r="A14" s="91" t="s">
        <v>3</v>
      </c>
      <c r="B14" s="91" t="s">
        <v>189</v>
      </c>
      <c r="C14" s="91" t="s">
        <v>243</v>
      </c>
      <c r="D14" s="91" t="s">
        <v>121</v>
      </c>
      <c r="E14" s="94">
        <v>6.4000000000000001E-2</v>
      </c>
      <c r="F14" s="81" t="s">
        <v>244</v>
      </c>
      <c r="G14" s="91" t="s">
        <v>245</v>
      </c>
      <c r="H14" s="91">
        <v>2025</v>
      </c>
    </row>
    <row r="15" spans="1:8" x14ac:dyDescent="0.35">
      <c r="A15" s="91" t="s">
        <v>3</v>
      </c>
      <c r="B15" s="91" t="s">
        <v>189</v>
      </c>
      <c r="C15" s="91" t="s">
        <v>246</v>
      </c>
      <c r="D15" s="91" t="s">
        <v>121</v>
      </c>
      <c r="E15" s="94">
        <v>3.1E-2</v>
      </c>
      <c r="F15" s="81" t="s">
        <v>244</v>
      </c>
      <c r="G15" s="91" t="s">
        <v>245</v>
      </c>
      <c r="H15" s="91">
        <v>2025</v>
      </c>
    </row>
    <row r="16" spans="1:8" x14ac:dyDescent="0.35">
      <c r="A16" s="91" t="s">
        <v>3</v>
      </c>
      <c r="B16" s="91" t="s">
        <v>189</v>
      </c>
      <c r="C16" s="91" t="s">
        <v>247</v>
      </c>
      <c r="D16" s="91" t="s">
        <v>121</v>
      </c>
      <c r="E16" s="95">
        <v>7638</v>
      </c>
      <c r="F16" s="81" t="s">
        <v>248</v>
      </c>
      <c r="G16" s="91" t="s">
        <v>245</v>
      </c>
      <c r="H16" s="91">
        <v>2025</v>
      </c>
    </row>
    <row r="17" spans="1:8" x14ac:dyDescent="0.35">
      <c r="A17" s="91" t="s">
        <v>3</v>
      </c>
      <c r="B17" s="91" t="s">
        <v>189</v>
      </c>
      <c r="C17" s="91" t="s">
        <v>249</v>
      </c>
      <c r="D17" s="91" t="s">
        <v>121</v>
      </c>
      <c r="E17" s="95">
        <v>4670</v>
      </c>
      <c r="F17" s="81" t="s">
        <v>248</v>
      </c>
      <c r="G17" s="91" t="s">
        <v>245</v>
      </c>
      <c r="H17" s="91">
        <v>2025</v>
      </c>
    </row>
    <row r="18" spans="1:8" x14ac:dyDescent="0.35">
      <c r="A18" s="91" t="s">
        <v>3</v>
      </c>
      <c r="B18" s="91" t="s">
        <v>189</v>
      </c>
      <c r="C18" s="91" t="s">
        <v>250</v>
      </c>
      <c r="D18" s="91" t="s">
        <v>121</v>
      </c>
      <c r="E18" s="95">
        <v>13143</v>
      </c>
      <c r="F18" s="81" t="s">
        <v>248</v>
      </c>
      <c r="G18" s="91" t="s">
        <v>245</v>
      </c>
      <c r="H18" s="91">
        <v>2025</v>
      </c>
    </row>
    <row r="19" spans="1:8" x14ac:dyDescent="0.35">
      <c r="A19" s="91" t="s">
        <v>3</v>
      </c>
      <c r="B19" s="91" t="s">
        <v>189</v>
      </c>
      <c r="C19" s="91" t="s">
        <v>251</v>
      </c>
      <c r="D19" s="91" t="s">
        <v>121</v>
      </c>
      <c r="E19" s="94">
        <v>9.5000000000000001E-2</v>
      </c>
      <c r="F19" s="81" t="s">
        <v>244</v>
      </c>
      <c r="G19" s="91" t="s">
        <v>245</v>
      </c>
      <c r="H19" s="91">
        <v>2025</v>
      </c>
    </row>
    <row r="20" spans="1:8" x14ac:dyDescent="0.35">
      <c r="A20" s="91" t="s">
        <v>3</v>
      </c>
      <c r="B20" s="91" t="s">
        <v>189</v>
      </c>
      <c r="C20" s="91" t="s">
        <v>243</v>
      </c>
      <c r="D20" s="91" t="s">
        <v>122</v>
      </c>
      <c r="E20" s="94">
        <v>7.0999999999999994E-2</v>
      </c>
      <c r="F20" s="81" t="s">
        <v>244</v>
      </c>
      <c r="G20" s="91" t="s">
        <v>245</v>
      </c>
      <c r="H20" s="91">
        <v>2025</v>
      </c>
    </row>
    <row r="21" spans="1:8" x14ac:dyDescent="0.35">
      <c r="A21" s="91" t="s">
        <v>3</v>
      </c>
      <c r="B21" s="91" t="s">
        <v>189</v>
      </c>
      <c r="C21" s="91" t="s">
        <v>246</v>
      </c>
      <c r="D21" s="91" t="s">
        <v>122</v>
      </c>
      <c r="E21" s="94">
        <v>0.03</v>
      </c>
      <c r="F21" s="81" t="s">
        <v>244</v>
      </c>
      <c r="G21" s="91" t="s">
        <v>245</v>
      </c>
      <c r="H21" s="91">
        <v>2025</v>
      </c>
    </row>
    <row r="22" spans="1:8" x14ac:dyDescent="0.35">
      <c r="A22" s="91" t="s">
        <v>3</v>
      </c>
      <c r="B22" s="91" t="s">
        <v>189</v>
      </c>
      <c r="C22" s="91" t="s">
        <v>247</v>
      </c>
      <c r="D22" s="91" t="s">
        <v>122</v>
      </c>
      <c r="E22" s="95">
        <v>8494</v>
      </c>
      <c r="F22" s="81" t="s">
        <v>248</v>
      </c>
      <c r="G22" s="91" t="s">
        <v>245</v>
      </c>
      <c r="H22" s="91">
        <v>2025</v>
      </c>
    </row>
    <row r="23" spans="1:8" x14ac:dyDescent="0.35">
      <c r="A23" s="91" t="s">
        <v>3</v>
      </c>
      <c r="B23" s="91" t="s">
        <v>189</v>
      </c>
      <c r="C23" s="91" t="s">
        <v>249</v>
      </c>
      <c r="D23" s="91" t="s">
        <v>122</v>
      </c>
      <c r="E23" s="95">
        <v>4703</v>
      </c>
      <c r="F23" s="81" t="s">
        <v>248</v>
      </c>
      <c r="G23" s="91" t="s">
        <v>245</v>
      </c>
      <c r="H23" s="91">
        <v>2025</v>
      </c>
    </row>
    <row r="24" spans="1:8" x14ac:dyDescent="0.35">
      <c r="A24" s="91" t="s">
        <v>3</v>
      </c>
      <c r="B24" s="91" t="s">
        <v>189</v>
      </c>
      <c r="C24" s="91" t="s">
        <v>250</v>
      </c>
      <c r="D24" s="91" t="s">
        <v>122</v>
      </c>
      <c r="E24" s="95">
        <v>14330</v>
      </c>
      <c r="F24" s="81" t="s">
        <v>248</v>
      </c>
      <c r="G24" s="91" t="s">
        <v>245</v>
      </c>
      <c r="H24" s="91">
        <v>2025</v>
      </c>
    </row>
    <row r="25" spans="1:8" x14ac:dyDescent="0.35">
      <c r="A25" s="91" t="s">
        <v>3</v>
      </c>
      <c r="B25" s="91" t="s">
        <v>189</v>
      </c>
      <c r="C25" s="91" t="s">
        <v>251</v>
      </c>
      <c r="D25" s="91" t="s">
        <v>122</v>
      </c>
      <c r="E25" s="94">
        <v>0.10100000000000001</v>
      </c>
      <c r="F25" s="81" t="s">
        <v>244</v>
      </c>
      <c r="G25" s="91" t="s">
        <v>245</v>
      </c>
      <c r="H25" s="91">
        <v>2025</v>
      </c>
    </row>
    <row r="26" spans="1:8" x14ac:dyDescent="0.35">
      <c r="A26" s="91" t="s">
        <v>3</v>
      </c>
      <c r="B26" s="91" t="s">
        <v>189</v>
      </c>
      <c r="C26" s="91" t="s">
        <v>243</v>
      </c>
      <c r="D26" s="91" t="s">
        <v>123</v>
      </c>
      <c r="E26" s="94">
        <v>7.6999999999999999E-2</v>
      </c>
      <c r="F26" s="81" t="s">
        <v>244</v>
      </c>
      <c r="G26" s="91" t="s">
        <v>245</v>
      </c>
      <c r="H26" s="91">
        <v>2025</v>
      </c>
    </row>
    <row r="27" spans="1:8" x14ac:dyDescent="0.35">
      <c r="A27" s="91" t="s">
        <v>3</v>
      </c>
      <c r="B27" s="91" t="s">
        <v>189</v>
      </c>
      <c r="C27" s="91" t="s">
        <v>246</v>
      </c>
      <c r="D27" s="91" t="s">
        <v>123</v>
      </c>
      <c r="E27" s="94">
        <v>2.5999999999999999E-2</v>
      </c>
      <c r="F27" s="81" t="s">
        <v>244</v>
      </c>
      <c r="G27" s="91" t="s">
        <v>245</v>
      </c>
      <c r="H27" s="91">
        <v>2025</v>
      </c>
    </row>
    <row r="28" spans="1:8" x14ac:dyDescent="0.35">
      <c r="A28" s="91" t="s">
        <v>3</v>
      </c>
      <c r="B28" s="91" t="s">
        <v>189</v>
      </c>
      <c r="C28" s="91" t="s">
        <v>247</v>
      </c>
      <c r="D28" s="91" t="s">
        <v>123</v>
      </c>
      <c r="E28" s="95">
        <v>8135</v>
      </c>
      <c r="F28" s="81" t="s">
        <v>248</v>
      </c>
      <c r="G28" s="91" t="s">
        <v>245</v>
      </c>
      <c r="H28" s="91">
        <v>2025</v>
      </c>
    </row>
    <row r="29" spans="1:8" x14ac:dyDescent="0.35">
      <c r="A29" s="91" t="s">
        <v>3</v>
      </c>
      <c r="B29" s="91" t="s">
        <v>189</v>
      </c>
      <c r="C29" s="91" t="s">
        <v>249</v>
      </c>
      <c r="D29" s="91" t="s">
        <v>123</v>
      </c>
      <c r="E29" s="95">
        <v>3988</v>
      </c>
      <c r="F29" s="81" t="s">
        <v>248</v>
      </c>
      <c r="G29" s="91" t="s">
        <v>245</v>
      </c>
      <c r="H29" s="91">
        <v>2025</v>
      </c>
    </row>
    <row r="30" spans="1:8" x14ac:dyDescent="0.35">
      <c r="A30" s="91" t="s">
        <v>3</v>
      </c>
      <c r="B30" s="91" t="s">
        <v>189</v>
      </c>
      <c r="C30" s="91" t="s">
        <v>250</v>
      </c>
      <c r="D30" s="91" t="s">
        <v>123</v>
      </c>
      <c r="E30" s="95">
        <v>15027</v>
      </c>
      <c r="F30" s="81" t="s">
        <v>248</v>
      </c>
      <c r="G30" s="91" t="s">
        <v>245</v>
      </c>
      <c r="H30" s="91">
        <v>2025</v>
      </c>
    </row>
    <row r="31" spans="1:8" x14ac:dyDescent="0.35">
      <c r="A31" s="91" t="s">
        <v>3</v>
      </c>
      <c r="B31" s="91" t="s">
        <v>189</v>
      </c>
      <c r="C31" s="91" t="s">
        <v>251</v>
      </c>
      <c r="D31" s="91" t="s">
        <v>123</v>
      </c>
      <c r="E31" s="94">
        <v>0.10199999999999999</v>
      </c>
      <c r="F31" s="81" t="s">
        <v>244</v>
      </c>
      <c r="G31" s="91" t="s">
        <v>245</v>
      </c>
      <c r="H31" s="91">
        <v>2025</v>
      </c>
    </row>
    <row r="32" spans="1:8" x14ac:dyDescent="0.35">
      <c r="A32" s="91" t="s">
        <v>3</v>
      </c>
      <c r="B32" s="91" t="s">
        <v>189</v>
      </c>
      <c r="C32" s="91" t="s">
        <v>243</v>
      </c>
      <c r="D32" s="91" t="s">
        <v>124</v>
      </c>
      <c r="E32" s="94">
        <v>7.6999999999999999E-2</v>
      </c>
      <c r="F32" s="81" t="s">
        <v>244</v>
      </c>
      <c r="G32" s="91" t="s">
        <v>245</v>
      </c>
      <c r="H32" s="91">
        <v>2025</v>
      </c>
    </row>
    <row r="33" spans="1:8" x14ac:dyDescent="0.35">
      <c r="A33" s="91" t="s">
        <v>3</v>
      </c>
      <c r="B33" s="91" t="s">
        <v>189</v>
      </c>
      <c r="C33" s="91" t="s">
        <v>246</v>
      </c>
      <c r="D33" s="91" t="s">
        <v>124</v>
      </c>
      <c r="E33" s="94">
        <v>2.3E-2</v>
      </c>
      <c r="F33" s="81" t="s">
        <v>244</v>
      </c>
      <c r="G33" s="91" t="s">
        <v>245</v>
      </c>
      <c r="H33" s="91">
        <v>2025</v>
      </c>
    </row>
    <row r="34" spans="1:8" x14ac:dyDescent="0.35">
      <c r="A34" s="91" t="s">
        <v>3</v>
      </c>
      <c r="B34" s="91" t="s">
        <v>189</v>
      </c>
      <c r="C34" s="91" t="s">
        <v>247</v>
      </c>
      <c r="D34" s="91" t="s">
        <v>124</v>
      </c>
      <c r="E34" s="95">
        <v>8339</v>
      </c>
      <c r="F34" s="81" t="s">
        <v>248</v>
      </c>
      <c r="G34" s="91" t="s">
        <v>245</v>
      </c>
      <c r="H34" s="91">
        <v>2025</v>
      </c>
    </row>
    <row r="35" spans="1:8" x14ac:dyDescent="0.35">
      <c r="A35" s="91" t="s">
        <v>3</v>
      </c>
      <c r="B35" s="91" t="s">
        <v>189</v>
      </c>
      <c r="C35" s="91" t="s">
        <v>249</v>
      </c>
      <c r="D35" s="91" t="s">
        <v>124</v>
      </c>
      <c r="E35" s="95">
        <v>3733</v>
      </c>
      <c r="F35" s="81" t="s">
        <v>248</v>
      </c>
      <c r="G35" s="91" t="s">
        <v>245</v>
      </c>
      <c r="H35" s="91">
        <v>2025</v>
      </c>
    </row>
    <row r="36" spans="1:8" x14ac:dyDescent="0.35">
      <c r="A36" s="91" t="s">
        <v>3</v>
      </c>
      <c r="B36" s="91" t="s">
        <v>189</v>
      </c>
      <c r="C36" s="91" t="s">
        <v>250</v>
      </c>
      <c r="D36" s="91" t="s">
        <v>124</v>
      </c>
      <c r="E36" s="95">
        <v>13298</v>
      </c>
      <c r="F36" s="81" t="s">
        <v>248</v>
      </c>
      <c r="G36" s="91" t="s">
        <v>245</v>
      </c>
      <c r="H36" s="91">
        <v>2025</v>
      </c>
    </row>
    <row r="37" spans="1:8" x14ac:dyDescent="0.35">
      <c r="A37" s="91" t="s">
        <v>3</v>
      </c>
      <c r="B37" s="91" t="s">
        <v>189</v>
      </c>
      <c r="C37" s="91" t="s">
        <v>251</v>
      </c>
      <c r="D37" s="91" t="s">
        <v>124</v>
      </c>
      <c r="E37" s="94">
        <v>0.1</v>
      </c>
      <c r="F37" s="81" t="s">
        <v>244</v>
      </c>
      <c r="G37" s="91" t="s">
        <v>245</v>
      </c>
      <c r="H37" s="91">
        <v>2025</v>
      </c>
    </row>
    <row r="38" spans="1:8" x14ac:dyDescent="0.35">
      <c r="A38" s="91" t="s">
        <v>3</v>
      </c>
      <c r="B38" s="91" t="s">
        <v>189</v>
      </c>
      <c r="C38" s="91" t="s">
        <v>243</v>
      </c>
      <c r="D38" s="91" t="s">
        <v>125</v>
      </c>
      <c r="E38" s="94">
        <v>8.1000000000000003E-2</v>
      </c>
      <c r="F38" s="81" t="s">
        <v>244</v>
      </c>
      <c r="G38" s="91" t="s">
        <v>245</v>
      </c>
      <c r="H38" s="91">
        <v>2025</v>
      </c>
    </row>
    <row r="39" spans="1:8" x14ac:dyDescent="0.35">
      <c r="A39" s="91" t="s">
        <v>3</v>
      </c>
      <c r="B39" s="91" t="s">
        <v>189</v>
      </c>
      <c r="C39" s="91" t="s">
        <v>246</v>
      </c>
      <c r="D39" s="91" t="s">
        <v>125</v>
      </c>
      <c r="E39" s="94">
        <v>2.1000000000000001E-2</v>
      </c>
      <c r="F39" s="81" t="s">
        <v>244</v>
      </c>
      <c r="G39" s="91" t="s">
        <v>245</v>
      </c>
      <c r="H39" s="91">
        <v>2025</v>
      </c>
    </row>
    <row r="40" spans="1:8" x14ac:dyDescent="0.35">
      <c r="A40" s="91" t="s">
        <v>3</v>
      </c>
      <c r="B40" s="91" t="s">
        <v>189</v>
      </c>
      <c r="C40" s="91" t="s">
        <v>247</v>
      </c>
      <c r="D40" s="91" t="s">
        <v>125</v>
      </c>
      <c r="E40" s="95">
        <v>8337</v>
      </c>
      <c r="F40" s="81" t="s">
        <v>248</v>
      </c>
      <c r="G40" s="91" t="s">
        <v>245</v>
      </c>
      <c r="H40" s="91">
        <v>2025</v>
      </c>
    </row>
    <row r="41" spans="1:8" x14ac:dyDescent="0.35">
      <c r="A41" s="91" t="s">
        <v>3</v>
      </c>
      <c r="B41" s="91" t="s">
        <v>189</v>
      </c>
      <c r="C41" s="91" t="s">
        <v>249</v>
      </c>
      <c r="D41" s="91" t="s">
        <v>125</v>
      </c>
      <c r="E41" s="95">
        <v>3306</v>
      </c>
      <c r="F41" s="81" t="s">
        <v>248</v>
      </c>
      <c r="G41" s="91" t="s">
        <v>245</v>
      </c>
      <c r="H41" s="91">
        <v>2025</v>
      </c>
    </row>
    <row r="42" spans="1:8" x14ac:dyDescent="0.35">
      <c r="A42" s="91" t="s">
        <v>3</v>
      </c>
      <c r="B42" s="91" t="s">
        <v>189</v>
      </c>
      <c r="C42" s="91" t="s">
        <v>250</v>
      </c>
      <c r="D42" s="91" t="s">
        <v>125</v>
      </c>
      <c r="E42" s="95">
        <v>11886</v>
      </c>
      <c r="F42" s="81" t="s">
        <v>248</v>
      </c>
      <c r="G42" s="91" t="s">
        <v>245</v>
      </c>
      <c r="H42" s="91">
        <v>2025</v>
      </c>
    </row>
    <row r="43" spans="1:8" x14ac:dyDescent="0.35">
      <c r="A43" s="91" t="s">
        <v>3</v>
      </c>
      <c r="B43" s="91" t="s">
        <v>189</v>
      </c>
      <c r="C43" s="91" t="s">
        <v>251</v>
      </c>
      <c r="D43" s="91" t="s">
        <v>125</v>
      </c>
      <c r="E43" s="94">
        <v>0.10199999999999999</v>
      </c>
      <c r="F43" s="81" t="s">
        <v>244</v>
      </c>
      <c r="G43" s="91" t="s">
        <v>245</v>
      </c>
      <c r="H43" s="91">
        <v>2025</v>
      </c>
    </row>
    <row r="44" spans="1:8" x14ac:dyDescent="0.35">
      <c r="A44" s="91" t="s">
        <v>3</v>
      </c>
      <c r="B44" s="91" t="s">
        <v>189</v>
      </c>
      <c r="C44" s="91" t="s">
        <v>243</v>
      </c>
      <c r="D44" s="91" t="s">
        <v>126</v>
      </c>
      <c r="E44" s="94">
        <v>7.8E-2</v>
      </c>
      <c r="F44" s="81" t="s">
        <v>244</v>
      </c>
      <c r="G44" s="91" t="s">
        <v>245</v>
      </c>
      <c r="H44" s="91">
        <v>2025</v>
      </c>
    </row>
    <row r="45" spans="1:8" x14ac:dyDescent="0.35">
      <c r="A45" s="91" t="s">
        <v>3</v>
      </c>
      <c r="B45" s="91" t="s">
        <v>189</v>
      </c>
      <c r="C45" s="91" t="s">
        <v>246</v>
      </c>
      <c r="D45" s="91" t="s">
        <v>126</v>
      </c>
      <c r="E45" s="94">
        <v>1.9E-2</v>
      </c>
      <c r="F45" s="81" t="s">
        <v>244</v>
      </c>
      <c r="G45" s="91" t="s">
        <v>245</v>
      </c>
      <c r="H45" s="91">
        <v>2025</v>
      </c>
    </row>
    <row r="46" spans="1:8" x14ac:dyDescent="0.35">
      <c r="A46" s="91" t="s">
        <v>3</v>
      </c>
      <c r="B46" s="91" t="s">
        <v>189</v>
      </c>
      <c r="C46" s="91" t="s">
        <v>247</v>
      </c>
      <c r="D46" s="91" t="s">
        <v>126</v>
      </c>
      <c r="E46" s="95">
        <v>8103</v>
      </c>
      <c r="F46" s="81" t="s">
        <v>248</v>
      </c>
      <c r="G46" s="91" t="s">
        <v>245</v>
      </c>
      <c r="H46" s="91">
        <v>2025</v>
      </c>
    </row>
    <row r="47" spans="1:8" x14ac:dyDescent="0.35">
      <c r="A47" s="91" t="s">
        <v>3</v>
      </c>
      <c r="B47" s="91" t="s">
        <v>189</v>
      </c>
      <c r="C47" s="91" t="s">
        <v>249</v>
      </c>
      <c r="D47" s="91" t="s">
        <v>126</v>
      </c>
      <c r="E47" s="95">
        <v>2926</v>
      </c>
      <c r="F47" s="81" t="s">
        <v>248</v>
      </c>
      <c r="G47" s="91" t="s">
        <v>245</v>
      </c>
      <c r="H47" s="91">
        <v>2025</v>
      </c>
    </row>
    <row r="48" spans="1:8" x14ac:dyDescent="0.35">
      <c r="A48" s="91" t="s">
        <v>3</v>
      </c>
      <c r="B48" s="91" t="s">
        <v>189</v>
      </c>
      <c r="C48" s="91" t="s">
        <v>250</v>
      </c>
      <c r="D48" s="91" t="s">
        <v>126</v>
      </c>
      <c r="E48" s="95">
        <v>11947</v>
      </c>
      <c r="F48" s="81" t="s">
        <v>248</v>
      </c>
      <c r="G48" s="91" t="s">
        <v>245</v>
      </c>
      <c r="H48" s="91">
        <v>2025</v>
      </c>
    </row>
    <row r="49" spans="1:8" x14ac:dyDescent="0.35">
      <c r="A49" s="91" t="s">
        <v>3</v>
      </c>
      <c r="B49" s="91" t="s">
        <v>189</v>
      </c>
      <c r="C49" s="91" t="s">
        <v>251</v>
      </c>
      <c r="D49" s="91" t="s">
        <v>126</v>
      </c>
      <c r="E49" s="94">
        <v>9.6000000000000002E-2</v>
      </c>
      <c r="F49" s="81" t="s">
        <v>244</v>
      </c>
      <c r="G49" s="91" t="s">
        <v>245</v>
      </c>
      <c r="H49" s="91">
        <v>2025</v>
      </c>
    </row>
    <row r="50" spans="1:8" x14ac:dyDescent="0.35">
      <c r="A50" s="91" t="s">
        <v>3</v>
      </c>
      <c r="B50" s="91" t="s">
        <v>189</v>
      </c>
      <c r="C50" s="91" t="s">
        <v>243</v>
      </c>
      <c r="D50" s="91" t="s">
        <v>127</v>
      </c>
      <c r="E50" s="94">
        <v>7.5999999999999998E-2</v>
      </c>
      <c r="F50" s="81" t="s">
        <v>244</v>
      </c>
      <c r="G50" s="91" t="s">
        <v>245</v>
      </c>
      <c r="H50" s="91">
        <v>2025</v>
      </c>
    </row>
    <row r="51" spans="1:8" x14ac:dyDescent="0.35">
      <c r="A51" s="91" t="s">
        <v>3</v>
      </c>
      <c r="B51" s="91" t="s">
        <v>189</v>
      </c>
      <c r="C51" s="91" t="s">
        <v>246</v>
      </c>
      <c r="D51" s="91" t="s">
        <v>127</v>
      </c>
      <c r="E51" s="94">
        <v>1.7000000000000001E-2</v>
      </c>
      <c r="F51" s="81" t="s">
        <v>244</v>
      </c>
      <c r="G51" s="91" t="s">
        <v>245</v>
      </c>
      <c r="H51" s="91">
        <v>2025</v>
      </c>
    </row>
    <row r="52" spans="1:8" x14ac:dyDescent="0.35">
      <c r="A52" s="91" t="s">
        <v>3</v>
      </c>
      <c r="B52" s="91" t="s">
        <v>189</v>
      </c>
      <c r="C52" s="91" t="s">
        <v>247</v>
      </c>
      <c r="D52" s="91" t="s">
        <v>127</v>
      </c>
      <c r="E52" s="95">
        <v>7682</v>
      </c>
      <c r="F52" s="81" t="s">
        <v>248</v>
      </c>
      <c r="G52" s="91" t="s">
        <v>245</v>
      </c>
      <c r="H52" s="91">
        <v>2025</v>
      </c>
    </row>
    <row r="53" spans="1:8" x14ac:dyDescent="0.35">
      <c r="A53" s="91" t="s">
        <v>3</v>
      </c>
      <c r="B53" s="91" t="s">
        <v>189</v>
      </c>
      <c r="C53" s="91" t="s">
        <v>249</v>
      </c>
      <c r="D53" s="91" t="s">
        <v>127</v>
      </c>
      <c r="E53" s="95">
        <v>2657</v>
      </c>
      <c r="F53" s="81" t="s">
        <v>248</v>
      </c>
      <c r="G53" s="91" t="s">
        <v>245</v>
      </c>
      <c r="H53" s="91">
        <v>2025</v>
      </c>
    </row>
    <row r="54" spans="1:8" x14ac:dyDescent="0.35">
      <c r="A54" s="91" t="s">
        <v>3</v>
      </c>
      <c r="B54" s="91" t="s">
        <v>189</v>
      </c>
      <c r="C54" s="91" t="s">
        <v>250</v>
      </c>
      <c r="D54" s="91" t="s">
        <v>127</v>
      </c>
      <c r="E54" s="95">
        <v>10898</v>
      </c>
      <c r="F54" s="81" t="s">
        <v>248</v>
      </c>
      <c r="G54" s="91" t="s">
        <v>245</v>
      </c>
      <c r="H54" s="91">
        <v>2025</v>
      </c>
    </row>
    <row r="55" spans="1:8" x14ac:dyDescent="0.35">
      <c r="A55" s="91" t="s">
        <v>3</v>
      </c>
      <c r="B55" s="91" t="s">
        <v>189</v>
      </c>
      <c r="C55" s="91" t="s">
        <v>251</v>
      </c>
      <c r="D55" s="91" t="s">
        <v>127</v>
      </c>
      <c r="E55" s="94">
        <v>9.2999999999999999E-2</v>
      </c>
      <c r="F55" s="81" t="s">
        <v>244</v>
      </c>
      <c r="G55" s="91" t="s">
        <v>245</v>
      </c>
      <c r="H55" s="91">
        <v>2025</v>
      </c>
    </row>
    <row r="56" spans="1:8" x14ac:dyDescent="0.35">
      <c r="A56" s="91" t="s">
        <v>3</v>
      </c>
      <c r="B56" s="91" t="s">
        <v>189</v>
      </c>
      <c r="C56" s="91" t="s">
        <v>243</v>
      </c>
      <c r="D56" s="91" t="s">
        <v>128</v>
      </c>
      <c r="E56" s="94">
        <v>5.8000000000000003E-2</v>
      </c>
      <c r="F56" s="81" t="s">
        <v>244</v>
      </c>
      <c r="G56" s="91" t="s">
        <v>245</v>
      </c>
      <c r="H56" s="91">
        <v>2025</v>
      </c>
    </row>
    <row r="57" spans="1:8" x14ac:dyDescent="0.35">
      <c r="A57" s="91" t="s">
        <v>3</v>
      </c>
      <c r="B57" s="91" t="s">
        <v>189</v>
      </c>
      <c r="C57" s="91" t="s">
        <v>246</v>
      </c>
      <c r="D57" s="91" t="s">
        <v>128</v>
      </c>
      <c r="E57" s="94">
        <v>1.4999999999999999E-2</v>
      </c>
      <c r="F57" s="81" t="s">
        <v>244</v>
      </c>
      <c r="G57" s="91" t="s">
        <v>245</v>
      </c>
      <c r="H57" s="91">
        <v>2025</v>
      </c>
    </row>
    <row r="58" spans="1:8" x14ac:dyDescent="0.35">
      <c r="A58" s="91" t="s">
        <v>3</v>
      </c>
      <c r="B58" s="91" t="s">
        <v>189</v>
      </c>
      <c r="C58" s="91" t="s">
        <v>247</v>
      </c>
      <c r="D58" s="91" t="s">
        <v>128</v>
      </c>
      <c r="E58" s="95">
        <v>7555</v>
      </c>
      <c r="F58" s="81" t="s">
        <v>248</v>
      </c>
      <c r="G58" s="91" t="s">
        <v>245</v>
      </c>
      <c r="H58" s="91">
        <v>2025</v>
      </c>
    </row>
    <row r="59" spans="1:8" x14ac:dyDescent="0.35">
      <c r="A59" s="91" t="s">
        <v>3</v>
      </c>
      <c r="B59" s="91" t="s">
        <v>189</v>
      </c>
      <c r="C59" s="91" t="s">
        <v>249</v>
      </c>
      <c r="D59" s="91" t="s">
        <v>128</v>
      </c>
      <c r="E59" s="95">
        <v>2546</v>
      </c>
      <c r="F59" s="81" t="s">
        <v>248</v>
      </c>
      <c r="G59" s="91" t="s">
        <v>245</v>
      </c>
      <c r="H59" s="91">
        <v>2025</v>
      </c>
    </row>
    <row r="60" spans="1:8" x14ac:dyDescent="0.35">
      <c r="A60" s="91" t="s">
        <v>3</v>
      </c>
      <c r="B60" s="91" t="s">
        <v>189</v>
      </c>
      <c r="C60" s="91" t="s">
        <v>250</v>
      </c>
      <c r="D60" s="91" t="s">
        <v>128</v>
      </c>
      <c r="E60" s="95">
        <v>8674</v>
      </c>
      <c r="F60" s="81" t="s">
        <v>248</v>
      </c>
      <c r="G60" s="91" t="s">
        <v>245</v>
      </c>
      <c r="H60" s="91">
        <v>2025</v>
      </c>
    </row>
    <row r="61" spans="1:8" x14ac:dyDescent="0.35">
      <c r="A61" s="91" t="s">
        <v>3</v>
      </c>
      <c r="B61" s="91" t="s">
        <v>189</v>
      </c>
      <c r="C61" s="91" t="s">
        <v>251</v>
      </c>
      <c r="D61" s="91" t="s">
        <v>128</v>
      </c>
      <c r="E61" s="94">
        <v>7.2999999999999995E-2</v>
      </c>
      <c r="F61" s="81" t="s">
        <v>244</v>
      </c>
      <c r="G61" s="91" t="s">
        <v>245</v>
      </c>
      <c r="H61" s="91">
        <v>2025</v>
      </c>
    </row>
    <row r="62" spans="1:8" x14ac:dyDescent="0.35">
      <c r="A62" s="91" t="s">
        <v>3</v>
      </c>
      <c r="B62" s="91" t="s">
        <v>189</v>
      </c>
      <c r="C62" s="91" t="s">
        <v>243</v>
      </c>
      <c r="D62" s="91" t="s">
        <v>129</v>
      </c>
      <c r="E62" s="94">
        <v>6.6000000000000003E-2</v>
      </c>
      <c r="F62" s="81" t="s">
        <v>244</v>
      </c>
      <c r="G62" s="91" t="s">
        <v>245</v>
      </c>
      <c r="H62" s="91">
        <v>2025</v>
      </c>
    </row>
    <row r="63" spans="1:8" x14ac:dyDescent="0.35">
      <c r="A63" s="91" t="s">
        <v>3</v>
      </c>
      <c r="B63" s="91" t="s">
        <v>189</v>
      </c>
      <c r="C63" s="91" t="s">
        <v>246</v>
      </c>
      <c r="D63" s="91" t="s">
        <v>129</v>
      </c>
      <c r="E63" s="94">
        <v>1.7000000000000001E-2</v>
      </c>
      <c r="F63" s="81" t="s">
        <v>244</v>
      </c>
      <c r="G63" s="91" t="s">
        <v>245</v>
      </c>
      <c r="H63" s="91">
        <v>2025</v>
      </c>
    </row>
    <row r="64" spans="1:8" x14ac:dyDescent="0.35">
      <c r="A64" s="91" t="s">
        <v>3</v>
      </c>
      <c r="B64" s="91" t="s">
        <v>189</v>
      </c>
      <c r="C64" s="91" t="s">
        <v>247</v>
      </c>
      <c r="D64" s="91" t="s">
        <v>129</v>
      </c>
      <c r="E64" s="95">
        <v>7031</v>
      </c>
      <c r="F64" s="81" t="s">
        <v>248</v>
      </c>
      <c r="G64" s="91" t="s">
        <v>245</v>
      </c>
      <c r="H64" s="91">
        <v>2025</v>
      </c>
    </row>
    <row r="65" spans="1:8" x14ac:dyDescent="0.35">
      <c r="A65" s="91" t="s">
        <v>3</v>
      </c>
      <c r="B65" s="91" t="s">
        <v>189</v>
      </c>
      <c r="C65" s="91" t="s">
        <v>249</v>
      </c>
      <c r="D65" s="91" t="s">
        <v>129</v>
      </c>
      <c r="E65" s="95">
        <v>3443</v>
      </c>
      <c r="F65" s="81" t="s">
        <v>248</v>
      </c>
      <c r="G65" s="91" t="s">
        <v>245</v>
      </c>
      <c r="H65" s="91">
        <v>2025</v>
      </c>
    </row>
    <row r="66" spans="1:8" x14ac:dyDescent="0.35">
      <c r="A66" s="91" t="s">
        <v>3</v>
      </c>
      <c r="B66" s="91" t="s">
        <v>189</v>
      </c>
      <c r="C66" s="91" t="s">
        <v>250</v>
      </c>
      <c r="D66" s="91" t="s">
        <v>129</v>
      </c>
      <c r="E66" s="95">
        <v>9337</v>
      </c>
      <c r="F66" s="81" t="s">
        <v>248</v>
      </c>
      <c r="G66" s="91" t="s">
        <v>245</v>
      </c>
      <c r="H66" s="91">
        <v>2025</v>
      </c>
    </row>
    <row r="67" spans="1:8" x14ac:dyDescent="0.35">
      <c r="A67" s="91" t="s">
        <v>3</v>
      </c>
      <c r="B67" s="91" t="s">
        <v>189</v>
      </c>
      <c r="C67" s="91" t="s">
        <v>251</v>
      </c>
      <c r="D67" s="91" t="s">
        <v>129</v>
      </c>
      <c r="E67" s="94">
        <v>8.3000000000000004E-2</v>
      </c>
      <c r="F67" s="81" t="s">
        <v>244</v>
      </c>
      <c r="G67" s="91" t="s">
        <v>245</v>
      </c>
      <c r="H67" s="91">
        <v>2025</v>
      </c>
    </row>
    <row r="68" spans="1:8" x14ac:dyDescent="0.35">
      <c r="A68" s="91" t="s">
        <v>3</v>
      </c>
      <c r="B68" s="91" t="s">
        <v>189</v>
      </c>
      <c r="C68" s="91" t="s">
        <v>243</v>
      </c>
      <c r="D68" s="91" t="s">
        <v>130</v>
      </c>
      <c r="E68" s="94">
        <v>8.2000000000000003E-2</v>
      </c>
      <c r="F68" s="81" t="s">
        <v>244</v>
      </c>
      <c r="G68" s="91" t="s">
        <v>245</v>
      </c>
      <c r="H68" s="91">
        <v>2025</v>
      </c>
    </row>
    <row r="69" spans="1:8" x14ac:dyDescent="0.35">
      <c r="A69" s="91" t="s">
        <v>3</v>
      </c>
      <c r="B69" s="91" t="s">
        <v>189</v>
      </c>
      <c r="C69" s="91" t="s">
        <v>246</v>
      </c>
      <c r="D69" s="91" t="s">
        <v>130</v>
      </c>
      <c r="E69" s="94">
        <v>1.7999999999999999E-2</v>
      </c>
      <c r="F69" s="81" t="s">
        <v>244</v>
      </c>
      <c r="G69" s="91" t="s">
        <v>245</v>
      </c>
      <c r="H69" s="91">
        <v>2025</v>
      </c>
    </row>
    <row r="70" spans="1:8" x14ac:dyDescent="0.35">
      <c r="A70" s="91" t="s">
        <v>3</v>
      </c>
      <c r="B70" s="91" t="s">
        <v>189</v>
      </c>
      <c r="C70" s="91" t="s">
        <v>247</v>
      </c>
      <c r="D70" s="91" t="s">
        <v>130</v>
      </c>
      <c r="E70" s="95">
        <v>7879</v>
      </c>
      <c r="F70" s="81" t="s">
        <v>248</v>
      </c>
      <c r="G70" s="91" t="s">
        <v>245</v>
      </c>
      <c r="H70" s="91">
        <v>2025</v>
      </c>
    </row>
    <row r="71" spans="1:8" x14ac:dyDescent="0.35">
      <c r="A71" s="91" t="s">
        <v>3</v>
      </c>
      <c r="B71" s="91" t="s">
        <v>189</v>
      </c>
      <c r="C71" s="91" t="s">
        <v>249</v>
      </c>
      <c r="D71" s="91" t="s">
        <v>130</v>
      </c>
      <c r="E71" s="95">
        <v>4383</v>
      </c>
      <c r="F71" s="81" t="s">
        <v>248</v>
      </c>
      <c r="G71" s="91" t="s">
        <v>245</v>
      </c>
      <c r="H71" s="91">
        <v>2025</v>
      </c>
    </row>
    <row r="72" spans="1:8" x14ac:dyDescent="0.35">
      <c r="A72" s="91" t="s">
        <v>3</v>
      </c>
      <c r="B72" s="91" t="s">
        <v>189</v>
      </c>
      <c r="C72" s="91" t="s">
        <v>250</v>
      </c>
      <c r="D72" s="91" t="s">
        <v>130</v>
      </c>
      <c r="E72" s="95">
        <v>9978</v>
      </c>
      <c r="F72" s="81" t="s">
        <v>248</v>
      </c>
      <c r="G72" s="91" t="s">
        <v>245</v>
      </c>
      <c r="H72" s="91">
        <v>2025</v>
      </c>
    </row>
    <row r="73" spans="1:8" x14ac:dyDescent="0.35">
      <c r="A73" s="91" t="s">
        <v>3</v>
      </c>
      <c r="B73" s="91" t="s">
        <v>189</v>
      </c>
      <c r="C73" s="91" t="s">
        <v>251</v>
      </c>
      <c r="D73" s="91" t="s">
        <v>130</v>
      </c>
      <c r="E73" s="94">
        <v>0.1</v>
      </c>
      <c r="F73" s="81" t="s">
        <v>244</v>
      </c>
      <c r="G73" s="91" t="s">
        <v>245</v>
      </c>
      <c r="H73" s="91">
        <v>2025</v>
      </c>
    </row>
    <row r="74" spans="1:8" x14ac:dyDescent="0.35">
      <c r="A74" s="91" t="s">
        <v>3</v>
      </c>
      <c r="B74" s="91" t="s">
        <v>189</v>
      </c>
      <c r="C74" s="91" t="s">
        <v>243</v>
      </c>
      <c r="D74" s="91" t="s">
        <v>131</v>
      </c>
      <c r="E74" s="94">
        <v>8.4000000000000005E-2</v>
      </c>
      <c r="F74" s="81" t="s">
        <v>244</v>
      </c>
      <c r="G74" s="91" t="s">
        <v>245</v>
      </c>
      <c r="H74" s="91">
        <v>2025</v>
      </c>
    </row>
    <row r="75" spans="1:8" x14ac:dyDescent="0.35">
      <c r="A75" s="91" t="s">
        <v>3</v>
      </c>
      <c r="B75" s="91" t="s">
        <v>189</v>
      </c>
      <c r="C75" s="91" t="s">
        <v>246</v>
      </c>
      <c r="D75" s="91" t="s">
        <v>131</v>
      </c>
      <c r="E75" s="94">
        <v>1.4999999999999999E-2</v>
      </c>
      <c r="F75" s="81" t="s">
        <v>244</v>
      </c>
      <c r="G75" s="91" t="s">
        <v>245</v>
      </c>
      <c r="H75" s="91">
        <v>2025</v>
      </c>
    </row>
    <row r="76" spans="1:8" x14ac:dyDescent="0.35">
      <c r="A76" s="91" t="s">
        <v>3</v>
      </c>
      <c r="B76" s="91" t="s">
        <v>189</v>
      </c>
      <c r="C76" s="91" t="s">
        <v>247</v>
      </c>
      <c r="D76" s="91" t="s">
        <v>131</v>
      </c>
      <c r="E76" s="95">
        <v>7454</v>
      </c>
      <c r="F76" s="81" t="s">
        <v>248</v>
      </c>
      <c r="G76" s="91" t="s">
        <v>245</v>
      </c>
      <c r="H76" s="91">
        <v>2025</v>
      </c>
    </row>
    <row r="77" spans="1:8" x14ac:dyDescent="0.35">
      <c r="A77" s="91" t="s">
        <v>3</v>
      </c>
      <c r="B77" s="91" t="s">
        <v>189</v>
      </c>
      <c r="C77" s="91" t="s">
        <v>249</v>
      </c>
      <c r="D77" s="91" t="s">
        <v>131</v>
      </c>
      <c r="E77" s="95">
        <v>3984</v>
      </c>
      <c r="F77" s="81" t="s">
        <v>248</v>
      </c>
      <c r="G77" s="91" t="s">
        <v>245</v>
      </c>
      <c r="H77" s="91">
        <v>2025</v>
      </c>
    </row>
    <row r="78" spans="1:8" x14ac:dyDescent="0.35">
      <c r="A78" s="91" t="s">
        <v>3</v>
      </c>
      <c r="B78" s="91" t="s">
        <v>189</v>
      </c>
      <c r="C78" s="91" t="s">
        <v>250</v>
      </c>
      <c r="D78" s="91" t="s">
        <v>131</v>
      </c>
      <c r="E78" s="95">
        <v>8072</v>
      </c>
      <c r="F78" s="81" t="s">
        <v>248</v>
      </c>
      <c r="G78" s="91" t="s">
        <v>245</v>
      </c>
      <c r="H78" s="91">
        <v>2025</v>
      </c>
    </row>
    <row r="79" spans="1:8" x14ac:dyDescent="0.35">
      <c r="A79" s="91" t="s">
        <v>3</v>
      </c>
      <c r="B79" s="91" t="s">
        <v>189</v>
      </c>
      <c r="C79" s="91" t="s">
        <v>251</v>
      </c>
      <c r="D79" s="91" t="s">
        <v>131</v>
      </c>
      <c r="E79" s="94">
        <v>9.9000000000000005E-2</v>
      </c>
      <c r="F79" s="81" t="s">
        <v>244</v>
      </c>
      <c r="G79" s="91" t="s">
        <v>245</v>
      </c>
      <c r="H79" s="91">
        <v>2025</v>
      </c>
    </row>
    <row r="80" spans="1:8" x14ac:dyDescent="0.35">
      <c r="A80" s="91" t="s">
        <v>3</v>
      </c>
      <c r="B80" s="91" t="s">
        <v>189</v>
      </c>
      <c r="C80" s="91" t="s">
        <v>243</v>
      </c>
      <c r="D80" s="91" t="s">
        <v>132</v>
      </c>
      <c r="E80" s="94">
        <v>8.1000000000000003E-2</v>
      </c>
      <c r="F80" s="81" t="s">
        <v>244</v>
      </c>
      <c r="G80" s="91" t="s">
        <v>252</v>
      </c>
      <c r="H80" s="91">
        <v>2025</v>
      </c>
    </row>
    <row r="81" spans="1:8" x14ac:dyDescent="0.35">
      <c r="A81" s="91" t="s">
        <v>3</v>
      </c>
      <c r="B81" s="91" t="s">
        <v>189</v>
      </c>
      <c r="C81" s="91" t="s">
        <v>246</v>
      </c>
      <c r="D81" s="91" t="s">
        <v>132</v>
      </c>
      <c r="E81" s="94">
        <v>1.4999999999999999E-2</v>
      </c>
      <c r="F81" s="81" t="s">
        <v>244</v>
      </c>
      <c r="G81" s="91" t="s">
        <v>252</v>
      </c>
      <c r="H81" s="91">
        <v>2025</v>
      </c>
    </row>
    <row r="82" spans="1:8" x14ac:dyDescent="0.35">
      <c r="A82" s="91" t="s">
        <v>3</v>
      </c>
      <c r="B82" s="91" t="s">
        <v>189</v>
      </c>
      <c r="C82" s="91" t="s">
        <v>247</v>
      </c>
      <c r="D82" s="91" t="s">
        <v>132</v>
      </c>
      <c r="E82" s="95">
        <v>7968</v>
      </c>
      <c r="F82" s="81" t="s">
        <v>248</v>
      </c>
      <c r="G82" s="91" t="s">
        <v>252</v>
      </c>
      <c r="H82" s="91">
        <v>2025</v>
      </c>
    </row>
    <row r="83" spans="1:8" x14ac:dyDescent="0.35">
      <c r="A83" s="91" t="s">
        <v>3</v>
      </c>
      <c r="B83" s="91" t="s">
        <v>189</v>
      </c>
      <c r="C83" s="91" t="s">
        <v>249</v>
      </c>
      <c r="D83" s="91" t="s">
        <v>132</v>
      </c>
      <c r="E83" s="95">
        <v>3749</v>
      </c>
      <c r="F83" s="81" t="s">
        <v>248</v>
      </c>
      <c r="G83" s="91" t="s">
        <v>252</v>
      </c>
      <c r="H83" s="91">
        <v>2025</v>
      </c>
    </row>
    <row r="84" spans="1:8" x14ac:dyDescent="0.35">
      <c r="A84" s="91" t="s">
        <v>3</v>
      </c>
      <c r="B84" s="91" t="s">
        <v>189</v>
      </c>
      <c r="C84" s="91" t="s">
        <v>250</v>
      </c>
      <c r="D84" s="91" t="s">
        <v>132</v>
      </c>
      <c r="E84" s="95">
        <f>MROUND(INDEX('[2]Input Data'!$U$430:$AI$449,MATCH(IF($A84="Primary",$A84,$B84),'[2]Input Data'!$A$430:$A$449,0),MATCH($D84,'[2]Input Data'!B$429:Q$429,0)),1)</f>
        <v>9113</v>
      </c>
      <c r="F84" s="81" t="s">
        <v>248</v>
      </c>
      <c r="G84" s="91" t="s">
        <v>252</v>
      </c>
      <c r="H84" s="91">
        <v>2025</v>
      </c>
    </row>
    <row r="85" spans="1:8" x14ac:dyDescent="0.35">
      <c r="A85" s="91" t="s">
        <v>3</v>
      </c>
      <c r="B85" s="91" t="s">
        <v>189</v>
      </c>
      <c r="C85" s="91" t="s">
        <v>251</v>
      </c>
      <c r="D85" s="91" t="s">
        <v>132</v>
      </c>
      <c r="E85" s="94">
        <v>9.6000000000000002E-2</v>
      </c>
      <c r="F85" s="81" t="s">
        <v>244</v>
      </c>
      <c r="G85" s="91" t="s">
        <v>252</v>
      </c>
      <c r="H85" s="91">
        <v>2025</v>
      </c>
    </row>
    <row r="86" spans="1:8" x14ac:dyDescent="0.35">
      <c r="A86" s="91" t="s">
        <v>3</v>
      </c>
      <c r="B86" s="91" t="s">
        <v>189</v>
      </c>
      <c r="C86" s="91" t="s">
        <v>243</v>
      </c>
      <c r="D86" s="91" t="s">
        <v>133</v>
      </c>
      <c r="E86" s="94">
        <v>7.9000000000000001E-2</v>
      </c>
      <c r="F86" s="81" t="s">
        <v>244</v>
      </c>
      <c r="G86" s="91" t="s">
        <v>252</v>
      </c>
      <c r="H86" s="91">
        <v>2025</v>
      </c>
    </row>
    <row r="87" spans="1:8" x14ac:dyDescent="0.35">
      <c r="A87" s="91" t="s">
        <v>3</v>
      </c>
      <c r="B87" s="91" t="s">
        <v>189</v>
      </c>
      <c r="C87" s="91" t="s">
        <v>246</v>
      </c>
      <c r="D87" s="91" t="s">
        <v>133</v>
      </c>
      <c r="E87" s="94">
        <v>1.4999999999999999E-2</v>
      </c>
      <c r="F87" s="81" t="s">
        <v>244</v>
      </c>
      <c r="G87" s="91" t="s">
        <v>252</v>
      </c>
      <c r="H87" s="91">
        <v>2025</v>
      </c>
    </row>
    <row r="88" spans="1:8" x14ac:dyDescent="0.35">
      <c r="A88" s="91" t="s">
        <v>3</v>
      </c>
      <c r="B88" s="91" t="s">
        <v>189</v>
      </c>
      <c r="C88" s="91" t="s">
        <v>247</v>
      </c>
      <c r="D88" s="91" t="s">
        <v>133</v>
      </c>
      <c r="E88" s="95">
        <v>7937</v>
      </c>
      <c r="F88" s="81" t="s">
        <v>248</v>
      </c>
      <c r="G88" s="91" t="s">
        <v>252</v>
      </c>
      <c r="H88" s="91">
        <v>2025</v>
      </c>
    </row>
    <row r="89" spans="1:8" x14ac:dyDescent="0.35">
      <c r="A89" s="91" t="s">
        <v>3</v>
      </c>
      <c r="B89" s="91" t="s">
        <v>189</v>
      </c>
      <c r="C89" s="91" t="s">
        <v>249</v>
      </c>
      <c r="D89" s="91" t="s">
        <v>133</v>
      </c>
      <c r="E89" s="95">
        <v>3335</v>
      </c>
      <c r="F89" s="81" t="s">
        <v>248</v>
      </c>
      <c r="G89" s="91" t="s">
        <v>252</v>
      </c>
      <c r="H89" s="91">
        <v>2025</v>
      </c>
    </row>
    <row r="90" spans="1:8" x14ac:dyDescent="0.35">
      <c r="A90" s="91" t="s">
        <v>3</v>
      </c>
      <c r="B90" s="91" t="s">
        <v>189</v>
      </c>
      <c r="C90" s="91" t="s">
        <v>250</v>
      </c>
      <c r="D90" s="91" t="s">
        <v>133</v>
      </c>
      <c r="E90" s="95">
        <f>MROUND(INDEX('[2]Input Data'!$U$430:$AI$449,MATCH(IF($A90="Primary",$A90,$B90),'[2]Input Data'!$A$430:$A$449,0),MATCH($D90,'[2]Input Data'!B$429:Q$429,0)),1)</f>
        <v>8929</v>
      </c>
      <c r="F90" s="81" t="s">
        <v>248</v>
      </c>
      <c r="G90" s="91" t="s">
        <v>252</v>
      </c>
      <c r="H90" s="91">
        <v>2025</v>
      </c>
    </row>
    <row r="91" spans="1:8" x14ac:dyDescent="0.35">
      <c r="A91" s="91" t="s">
        <v>3</v>
      </c>
      <c r="B91" s="91" t="s">
        <v>189</v>
      </c>
      <c r="C91" s="91" t="s">
        <v>251</v>
      </c>
      <c r="D91" s="91" t="s">
        <v>133</v>
      </c>
      <c r="E91" s="94">
        <v>9.4E-2</v>
      </c>
      <c r="F91" s="81" t="s">
        <v>244</v>
      </c>
      <c r="G91" s="91" t="s">
        <v>252</v>
      </c>
      <c r="H91" s="91">
        <v>2025</v>
      </c>
    </row>
    <row r="92" spans="1:8" x14ac:dyDescent="0.35">
      <c r="A92" s="91" t="s">
        <v>3</v>
      </c>
      <c r="B92" s="91" t="s">
        <v>189</v>
      </c>
      <c r="C92" s="91" t="s">
        <v>243</v>
      </c>
      <c r="D92" s="91" t="s">
        <v>134</v>
      </c>
      <c r="E92" s="94">
        <v>7.8E-2</v>
      </c>
      <c r="F92" s="81" t="s">
        <v>244</v>
      </c>
      <c r="G92" s="91" t="s">
        <v>252</v>
      </c>
      <c r="H92" s="91">
        <v>2025</v>
      </c>
    </row>
    <row r="93" spans="1:8" x14ac:dyDescent="0.35">
      <c r="A93" s="91" t="s">
        <v>3</v>
      </c>
      <c r="B93" s="91" t="s">
        <v>189</v>
      </c>
      <c r="C93" s="91" t="s">
        <v>246</v>
      </c>
      <c r="D93" s="91" t="s">
        <v>134</v>
      </c>
      <c r="E93" s="94">
        <v>1.4999999999999999E-2</v>
      </c>
      <c r="F93" s="81" t="s">
        <v>244</v>
      </c>
      <c r="G93" s="91" t="s">
        <v>252</v>
      </c>
      <c r="H93" s="91">
        <v>2025</v>
      </c>
    </row>
    <row r="94" spans="1:8" x14ac:dyDescent="0.35">
      <c r="A94" s="91" t="s">
        <v>3</v>
      </c>
      <c r="B94" s="91" t="s">
        <v>189</v>
      </c>
      <c r="C94" s="91" t="s">
        <v>247</v>
      </c>
      <c r="D94" s="91" t="s">
        <v>134</v>
      </c>
      <c r="E94" s="95">
        <v>7949</v>
      </c>
      <c r="F94" s="81" t="s">
        <v>248</v>
      </c>
      <c r="G94" s="91" t="s">
        <v>252</v>
      </c>
      <c r="H94" s="91">
        <v>2025</v>
      </c>
    </row>
    <row r="95" spans="1:8" x14ac:dyDescent="0.35">
      <c r="A95" s="91" t="s">
        <v>3</v>
      </c>
      <c r="B95" s="91" t="s">
        <v>189</v>
      </c>
      <c r="C95" s="91" t="s">
        <v>249</v>
      </c>
      <c r="D95" s="91" t="s">
        <v>134</v>
      </c>
      <c r="E95" s="95">
        <v>3259</v>
      </c>
      <c r="F95" s="81" t="s">
        <v>248</v>
      </c>
      <c r="G95" s="91" t="s">
        <v>252</v>
      </c>
      <c r="H95" s="91">
        <v>2025</v>
      </c>
    </row>
    <row r="96" spans="1:8" x14ac:dyDescent="0.35">
      <c r="A96" s="91" t="s">
        <v>3</v>
      </c>
      <c r="B96" s="91" t="s">
        <v>189</v>
      </c>
      <c r="C96" s="91" t="s">
        <v>250</v>
      </c>
      <c r="D96" s="91" t="s">
        <v>134</v>
      </c>
      <c r="E96" s="95"/>
      <c r="F96" s="81"/>
      <c r="G96" s="91" t="s">
        <v>252</v>
      </c>
      <c r="H96" s="91">
        <v>2025</v>
      </c>
    </row>
    <row r="97" spans="1:8" x14ac:dyDescent="0.35">
      <c r="A97" s="91" t="s">
        <v>3</v>
      </c>
      <c r="B97" s="91" t="s">
        <v>189</v>
      </c>
      <c r="C97" s="91" t="s">
        <v>251</v>
      </c>
      <c r="D97" s="91" t="s">
        <v>134</v>
      </c>
      <c r="E97" s="94">
        <v>9.2999999999999999E-2</v>
      </c>
      <c r="F97" s="81" t="s">
        <v>244</v>
      </c>
      <c r="G97" s="91" t="s">
        <v>252</v>
      </c>
      <c r="H97" s="91">
        <v>2025</v>
      </c>
    </row>
    <row r="98" spans="1:8" x14ac:dyDescent="0.35">
      <c r="A98" s="91" t="s">
        <v>4</v>
      </c>
      <c r="B98" s="91" t="s">
        <v>20</v>
      </c>
      <c r="C98" s="91" t="s">
        <v>243</v>
      </c>
      <c r="D98" s="91" t="s">
        <v>119</v>
      </c>
      <c r="E98" s="94">
        <v>6.7000000000000004E-2</v>
      </c>
      <c r="F98" s="81" t="s">
        <v>244</v>
      </c>
      <c r="G98" s="91" t="s">
        <v>245</v>
      </c>
      <c r="H98" s="91">
        <v>2025</v>
      </c>
    </row>
    <row r="99" spans="1:8" x14ac:dyDescent="0.35">
      <c r="A99" s="91" t="s">
        <v>4</v>
      </c>
      <c r="B99" s="91" t="s">
        <v>20</v>
      </c>
      <c r="C99" s="91" t="s">
        <v>246</v>
      </c>
      <c r="D99" s="91" t="s">
        <v>119</v>
      </c>
      <c r="E99" s="94">
        <v>3.1E-2</v>
      </c>
      <c r="F99" s="81" t="s">
        <v>244</v>
      </c>
      <c r="G99" s="91" t="s">
        <v>245</v>
      </c>
      <c r="H99" s="91">
        <v>2025</v>
      </c>
    </row>
    <row r="100" spans="1:8" x14ac:dyDescent="0.35">
      <c r="A100" s="91" t="s">
        <v>4</v>
      </c>
      <c r="B100" s="91" t="s">
        <v>20</v>
      </c>
      <c r="C100" s="91" t="s">
        <v>247</v>
      </c>
      <c r="D100" s="91" t="s">
        <v>119</v>
      </c>
      <c r="E100" s="95">
        <v>204</v>
      </c>
      <c r="F100" s="81" t="s">
        <v>248</v>
      </c>
      <c r="G100" s="91" t="s">
        <v>245</v>
      </c>
      <c r="H100" s="91">
        <v>2025</v>
      </c>
    </row>
    <row r="101" spans="1:8" x14ac:dyDescent="0.35">
      <c r="A101" s="91" t="s">
        <v>4</v>
      </c>
      <c r="B101" s="91" t="s">
        <v>20</v>
      </c>
      <c r="C101" s="91" t="s">
        <v>249</v>
      </c>
      <c r="D101" s="91" t="s">
        <v>119</v>
      </c>
      <c r="E101" s="95">
        <v>151</v>
      </c>
      <c r="F101" s="81" t="s">
        <v>248</v>
      </c>
      <c r="G101" s="91" t="s">
        <v>245</v>
      </c>
      <c r="H101" s="91">
        <v>2025</v>
      </c>
    </row>
    <row r="102" spans="1:8" x14ac:dyDescent="0.35">
      <c r="A102" s="91" t="s">
        <v>4</v>
      </c>
      <c r="B102" s="91" t="s">
        <v>20</v>
      </c>
      <c r="C102" s="91" t="s">
        <v>250</v>
      </c>
      <c r="D102" s="91" t="s">
        <v>119</v>
      </c>
      <c r="E102" s="95">
        <v>293</v>
      </c>
      <c r="F102" s="81" t="s">
        <v>248</v>
      </c>
      <c r="G102" s="91" t="s">
        <v>245</v>
      </c>
      <c r="H102" s="91">
        <v>2025</v>
      </c>
    </row>
    <row r="103" spans="1:8" x14ac:dyDescent="0.35">
      <c r="A103" s="91" t="s">
        <v>4</v>
      </c>
      <c r="B103" s="91" t="s">
        <v>20</v>
      </c>
      <c r="C103" s="91" t="s">
        <v>251</v>
      </c>
      <c r="D103" s="91" t="s">
        <v>119</v>
      </c>
      <c r="E103" s="94">
        <v>9.8000000000000004E-2</v>
      </c>
      <c r="F103" s="81" t="s">
        <v>244</v>
      </c>
      <c r="G103" s="91" t="s">
        <v>245</v>
      </c>
      <c r="H103" s="91">
        <v>2025</v>
      </c>
    </row>
    <row r="104" spans="1:8" x14ac:dyDescent="0.35">
      <c r="A104" s="91" t="s">
        <v>4</v>
      </c>
      <c r="B104" s="91" t="s">
        <v>20</v>
      </c>
      <c r="C104" s="91" t="s">
        <v>243</v>
      </c>
      <c r="D104" s="91" t="s">
        <v>120</v>
      </c>
      <c r="E104" s="94">
        <v>0.06</v>
      </c>
      <c r="F104" s="81" t="s">
        <v>244</v>
      </c>
      <c r="G104" s="91" t="s">
        <v>245</v>
      </c>
      <c r="H104" s="91">
        <v>2025</v>
      </c>
    </row>
    <row r="105" spans="1:8" x14ac:dyDescent="0.35">
      <c r="A105" s="91" t="s">
        <v>4</v>
      </c>
      <c r="B105" s="91" t="s">
        <v>20</v>
      </c>
      <c r="C105" s="91" t="s">
        <v>246</v>
      </c>
      <c r="D105" s="91" t="s">
        <v>120</v>
      </c>
      <c r="E105" s="94">
        <v>2.5000000000000001E-2</v>
      </c>
      <c r="F105" s="81" t="s">
        <v>244</v>
      </c>
      <c r="G105" s="91" t="s">
        <v>245</v>
      </c>
      <c r="H105" s="91">
        <v>2025</v>
      </c>
    </row>
    <row r="106" spans="1:8" x14ac:dyDescent="0.35">
      <c r="A106" s="91" t="s">
        <v>4</v>
      </c>
      <c r="B106" s="91" t="s">
        <v>20</v>
      </c>
      <c r="C106" s="91" t="s">
        <v>247</v>
      </c>
      <c r="D106" s="91" t="s">
        <v>120</v>
      </c>
      <c r="E106" s="95">
        <v>228</v>
      </c>
      <c r="F106" s="81" t="s">
        <v>248</v>
      </c>
      <c r="G106" s="91" t="s">
        <v>245</v>
      </c>
      <c r="H106" s="91">
        <v>2025</v>
      </c>
    </row>
    <row r="107" spans="1:8" x14ac:dyDescent="0.35">
      <c r="A107" s="91" t="s">
        <v>4</v>
      </c>
      <c r="B107" s="91" t="s">
        <v>20</v>
      </c>
      <c r="C107" s="91" t="s">
        <v>249</v>
      </c>
      <c r="D107" s="91" t="s">
        <v>120</v>
      </c>
      <c r="E107" s="95">
        <v>183</v>
      </c>
      <c r="F107" s="81" t="s">
        <v>248</v>
      </c>
      <c r="G107" s="91" t="s">
        <v>245</v>
      </c>
      <c r="H107" s="91">
        <v>2025</v>
      </c>
    </row>
    <row r="108" spans="1:8" x14ac:dyDescent="0.35">
      <c r="A108" s="91" t="s">
        <v>4</v>
      </c>
      <c r="B108" s="91" t="s">
        <v>20</v>
      </c>
      <c r="C108" s="91" t="s">
        <v>250</v>
      </c>
      <c r="D108" s="91" t="s">
        <v>120</v>
      </c>
      <c r="E108" s="95">
        <v>302</v>
      </c>
      <c r="F108" s="81" t="s">
        <v>248</v>
      </c>
      <c r="G108" s="91" t="s">
        <v>245</v>
      </c>
      <c r="H108" s="91">
        <v>2025</v>
      </c>
    </row>
    <row r="109" spans="1:8" x14ac:dyDescent="0.35">
      <c r="A109" s="91" t="s">
        <v>4</v>
      </c>
      <c r="B109" s="91" t="s">
        <v>20</v>
      </c>
      <c r="C109" s="91" t="s">
        <v>251</v>
      </c>
      <c r="D109" s="91" t="s">
        <v>120</v>
      </c>
      <c r="E109" s="94">
        <v>8.5000000000000006E-2</v>
      </c>
      <c r="F109" s="81" t="s">
        <v>244</v>
      </c>
      <c r="G109" s="91" t="s">
        <v>245</v>
      </c>
      <c r="H109" s="91">
        <v>2025</v>
      </c>
    </row>
    <row r="110" spans="1:8" x14ac:dyDescent="0.35">
      <c r="A110" s="91" t="s">
        <v>4</v>
      </c>
      <c r="B110" s="91" t="s">
        <v>20</v>
      </c>
      <c r="C110" s="91" t="s">
        <v>243</v>
      </c>
      <c r="D110" s="91" t="s">
        <v>121</v>
      </c>
      <c r="E110" s="94">
        <v>6.3E-2</v>
      </c>
      <c r="F110" s="81" t="s">
        <v>244</v>
      </c>
      <c r="G110" s="91" t="s">
        <v>245</v>
      </c>
      <c r="H110" s="91">
        <v>2025</v>
      </c>
    </row>
    <row r="111" spans="1:8" x14ac:dyDescent="0.35">
      <c r="A111" s="91" t="s">
        <v>4</v>
      </c>
      <c r="B111" s="91" t="s">
        <v>20</v>
      </c>
      <c r="C111" s="91" t="s">
        <v>246</v>
      </c>
      <c r="D111" s="91" t="s">
        <v>121</v>
      </c>
      <c r="E111" s="94">
        <v>3.1E-2</v>
      </c>
      <c r="F111" s="81" t="s">
        <v>244</v>
      </c>
      <c r="G111" s="91" t="s">
        <v>245</v>
      </c>
      <c r="H111" s="91">
        <v>2025</v>
      </c>
    </row>
    <row r="112" spans="1:8" x14ac:dyDescent="0.35">
      <c r="A112" s="91" t="s">
        <v>4</v>
      </c>
      <c r="B112" s="91" t="s">
        <v>20</v>
      </c>
      <c r="C112" s="91" t="s">
        <v>247</v>
      </c>
      <c r="D112" s="91" t="s">
        <v>121</v>
      </c>
      <c r="E112" s="95">
        <v>226</v>
      </c>
      <c r="F112" s="81" t="s">
        <v>248</v>
      </c>
      <c r="G112" s="91" t="s">
        <v>245</v>
      </c>
      <c r="H112" s="91">
        <v>2025</v>
      </c>
    </row>
    <row r="113" spans="1:8" x14ac:dyDescent="0.35">
      <c r="A113" s="91" t="s">
        <v>4</v>
      </c>
      <c r="B113" s="91" t="s">
        <v>20</v>
      </c>
      <c r="C113" s="91" t="s">
        <v>249</v>
      </c>
      <c r="D113" s="91" t="s">
        <v>121</v>
      </c>
      <c r="E113" s="95">
        <v>175</v>
      </c>
      <c r="F113" s="81" t="s">
        <v>248</v>
      </c>
      <c r="G113" s="91" t="s">
        <v>245</v>
      </c>
      <c r="H113" s="91">
        <v>2025</v>
      </c>
    </row>
    <row r="114" spans="1:8" x14ac:dyDescent="0.35">
      <c r="A114" s="91" t="s">
        <v>4</v>
      </c>
      <c r="B114" s="91" t="s">
        <v>20</v>
      </c>
      <c r="C114" s="91" t="s">
        <v>250</v>
      </c>
      <c r="D114" s="91" t="s">
        <v>121</v>
      </c>
      <c r="E114" s="95">
        <v>277</v>
      </c>
      <c r="F114" s="81" t="s">
        <v>248</v>
      </c>
      <c r="G114" s="91" t="s">
        <v>245</v>
      </c>
      <c r="H114" s="91">
        <v>2025</v>
      </c>
    </row>
    <row r="115" spans="1:8" x14ac:dyDescent="0.35">
      <c r="A115" s="91" t="s">
        <v>4</v>
      </c>
      <c r="B115" s="91" t="s">
        <v>20</v>
      </c>
      <c r="C115" s="91" t="s">
        <v>251</v>
      </c>
      <c r="D115" s="91" t="s">
        <v>121</v>
      </c>
      <c r="E115" s="94">
        <v>9.4E-2</v>
      </c>
      <c r="F115" s="81" t="s">
        <v>244</v>
      </c>
      <c r="G115" s="91" t="s">
        <v>245</v>
      </c>
      <c r="H115" s="91">
        <v>2025</v>
      </c>
    </row>
    <row r="116" spans="1:8" x14ac:dyDescent="0.35">
      <c r="A116" s="91" t="s">
        <v>4</v>
      </c>
      <c r="B116" s="91" t="s">
        <v>20</v>
      </c>
      <c r="C116" s="91" t="s">
        <v>243</v>
      </c>
      <c r="D116" s="91" t="s">
        <v>122</v>
      </c>
      <c r="E116" s="94">
        <v>6.7000000000000004E-2</v>
      </c>
      <c r="F116" s="81" t="s">
        <v>244</v>
      </c>
      <c r="G116" s="91" t="s">
        <v>245</v>
      </c>
      <c r="H116" s="91">
        <v>2025</v>
      </c>
    </row>
    <row r="117" spans="1:8" x14ac:dyDescent="0.35">
      <c r="A117" s="91" t="s">
        <v>4</v>
      </c>
      <c r="B117" s="91" t="s">
        <v>20</v>
      </c>
      <c r="C117" s="91" t="s">
        <v>246</v>
      </c>
      <c r="D117" s="91" t="s">
        <v>122</v>
      </c>
      <c r="E117" s="94">
        <v>2.4E-2</v>
      </c>
      <c r="F117" s="81" t="s">
        <v>244</v>
      </c>
      <c r="G117" s="91" t="s">
        <v>245</v>
      </c>
      <c r="H117" s="91">
        <v>2025</v>
      </c>
    </row>
    <row r="118" spans="1:8" x14ac:dyDescent="0.35">
      <c r="A118" s="91" t="s">
        <v>4</v>
      </c>
      <c r="B118" s="91" t="s">
        <v>20</v>
      </c>
      <c r="C118" s="91" t="s">
        <v>247</v>
      </c>
      <c r="D118" s="91" t="s">
        <v>122</v>
      </c>
      <c r="E118" s="95">
        <v>288</v>
      </c>
      <c r="F118" s="81" t="s">
        <v>248</v>
      </c>
      <c r="G118" s="91" t="s">
        <v>245</v>
      </c>
      <c r="H118" s="91">
        <v>2025</v>
      </c>
    </row>
    <row r="119" spans="1:8" x14ac:dyDescent="0.35">
      <c r="A119" s="91" t="s">
        <v>4</v>
      </c>
      <c r="B119" s="91" t="s">
        <v>20</v>
      </c>
      <c r="C119" s="91" t="s">
        <v>249</v>
      </c>
      <c r="D119" s="91" t="s">
        <v>122</v>
      </c>
      <c r="E119" s="95">
        <v>164</v>
      </c>
      <c r="F119" s="81" t="s">
        <v>248</v>
      </c>
      <c r="G119" s="91" t="s">
        <v>245</v>
      </c>
      <c r="H119" s="91">
        <v>2025</v>
      </c>
    </row>
    <row r="120" spans="1:8" x14ac:dyDescent="0.35">
      <c r="A120" s="91" t="s">
        <v>4</v>
      </c>
      <c r="B120" s="91" t="s">
        <v>20</v>
      </c>
      <c r="C120" s="91" t="s">
        <v>250</v>
      </c>
      <c r="D120" s="91" t="s">
        <v>122</v>
      </c>
      <c r="E120" s="95">
        <v>258</v>
      </c>
      <c r="F120" s="81" t="s">
        <v>248</v>
      </c>
      <c r="G120" s="91" t="s">
        <v>245</v>
      </c>
      <c r="H120" s="91">
        <v>2025</v>
      </c>
    </row>
    <row r="121" spans="1:8" x14ac:dyDescent="0.35">
      <c r="A121" s="91" t="s">
        <v>4</v>
      </c>
      <c r="B121" s="91" t="s">
        <v>20</v>
      </c>
      <c r="C121" s="91" t="s">
        <v>251</v>
      </c>
      <c r="D121" s="91" t="s">
        <v>122</v>
      </c>
      <c r="E121" s="94">
        <v>9.0999999999999998E-2</v>
      </c>
      <c r="F121" s="81" t="s">
        <v>244</v>
      </c>
      <c r="G121" s="91" t="s">
        <v>245</v>
      </c>
      <c r="H121" s="91">
        <v>2025</v>
      </c>
    </row>
    <row r="122" spans="1:8" x14ac:dyDescent="0.35">
      <c r="A122" s="91" t="s">
        <v>4</v>
      </c>
      <c r="B122" s="91" t="s">
        <v>20</v>
      </c>
      <c r="C122" s="91" t="s">
        <v>243</v>
      </c>
      <c r="D122" s="91" t="s">
        <v>123</v>
      </c>
      <c r="E122" s="94">
        <v>8.3000000000000004E-2</v>
      </c>
      <c r="F122" s="81" t="s">
        <v>244</v>
      </c>
      <c r="G122" s="91" t="s">
        <v>245</v>
      </c>
      <c r="H122" s="91">
        <v>2025</v>
      </c>
    </row>
    <row r="123" spans="1:8" x14ac:dyDescent="0.35">
      <c r="A123" s="91" t="s">
        <v>4</v>
      </c>
      <c r="B123" s="91" t="s">
        <v>20</v>
      </c>
      <c r="C123" s="91" t="s">
        <v>246</v>
      </c>
      <c r="D123" s="91" t="s">
        <v>123</v>
      </c>
      <c r="E123" s="94">
        <v>2.5999999999999999E-2</v>
      </c>
      <c r="F123" s="81" t="s">
        <v>244</v>
      </c>
      <c r="G123" s="91" t="s">
        <v>245</v>
      </c>
      <c r="H123" s="91">
        <v>2025</v>
      </c>
    </row>
    <row r="124" spans="1:8" x14ac:dyDescent="0.35">
      <c r="A124" s="91" t="s">
        <v>4</v>
      </c>
      <c r="B124" s="91" t="s">
        <v>20</v>
      </c>
      <c r="C124" s="91" t="s">
        <v>247</v>
      </c>
      <c r="D124" s="91" t="s">
        <v>123</v>
      </c>
      <c r="E124" s="95">
        <v>253</v>
      </c>
      <c r="F124" s="81" t="s">
        <v>248</v>
      </c>
      <c r="G124" s="91" t="s">
        <v>245</v>
      </c>
      <c r="H124" s="91">
        <v>2025</v>
      </c>
    </row>
    <row r="125" spans="1:8" x14ac:dyDescent="0.35">
      <c r="A125" s="91" t="s">
        <v>4</v>
      </c>
      <c r="B125" s="91" t="s">
        <v>20</v>
      </c>
      <c r="C125" s="91" t="s">
        <v>249</v>
      </c>
      <c r="D125" s="91" t="s">
        <v>123</v>
      </c>
      <c r="E125" s="95">
        <v>126</v>
      </c>
      <c r="F125" s="81" t="s">
        <v>248</v>
      </c>
      <c r="G125" s="91" t="s">
        <v>245</v>
      </c>
      <c r="H125" s="91">
        <v>2025</v>
      </c>
    </row>
    <row r="126" spans="1:8" x14ac:dyDescent="0.35">
      <c r="A126" s="91" t="s">
        <v>4</v>
      </c>
      <c r="B126" s="91" t="s">
        <v>20</v>
      </c>
      <c r="C126" s="91" t="s">
        <v>250</v>
      </c>
      <c r="D126" s="91" t="s">
        <v>123</v>
      </c>
      <c r="E126" s="95">
        <v>299</v>
      </c>
      <c r="F126" s="81" t="s">
        <v>248</v>
      </c>
      <c r="G126" s="91" t="s">
        <v>245</v>
      </c>
      <c r="H126" s="91">
        <v>2025</v>
      </c>
    </row>
    <row r="127" spans="1:8" x14ac:dyDescent="0.35">
      <c r="A127" s="91" t="s">
        <v>4</v>
      </c>
      <c r="B127" s="91" t="s">
        <v>20</v>
      </c>
      <c r="C127" s="91" t="s">
        <v>251</v>
      </c>
      <c r="D127" s="91" t="s">
        <v>123</v>
      </c>
      <c r="E127" s="94">
        <v>0.109</v>
      </c>
      <c r="F127" s="81" t="s">
        <v>244</v>
      </c>
      <c r="G127" s="91" t="s">
        <v>245</v>
      </c>
      <c r="H127" s="91">
        <v>2025</v>
      </c>
    </row>
    <row r="128" spans="1:8" x14ac:dyDescent="0.35">
      <c r="A128" s="91" t="s">
        <v>4</v>
      </c>
      <c r="B128" s="91" t="s">
        <v>20</v>
      </c>
      <c r="C128" s="91" t="s">
        <v>243</v>
      </c>
      <c r="D128" s="91" t="s">
        <v>124</v>
      </c>
      <c r="E128" s="94">
        <v>8.5999999999999993E-2</v>
      </c>
      <c r="F128" s="81" t="s">
        <v>244</v>
      </c>
      <c r="G128" s="91" t="s">
        <v>245</v>
      </c>
      <c r="H128" s="91">
        <v>2025</v>
      </c>
    </row>
    <row r="129" spans="1:8" x14ac:dyDescent="0.35">
      <c r="A129" s="91" t="s">
        <v>4</v>
      </c>
      <c r="B129" s="91" t="s">
        <v>20</v>
      </c>
      <c r="C129" s="91" t="s">
        <v>246</v>
      </c>
      <c r="D129" s="91" t="s">
        <v>124</v>
      </c>
      <c r="E129" s="94">
        <v>2.1000000000000001E-2</v>
      </c>
      <c r="F129" s="81" t="s">
        <v>244</v>
      </c>
      <c r="G129" s="91" t="s">
        <v>245</v>
      </c>
      <c r="H129" s="91">
        <v>2025</v>
      </c>
    </row>
    <row r="130" spans="1:8" x14ac:dyDescent="0.35">
      <c r="A130" s="91" t="s">
        <v>4</v>
      </c>
      <c r="B130" s="91" t="s">
        <v>20</v>
      </c>
      <c r="C130" s="91" t="s">
        <v>247</v>
      </c>
      <c r="D130" s="91" t="s">
        <v>124</v>
      </c>
      <c r="E130" s="95">
        <v>241</v>
      </c>
      <c r="F130" s="81" t="s">
        <v>248</v>
      </c>
      <c r="G130" s="91" t="s">
        <v>245</v>
      </c>
      <c r="H130" s="91">
        <v>2025</v>
      </c>
    </row>
    <row r="131" spans="1:8" x14ac:dyDescent="0.35">
      <c r="A131" s="91" t="s">
        <v>4</v>
      </c>
      <c r="B131" s="91" t="s">
        <v>20</v>
      </c>
      <c r="C131" s="91" t="s">
        <v>249</v>
      </c>
      <c r="D131" s="91" t="s">
        <v>124</v>
      </c>
      <c r="E131" s="95">
        <v>121</v>
      </c>
      <c r="F131" s="81" t="s">
        <v>248</v>
      </c>
      <c r="G131" s="91" t="s">
        <v>245</v>
      </c>
      <c r="H131" s="91">
        <v>2025</v>
      </c>
    </row>
    <row r="132" spans="1:8" x14ac:dyDescent="0.35">
      <c r="A132" s="91" t="s">
        <v>4</v>
      </c>
      <c r="B132" s="91" t="s">
        <v>20</v>
      </c>
      <c r="C132" s="91" t="s">
        <v>250</v>
      </c>
      <c r="D132" s="91" t="s">
        <v>124</v>
      </c>
      <c r="E132" s="95">
        <v>306</v>
      </c>
      <c r="F132" s="81" t="s">
        <v>248</v>
      </c>
      <c r="G132" s="91" t="s">
        <v>245</v>
      </c>
      <c r="H132" s="91">
        <v>2025</v>
      </c>
    </row>
    <row r="133" spans="1:8" x14ac:dyDescent="0.35">
      <c r="A133" s="91" t="s">
        <v>4</v>
      </c>
      <c r="B133" s="91" t="s">
        <v>20</v>
      </c>
      <c r="C133" s="91" t="s">
        <v>251</v>
      </c>
      <c r="D133" s="91" t="s">
        <v>124</v>
      </c>
      <c r="E133" s="94">
        <v>0.106</v>
      </c>
      <c r="F133" s="81" t="s">
        <v>244</v>
      </c>
      <c r="G133" s="91" t="s">
        <v>245</v>
      </c>
      <c r="H133" s="91">
        <v>2025</v>
      </c>
    </row>
    <row r="134" spans="1:8" x14ac:dyDescent="0.35">
      <c r="A134" s="91" t="s">
        <v>4</v>
      </c>
      <c r="B134" s="91" t="s">
        <v>20</v>
      </c>
      <c r="C134" s="91" t="s">
        <v>243</v>
      </c>
      <c r="D134" s="91" t="s">
        <v>125</v>
      </c>
      <c r="E134" s="94">
        <v>7.8E-2</v>
      </c>
      <c r="F134" s="81" t="s">
        <v>244</v>
      </c>
      <c r="G134" s="91" t="s">
        <v>245</v>
      </c>
      <c r="H134" s="91">
        <v>2025</v>
      </c>
    </row>
    <row r="135" spans="1:8" x14ac:dyDescent="0.35">
      <c r="A135" s="91" t="s">
        <v>4</v>
      </c>
      <c r="B135" s="91" t="s">
        <v>20</v>
      </c>
      <c r="C135" s="91" t="s">
        <v>246</v>
      </c>
      <c r="D135" s="91" t="s">
        <v>125</v>
      </c>
      <c r="E135" s="94">
        <v>1.9E-2</v>
      </c>
      <c r="F135" s="81" t="s">
        <v>244</v>
      </c>
      <c r="G135" s="91" t="s">
        <v>245</v>
      </c>
      <c r="H135" s="91">
        <v>2025</v>
      </c>
    </row>
    <row r="136" spans="1:8" x14ac:dyDescent="0.35">
      <c r="A136" s="91" t="s">
        <v>4</v>
      </c>
      <c r="B136" s="91" t="s">
        <v>20</v>
      </c>
      <c r="C136" s="91" t="s">
        <v>247</v>
      </c>
      <c r="D136" s="91" t="s">
        <v>125</v>
      </c>
      <c r="E136" s="95">
        <v>217</v>
      </c>
      <c r="F136" s="81" t="s">
        <v>248</v>
      </c>
      <c r="G136" s="91" t="s">
        <v>245</v>
      </c>
      <c r="H136" s="91">
        <v>2025</v>
      </c>
    </row>
    <row r="137" spans="1:8" x14ac:dyDescent="0.35">
      <c r="A137" s="91" t="s">
        <v>4</v>
      </c>
      <c r="B137" s="91" t="s">
        <v>20</v>
      </c>
      <c r="C137" s="91" t="s">
        <v>249</v>
      </c>
      <c r="D137" s="91" t="s">
        <v>125</v>
      </c>
      <c r="E137" s="95">
        <v>112</v>
      </c>
      <c r="F137" s="81" t="s">
        <v>248</v>
      </c>
      <c r="G137" s="91" t="s">
        <v>245</v>
      </c>
      <c r="H137" s="91">
        <v>2025</v>
      </c>
    </row>
    <row r="138" spans="1:8" x14ac:dyDescent="0.35">
      <c r="A138" s="91" t="s">
        <v>4</v>
      </c>
      <c r="B138" s="91" t="s">
        <v>20</v>
      </c>
      <c r="C138" s="91" t="s">
        <v>250</v>
      </c>
      <c r="D138" s="91" t="s">
        <v>125</v>
      </c>
      <c r="E138" s="95">
        <v>265</v>
      </c>
      <c r="F138" s="81" t="s">
        <v>248</v>
      </c>
      <c r="G138" s="91" t="s">
        <v>245</v>
      </c>
      <c r="H138" s="91">
        <v>2025</v>
      </c>
    </row>
    <row r="139" spans="1:8" x14ac:dyDescent="0.35">
      <c r="A139" s="91" t="s">
        <v>4</v>
      </c>
      <c r="B139" s="91" t="s">
        <v>20</v>
      </c>
      <c r="C139" s="91" t="s">
        <v>251</v>
      </c>
      <c r="D139" s="91" t="s">
        <v>125</v>
      </c>
      <c r="E139" s="94">
        <v>9.8000000000000004E-2</v>
      </c>
      <c r="F139" s="81" t="s">
        <v>244</v>
      </c>
      <c r="G139" s="91" t="s">
        <v>245</v>
      </c>
      <c r="H139" s="91">
        <v>2025</v>
      </c>
    </row>
    <row r="140" spans="1:8" x14ac:dyDescent="0.35">
      <c r="A140" s="91" t="s">
        <v>4</v>
      </c>
      <c r="B140" s="91" t="s">
        <v>20</v>
      </c>
      <c r="C140" s="91" t="s">
        <v>243</v>
      </c>
      <c r="D140" s="91" t="s">
        <v>126</v>
      </c>
      <c r="E140" s="94">
        <v>7.3999999999999996E-2</v>
      </c>
      <c r="F140" s="81" t="s">
        <v>244</v>
      </c>
      <c r="G140" s="91" t="s">
        <v>245</v>
      </c>
      <c r="H140" s="91">
        <v>2025</v>
      </c>
    </row>
    <row r="141" spans="1:8" x14ac:dyDescent="0.35">
      <c r="A141" s="91" t="s">
        <v>4</v>
      </c>
      <c r="B141" s="91" t="s">
        <v>20</v>
      </c>
      <c r="C141" s="91" t="s">
        <v>246</v>
      </c>
      <c r="D141" s="91" t="s">
        <v>126</v>
      </c>
      <c r="E141" s="94">
        <v>1.6E-2</v>
      </c>
      <c r="F141" s="81" t="s">
        <v>244</v>
      </c>
      <c r="G141" s="91" t="s">
        <v>245</v>
      </c>
      <c r="H141" s="91">
        <v>2025</v>
      </c>
    </row>
    <row r="142" spans="1:8" x14ac:dyDescent="0.35">
      <c r="A142" s="91" t="s">
        <v>4</v>
      </c>
      <c r="B142" s="91" t="s">
        <v>20</v>
      </c>
      <c r="C142" s="91" t="s">
        <v>247</v>
      </c>
      <c r="D142" s="91" t="s">
        <v>126</v>
      </c>
      <c r="E142" s="95">
        <v>246</v>
      </c>
      <c r="F142" s="81" t="s">
        <v>248</v>
      </c>
      <c r="G142" s="91" t="s">
        <v>245</v>
      </c>
      <c r="H142" s="91">
        <v>2025</v>
      </c>
    </row>
    <row r="143" spans="1:8" x14ac:dyDescent="0.35">
      <c r="A143" s="91" t="s">
        <v>4</v>
      </c>
      <c r="B143" s="91" t="s">
        <v>20</v>
      </c>
      <c r="C143" s="91" t="s">
        <v>249</v>
      </c>
      <c r="D143" s="91" t="s">
        <v>126</v>
      </c>
      <c r="E143" s="95">
        <v>126</v>
      </c>
      <c r="F143" s="81" t="s">
        <v>248</v>
      </c>
      <c r="G143" s="91" t="s">
        <v>245</v>
      </c>
      <c r="H143" s="91">
        <v>2025</v>
      </c>
    </row>
    <row r="144" spans="1:8" x14ac:dyDescent="0.35">
      <c r="A144" s="91" t="s">
        <v>4</v>
      </c>
      <c r="B144" s="91" t="s">
        <v>20</v>
      </c>
      <c r="C144" s="91" t="s">
        <v>250</v>
      </c>
      <c r="D144" s="91" t="s">
        <v>126</v>
      </c>
      <c r="E144" s="95">
        <v>282</v>
      </c>
      <c r="F144" s="81" t="s">
        <v>248</v>
      </c>
      <c r="G144" s="91" t="s">
        <v>245</v>
      </c>
      <c r="H144" s="91">
        <v>2025</v>
      </c>
    </row>
    <row r="145" spans="1:8" x14ac:dyDescent="0.35">
      <c r="A145" s="91" t="s">
        <v>4</v>
      </c>
      <c r="B145" s="91" t="s">
        <v>20</v>
      </c>
      <c r="C145" s="91" t="s">
        <v>251</v>
      </c>
      <c r="D145" s="91" t="s">
        <v>126</v>
      </c>
      <c r="E145" s="94">
        <v>0.09</v>
      </c>
      <c r="F145" s="81" t="s">
        <v>244</v>
      </c>
      <c r="G145" s="91" t="s">
        <v>245</v>
      </c>
      <c r="H145" s="91">
        <v>2025</v>
      </c>
    </row>
    <row r="146" spans="1:8" x14ac:dyDescent="0.35">
      <c r="A146" s="91" t="s">
        <v>4</v>
      </c>
      <c r="B146" s="91" t="s">
        <v>20</v>
      </c>
      <c r="C146" s="91" t="s">
        <v>243</v>
      </c>
      <c r="D146" s="91" t="s">
        <v>127</v>
      </c>
      <c r="E146" s="94">
        <v>6.9000000000000006E-2</v>
      </c>
      <c r="F146" s="81" t="s">
        <v>244</v>
      </c>
      <c r="G146" s="91" t="s">
        <v>245</v>
      </c>
      <c r="H146" s="91">
        <v>2025</v>
      </c>
    </row>
    <row r="147" spans="1:8" x14ac:dyDescent="0.35">
      <c r="A147" s="91" t="s">
        <v>4</v>
      </c>
      <c r="B147" s="91" t="s">
        <v>20</v>
      </c>
      <c r="C147" s="91" t="s">
        <v>246</v>
      </c>
      <c r="D147" s="91" t="s">
        <v>127</v>
      </c>
      <c r="E147" s="94">
        <v>1.7000000000000001E-2</v>
      </c>
      <c r="F147" s="81" t="s">
        <v>244</v>
      </c>
      <c r="G147" s="91" t="s">
        <v>245</v>
      </c>
      <c r="H147" s="91">
        <v>2025</v>
      </c>
    </row>
    <row r="148" spans="1:8" x14ac:dyDescent="0.35">
      <c r="A148" s="91" t="s">
        <v>4</v>
      </c>
      <c r="B148" s="91" t="s">
        <v>20</v>
      </c>
      <c r="C148" s="91" t="s">
        <v>247</v>
      </c>
      <c r="D148" s="91" t="s">
        <v>127</v>
      </c>
      <c r="E148" s="95">
        <v>258</v>
      </c>
      <c r="F148" s="81" t="s">
        <v>248</v>
      </c>
      <c r="G148" s="91" t="s">
        <v>245</v>
      </c>
      <c r="H148" s="91">
        <v>2025</v>
      </c>
    </row>
    <row r="149" spans="1:8" x14ac:dyDescent="0.35">
      <c r="A149" s="91" t="s">
        <v>4</v>
      </c>
      <c r="B149" s="91" t="s">
        <v>20</v>
      </c>
      <c r="C149" s="91" t="s">
        <v>249</v>
      </c>
      <c r="D149" s="91" t="s">
        <v>127</v>
      </c>
      <c r="E149" s="95">
        <v>105</v>
      </c>
      <c r="F149" s="81" t="s">
        <v>248</v>
      </c>
      <c r="G149" s="91" t="s">
        <v>245</v>
      </c>
      <c r="H149" s="91">
        <v>2025</v>
      </c>
    </row>
    <row r="150" spans="1:8" x14ac:dyDescent="0.35">
      <c r="A150" s="91" t="s">
        <v>4</v>
      </c>
      <c r="B150" s="91" t="s">
        <v>20</v>
      </c>
      <c r="C150" s="91" t="s">
        <v>250</v>
      </c>
      <c r="D150" s="91" t="s">
        <v>127</v>
      </c>
      <c r="E150" s="95">
        <v>302</v>
      </c>
      <c r="F150" s="81" t="s">
        <v>248</v>
      </c>
      <c r="G150" s="91" t="s">
        <v>245</v>
      </c>
      <c r="H150" s="91">
        <v>2025</v>
      </c>
    </row>
    <row r="151" spans="1:8" x14ac:dyDescent="0.35">
      <c r="A151" s="91" t="s">
        <v>4</v>
      </c>
      <c r="B151" s="91" t="s">
        <v>20</v>
      </c>
      <c r="C151" s="91" t="s">
        <v>251</v>
      </c>
      <c r="D151" s="91" t="s">
        <v>127</v>
      </c>
      <c r="E151" s="94">
        <v>8.5000000000000006E-2</v>
      </c>
      <c r="F151" s="81" t="s">
        <v>244</v>
      </c>
      <c r="G151" s="91" t="s">
        <v>245</v>
      </c>
      <c r="H151" s="91">
        <v>2025</v>
      </c>
    </row>
    <row r="152" spans="1:8" x14ac:dyDescent="0.35">
      <c r="A152" s="91" t="s">
        <v>4</v>
      </c>
      <c r="B152" s="91" t="s">
        <v>20</v>
      </c>
      <c r="C152" s="91" t="s">
        <v>243</v>
      </c>
      <c r="D152" s="91" t="s">
        <v>128</v>
      </c>
      <c r="E152" s="94">
        <v>0.06</v>
      </c>
      <c r="F152" s="81" t="s">
        <v>244</v>
      </c>
      <c r="G152" s="91" t="s">
        <v>245</v>
      </c>
      <c r="H152" s="91">
        <v>2025</v>
      </c>
    </row>
    <row r="153" spans="1:8" x14ac:dyDescent="0.35">
      <c r="A153" s="91" t="s">
        <v>4</v>
      </c>
      <c r="B153" s="91" t="s">
        <v>20</v>
      </c>
      <c r="C153" s="91" t="s">
        <v>246</v>
      </c>
      <c r="D153" s="91" t="s">
        <v>128</v>
      </c>
      <c r="E153" s="94">
        <v>1.4999999999999999E-2</v>
      </c>
      <c r="F153" s="81" t="s">
        <v>244</v>
      </c>
      <c r="G153" s="91" t="s">
        <v>245</v>
      </c>
      <c r="H153" s="91">
        <v>2025</v>
      </c>
    </row>
    <row r="154" spans="1:8" x14ac:dyDescent="0.35">
      <c r="A154" s="91" t="s">
        <v>4</v>
      </c>
      <c r="B154" s="91" t="s">
        <v>20</v>
      </c>
      <c r="C154" s="91" t="s">
        <v>247</v>
      </c>
      <c r="D154" s="91" t="s">
        <v>128</v>
      </c>
      <c r="E154" s="95">
        <v>250</v>
      </c>
      <c r="F154" s="81" t="s">
        <v>248</v>
      </c>
      <c r="G154" s="91" t="s">
        <v>245</v>
      </c>
      <c r="H154" s="91">
        <v>2025</v>
      </c>
    </row>
    <row r="155" spans="1:8" x14ac:dyDescent="0.35">
      <c r="A155" s="91" t="s">
        <v>4</v>
      </c>
      <c r="B155" s="91" t="s">
        <v>20</v>
      </c>
      <c r="C155" s="91" t="s">
        <v>249</v>
      </c>
      <c r="D155" s="91" t="s">
        <v>128</v>
      </c>
      <c r="E155" s="95">
        <v>104</v>
      </c>
      <c r="F155" s="81" t="s">
        <v>248</v>
      </c>
      <c r="G155" s="91" t="s">
        <v>245</v>
      </c>
      <c r="H155" s="91">
        <v>2025</v>
      </c>
    </row>
    <row r="156" spans="1:8" x14ac:dyDescent="0.35">
      <c r="A156" s="91" t="s">
        <v>4</v>
      </c>
      <c r="B156" s="91" t="s">
        <v>20</v>
      </c>
      <c r="C156" s="91" t="s">
        <v>250</v>
      </c>
      <c r="D156" s="91" t="s">
        <v>128</v>
      </c>
      <c r="E156" s="95">
        <v>265</v>
      </c>
      <c r="F156" s="81" t="s">
        <v>248</v>
      </c>
      <c r="G156" s="91" t="s">
        <v>245</v>
      </c>
      <c r="H156" s="91">
        <v>2025</v>
      </c>
    </row>
    <row r="157" spans="1:8" x14ac:dyDescent="0.35">
      <c r="A157" s="91" t="s">
        <v>4</v>
      </c>
      <c r="B157" s="91" t="s">
        <v>20</v>
      </c>
      <c r="C157" s="91" t="s">
        <v>251</v>
      </c>
      <c r="D157" s="91" t="s">
        <v>128</v>
      </c>
      <c r="E157" s="94">
        <v>7.4999999999999997E-2</v>
      </c>
      <c r="F157" s="81" t="s">
        <v>244</v>
      </c>
      <c r="G157" s="91" t="s">
        <v>245</v>
      </c>
      <c r="H157" s="91">
        <v>2025</v>
      </c>
    </row>
    <row r="158" spans="1:8" x14ac:dyDescent="0.35">
      <c r="A158" s="91" t="s">
        <v>4</v>
      </c>
      <c r="B158" s="91" t="s">
        <v>20</v>
      </c>
      <c r="C158" s="91" t="s">
        <v>243</v>
      </c>
      <c r="D158" s="91" t="s">
        <v>129</v>
      </c>
      <c r="E158" s="94">
        <v>5.8999999999999997E-2</v>
      </c>
      <c r="F158" s="81" t="s">
        <v>244</v>
      </c>
      <c r="G158" s="91" t="s">
        <v>245</v>
      </c>
      <c r="H158" s="91">
        <v>2025</v>
      </c>
    </row>
    <row r="159" spans="1:8" x14ac:dyDescent="0.35">
      <c r="A159" s="91" t="s">
        <v>4</v>
      </c>
      <c r="B159" s="91" t="s">
        <v>20</v>
      </c>
      <c r="C159" s="91" t="s">
        <v>246</v>
      </c>
      <c r="D159" s="91" t="s">
        <v>129</v>
      </c>
      <c r="E159" s="94">
        <v>0.02</v>
      </c>
      <c r="F159" s="81" t="s">
        <v>244</v>
      </c>
      <c r="G159" s="91" t="s">
        <v>245</v>
      </c>
      <c r="H159" s="91">
        <v>2025</v>
      </c>
    </row>
    <row r="160" spans="1:8" x14ac:dyDescent="0.35">
      <c r="A160" s="91" t="s">
        <v>4</v>
      </c>
      <c r="B160" s="91" t="s">
        <v>20</v>
      </c>
      <c r="C160" s="91" t="s">
        <v>247</v>
      </c>
      <c r="D160" s="91" t="s">
        <v>129</v>
      </c>
      <c r="E160" s="95">
        <v>217</v>
      </c>
      <c r="F160" s="81" t="s">
        <v>248</v>
      </c>
      <c r="G160" s="91" t="s">
        <v>245</v>
      </c>
      <c r="H160" s="91">
        <v>2025</v>
      </c>
    </row>
    <row r="161" spans="1:8" x14ac:dyDescent="0.35">
      <c r="A161" s="91" t="s">
        <v>4</v>
      </c>
      <c r="B161" s="91" t="s">
        <v>20</v>
      </c>
      <c r="C161" s="91" t="s">
        <v>249</v>
      </c>
      <c r="D161" s="91" t="s">
        <v>129</v>
      </c>
      <c r="E161" s="95">
        <v>85</v>
      </c>
      <c r="F161" s="81" t="s">
        <v>248</v>
      </c>
      <c r="G161" s="91" t="s">
        <v>245</v>
      </c>
      <c r="H161" s="91">
        <v>2025</v>
      </c>
    </row>
    <row r="162" spans="1:8" x14ac:dyDescent="0.35">
      <c r="A162" s="91" t="s">
        <v>4</v>
      </c>
      <c r="B162" s="91" t="s">
        <v>20</v>
      </c>
      <c r="C162" s="91" t="s">
        <v>250</v>
      </c>
      <c r="D162" s="91" t="s">
        <v>129</v>
      </c>
      <c r="E162" s="95">
        <v>429</v>
      </c>
      <c r="F162" s="81" t="s">
        <v>248</v>
      </c>
      <c r="G162" s="91" t="s">
        <v>245</v>
      </c>
      <c r="H162" s="91">
        <v>2025</v>
      </c>
    </row>
    <row r="163" spans="1:8" x14ac:dyDescent="0.35">
      <c r="A163" s="91" t="s">
        <v>4</v>
      </c>
      <c r="B163" s="91" t="s">
        <v>20</v>
      </c>
      <c r="C163" s="91" t="s">
        <v>251</v>
      </c>
      <c r="D163" s="91" t="s">
        <v>129</v>
      </c>
      <c r="E163" s="94">
        <v>7.9000000000000001E-2</v>
      </c>
      <c r="F163" s="81" t="s">
        <v>244</v>
      </c>
      <c r="G163" s="91" t="s">
        <v>245</v>
      </c>
      <c r="H163" s="91">
        <v>2025</v>
      </c>
    </row>
    <row r="164" spans="1:8" x14ac:dyDescent="0.35">
      <c r="A164" s="91" t="s">
        <v>4</v>
      </c>
      <c r="B164" s="91" t="s">
        <v>20</v>
      </c>
      <c r="C164" s="91" t="s">
        <v>243</v>
      </c>
      <c r="D164" s="91" t="s">
        <v>130</v>
      </c>
      <c r="E164" s="94">
        <v>7.3999999999999996E-2</v>
      </c>
      <c r="F164" s="81" t="s">
        <v>244</v>
      </c>
      <c r="G164" s="91" t="s">
        <v>245</v>
      </c>
      <c r="H164" s="91">
        <v>2025</v>
      </c>
    </row>
    <row r="165" spans="1:8" x14ac:dyDescent="0.35">
      <c r="A165" s="91" t="s">
        <v>4</v>
      </c>
      <c r="B165" s="91" t="s">
        <v>20</v>
      </c>
      <c r="C165" s="91" t="s">
        <v>246</v>
      </c>
      <c r="D165" s="91" t="s">
        <v>130</v>
      </c>
      <c r="E165" s="94">
        <v>1.9E-2</v>
      </c>
      <c r="F165" s="81" t="s">
        <v>244</v>
      </c>
      <c r="G165" s="91" t="s">
        <v>245</v>
      </c>
      <c r="H165" s="91">
        <v>2025</v>
      </c>
    </row>
    <row r="166" spans="1:8" x14ac:dyDescent="0.35">
      <c r="A166" s="91" t="s">
        <v>4</v>
      </c>
      <c r="B166" s="91" t="s">
        <v>20</v>
      </c>
      <c r="C166" s="91" t="s">
        <v>247</v>
      </c>
      <c r="D166" s="91" t="s">
        <v>130</v>
      </c>
      <c r="E166" s="95">
        <v>241</v>
      </c>
      <c r="F166" s="81" t="s">
        <v>248</v>
      </c>
      <c r="G166" s="91" t="s">
        <v>245</v>
      </c>
      <c r="H166" s="91">
        <v>2025</v>
      </c>
    </row>
    <row r="167" spans="1:8" x14ac:dyDescent="0.35">
      <c r="A167" s="91" t="s">
        <v>4</v>
      </c>
      <c r="B167" s="91" t="s">
        <v>20</v>
      </c>
      <c r="C167" s="91" t="s">
        <v>249</v>
      </c>
      <c r="D167" s="91" t="s">
        <v>130</v>
      </c>
      <c r="E167" s="95">
        <v>158</v>
      </c>
      <c r="F167" s="81" t="s">
        <v>248</v>
      </c>
      <c r="G167" s="91" t="s">
        <v>245</v>
      </c>
      <c r="H167" s="91">
        <v>2025</v>
      </c>
    </row>
    <row r="168" spans="1:8" x14ac:dyDescent="0.35">
      <c r="A168" s="91" t="s">
        <v>4</v>
      </c>
      <c r="B168" s="91" t="s">
        <v>20</v>
      </c>
      <c r="C168" s="91" t="s">
        <v>250</v>
      </c>
      <c r="D168" s="91" t="s">
        <v>130</v>
      </c>
      <c r="E168" s="95">
        <v>415</v>
      </c>
      <c r="F168" s="81" t="s">
        <v>248</v>
      </c>
      <c r="G168" s="91" t="s">
        <v>245</v>
      </c>
      <c r="H168" s="91">
        <v>2025</v>
      </c>
    </row>
    <row r="169" spans="1:8" x14ac:dyDescent="0.35">
      <c r="A169" s="91" t="s">
        <v>4</v>
      </c>
      <c r="B169" s="91" t="s">
        <v>20</v>
      </c>
      <c r="C169" s="91" t="s">
        <v>251</v>
      </c>
      <c r="D169" s="91" t="s">
        <v>130</v>
      </c>
      <c r="E169" s="94">
        <v>9.2999999999999999E-2</v>
      </c>
      <c r="F169" s="81" t="s">
        <v>244</v>
      </c>
      <c r="G169" s="91" t="s">
        <v>245</v>
      </c>
      <c r="H169" s="91">
        <v>2025</v>
      </c>
    </row>
    <row r="170" spans="1:8" x14ac:dyDescent="0.35">
      <c r="A170" s="91" t="s">
        <v>4</v>
      </c>
      <c r="B170" s="91" t="s">
        <v>20</v>
      </c>
      <c r="C170" s="91" t="s">
        <v>243</v>
      </c>
      <c r="D170" s="91" t="s">
        <v>131</v>
      </c>
      <c r="E170" s="94">
        <v>7.2999999999999995E-2</v>
      </c>
      <c r="F170" s="81" t="s">
        <v>244</v>
      </c>
      <c r="G170" s="91" t="s">
        <v>245</v>
      </c>
      <c r="H170" s="91">
        <v>2025</v>
      </c>
    </row>
    <row r="171" spans="1:8" x14ac:dyDescent="0.35">
      <c r="A171" s="91" t="s">
        <v>4</v>
      </c>
      <c r="B171" s="91" t="s">
        <v>20</v>
      </c>
      <c r="C171" s="91" t="s">
        <v>246</v>
      </c>
      <c r="D171" s="91" t="s">
        <v>131</v>
      </c>
      <c r="E171" s="94">
        <v>1.7999999999999999E-2</v>
      </c>
      <c r="F171" s="81" t="s">
        <v>244</v>
      </c>
      <c r="G171" s="91" t="s">
        <v>245</v>
      </c>
      <c r="H171" s="91">
        <v>2025</v>
      </c>
    </row>
    <row r="172" spans="1:8" x14ac:dyDescent="0.35">
      <c r="A172" s="91" t="s">
        <v>4</v>
      </c>
      <c r="B172" s="91" t="s">
        <v>20</v>
      </c>
      <c r="C172" s="91" t="s">
        <v>247</v>
      </c>
      <c r="D172" s="91" t="s">
        <v>131</v>
      </c>
      <c r="E172" s="95">
        <v>249</v>
      </c>
      <c r="F172" s="81" t="s">
        <v>248</v>
      </c>
      <c r="G172" s="91" t="s">
        <v>245</v>
      </c>
      <c r="H172" s="91">
        <v>2025</v>
      </c>
    </row>
    <row r="173" spans="1:8" x14ac:dyDescent="0.35">
      <c r="A173" s="91" t="s">
        <v>4</v>
      </c>
      <c r="B173" s="91" t="s">
        <v>20</v>
      </c>
      <c r="C173" s="91" t="s">
        <v>249</v>
      </c>
      <c r="D173" s="91" t="s">
        <v>131</v>
      </c>
      <c r="E173" s="95">
        <v>153</v>
      </c>
      <c r="F173" s="81" t="s">
        <v>248</v>
      </c>
      <c r="G173" s="91" t="s">
        <v>245</v>
      </c>
      <c r="H173" s="91">
        <v>2025</v>
      </c>
    </row>
    <row r="174" spans="1:8" x14ac:dyDescent="0.35">
      <c r="A174" s="91" t="s">
        <v>4</v>
      </c>
      <c r="B174" s="91" t="s">
        <v>20</v>
      </c>
      <c r="C174" s="91" t="s">
        <v>250</v>
      </c>
      <c r="D174" s="91" t="s">
        <v>131</v>
      </c>
      <c r="E174" s="95">
        <v>276</v>
      </c>
      <c r="F174" s="81" t="s">
        <v>248</v>
      </c>
      <c r="G174" s="91" t="s">
        <v>245</v>
      </c>
      <c r="H174" s="91">
        <v>2025</v>
      </c>
    </row>
    <row r="175" spans="1:8" x14ac:dyDescent="0.35">
      <c r="A175" s="91" t="s">
        <v>4</v>
      </c>
      <c r="B175" s="91" t="s">
        <v>20</v>
      </c>
      <c r="C175" s="91" t="s">
        <v>251</v>
      </c>
      <c r="D175" s="91" t="s">
        <v>131</v>
      </c>
      <c r="E175" s="94">
        <v>9.0999999999999998E-2</v>
      </c>
      <c r="F175" s="81" t="s">
        <v>244</v>
      </c>
      <c r="G175" s="91" t="s">
        <v>245</v>
      </c>
      <c r="H175" s="91">
        <v>2025</v>
      </c>
    </row>
    <row r="176" spans="1:8" x14ac:dyDescent="0.35">
      <c r="A176" s="91" t="s">
        <v>4</v>
      </c>
      <c r="B176" s="91" t="s">
        <v>20</v>
      </c>
      <c r="C176" s="91" t="s">
        <v>243</v>
      </c>
      <c r="D176" s="91" t="s">
        <v>132</v>
      </c>
      <c r="E176" s="94">
        <v>7.0999999999999994E-2</v>
      </c>
      <c r="F176" s="81" t="s">
        <v>244</v>
      </c>
      <c r="G176" s="91" t="s">
        <v>252</v>
      </c>
      <c r="H176" s="91">
        <v>2025</v>
      </c>
    </row>
    <row r="177" spans="1:8" x14ac:dyDescent="0.35">
      <c r="A177" s="91" t="s">
        <v>4</v>
      </c>
      <c r="B177" s="91" t="s">
        <v>20</v>
      </c>
      <c r="C177" s="91" t="s">
        <v>246</v>
      </c>
      <c r="D177" s="91" t="s">
        <v>132</v>
      </c>
      <c r="E177" s="94">
        <v>1.7999999999999999E-2</v>
      </c>
      <c r="F177" s="81" t="s">
        <v>244</v>
      </c>
      <c r="G177" s="91" t="s">
        <v>252</v>
      </c>
      <c r="H177" s="91">
        <v>2025</v>
      </c>
    </row>
    <row r="178" spans="1:8" x14ac:dyDescent="0.35">
      <c r="A178" s="91" t="s">
        <v>4</v>
      </c>
      <c r="B178" s="91" t="s">
        <v>20</v>
      </c>
      <c r="C178" s="91" t="s">
        <v>247</v>
      </c>
      <c r="D178" s="91" t="s">
        <v>132</v>
      </c>
      <c r="E178" s="95">
        <v>240</v>
      </c>
      <c r="F178" s="81" t="s">
        <v>248</v>
      </c>
      <c r="G178" s="91" t="s">
        <v>252</v>
      </c>
      <c r="H178" s="91">
        <v>2025</v>
      </c>
    </row>
    <row r="179" spans="1:8" x14ac:dyDescent="0.35">
      <c r="A179" s="91" t="s">
        <v>4</v>
      </c>
      <c r="B179" s="91" t="s">
        <v>20</v>
      </c>
      <c r="C179" s="91" t="s">
        <v>249</v>
      </c>
      <c r="D179" s="91" t="s">
        <v>132</v>
      </c>
      <c r="E179" s="95">
        <v>117</v>
      </c>
      <c r="F179" s="81" t="s">
        <v>248</v>
      </c>
      <c r="G179" s="91" t="s">
        <v>252</v>
      </c>
      <c r="H179" s="91">
        <v>2025</v>
      </c>
    </row>
    <row r="180" spans="1:8" x14ac:dyDescent="0.35">
      <c r="A180" s="91" t="s">
        <v>4</v>
      </c>
      <c r="B180" s="91" t="s">
        <v>20</v>
      </c>
      <c r="C180" s="91" t="s">
        <v>250</v>
      </c>
      <c r="D180" s="91" t="s">
        <v>132</v>
      </c>
      <c r="E180" s="95">
        <f>MROUND(INDEX('[2]Input Data'!$U$430:$AI$449,MATCH(IF($A180="Primary",$A180,$B180),'[2]Input Data'!$A$430:$A$449,0),MATCH($D180,'[2]Input Data'!B$429:Q$429,0)),1)</f>
        <v>267</v>
      </c>
      <c r="F180" s="81" t="s">
        <v>248</v>
      </c>
      <c r="G180" s="91" t="s">
        <v>252</v>
      </c>
      <c r="H180" s="91">
        <v>2025</v>
      </c>
    </row>
    <row r="181" spans="1:8" x14ac:dyDescent="0.35">
      <c r="A181" s="91" t="s">
        <v>4</v>
      </c>
      <c r="B181" s="91" t="s">
        <v>20</v>
      </c>
      <c r="C181" s="91" t="s">
        <v>251</v>
      </c>
      <c r="D181" s="91" t="s">
        <v>132</v>
      </c>
      <c r="E181" s="94">
        <v>0.09</v>
      </c>
      <c r="F181" s="81" t="s">
        <v>244</v>
      </c>
      <c r="G181" s="91" t="s">
        <v>252</v>
      </c>
      <c r="H181" s="91">
        <v>2025</v>
      </c>
    </row>
    <row r="182" spans="1:8" x14ac:dyDescent="0.35">
      <c r="A182" s="91" t="s">
        <v>4</v>
      </c>
      <c r="B182" s="91" t="s">
        <v>20</v>
      </c>
      <c r="C182" s="91" t="s">
        <v>243</v>
      </c>
      <c r="D182" s="91" t="s">
        <v>133</v>
      </c>
      <c r="E182" s="94">
        <v>6.9000000000000006E-2</v>
      </c>
      <c r="F182" s="81" t="s">
        <v>244</v>
      </c>
      <c r="G182" s="91" t="s">
        <v>252</v>
      </c>
      <c r="H182" s="91">
        <v>2025</v>
      </c>
    </row>
    <row r="183" spans="1:8" x14ac:dyDescent="0.35">
      <c r="A183" s="91" t="s">
        <v>4</v>
      </c>
      <c r="B183" s="91" t="s">
        <v>20</v>
      </c>
      <c r="C183" s="91" t="s">
        <v>246</v>
      </c>
      <c r="D183" s="91" t="s">
        <v>133</v>
      </c>
      <c r="E183" s="94">
        <v>1.7999999999999999E-2</v>
      </c>
      <c r="F183" s="81" t="s">
        <v>244</v>
      </c>
      <c r="G183" s="91" t="s">
        <v>252</v>
      </c>
      <c r="H183" s="91">
        <v>2025</v>
      </c>
    </row>
    <row r="184" spans="1:8" x14ac:dyDescent="0.35">
      <c r="A184" s="91" t="s">
        <v>4</v>
      </c>
      <c r="B184" s="91" t="s">
        <v>20</v>
      </c>
      <c r="C184" s="91" t="s">
        <v>247</v>
      </c>
      <c r="D184" s="91" t="s">
        <v>133</v>
      </c>
      <c r="E184" s="95">
        <v>240</v>
      </c>
      <c r="F184" s="81" t="s">
        <v>248</v>
      </c>
      <c r="G184" s="91" t="s">
        <v>252</v>
      </c>
      <c r="H184" s="91">
        <v>2025</v>
      </c>
    </row>
    <row r="185" spans="1:8" x14ac:dyDescent="0.35">
      <c r="A185" s="91" t="s">
        <v>4</v>
      </c>
      <c r="B185" s="91" t="s">
        <v>20</v>
      </c>
      <c r="C185" s="91" t="s">
        <v>249</v>
      </c>
      <c r="D185" s="91" t="s">
        <v>133</v>
      </c>
      <c r="E185" s="95">
        <v>113</v>
      </c>
      <c r="F185" s="81" t="s">
        <v>248</v>
      </c>
      <c r="G185" s="91" t="s">
        <v>252</v>
      </c>
      <c r="H185" s="91">
        <v>2025</v>
      </c>
    </row>
    <row r="186" spans="1:8" x14ac:dyDescent="0.35">
      <c r="A186" s="91" t="s">
        <v>4</v>
      </c>
      <c r="B186" s="91" t="s">
        <v>20</v>
      </c>
      <c r="C186" s="91" t="s">
        <v>250</v>
      </c>
      <c r="D186" s="91" t="s">
        <v>133</v>
      </c>
      <c r="E186" s="95">
        <f>MROUND(INDEX('[2]Input Data'!$U$430:$AI$449,MATCH(IF($A186="Primary",$A186,$B186),'[2]Input Data'!$A$430:$A$449,0),MATCH($D186,'[2]Input Data'!B$429:Q$429,0)),1)</f>
        <v>474</v>
      </c>
      <c r="F186" s="81" t="s">
        <v>248</v>
      </c>
      <c r="G186" s="91" t="s">
        <v>252</v>
      </c>
      <c r="H186" s="91">
        <v>2025</v>
      </c>
    </row>
    <row r="187" spans="1:8" x14ac:dyDescent="0.35">
      <c r="A187" s="91" t="s">
        <v>4</v>
      </c>
      <c r="B187" s="91" t="s">
        <v>20</v>
      </c>
      <c r="C187" s="91" t="s">
        <v>251</v>
      </c>
      <c r="D187" s="91" t="s">
        <v>133</v>
      </c>
      <c r="E187" s="94">
        <v>8.6999999999999994E-2</v>
      </c>
      <c r="F187" s="81" t="s">
        <v>244</v>
      </c>
      <c r="G187" s="91" t="s">
        <v>252</v>
      </c>
      <c r="H187" s="91">
        <v>2025</v>
      </c>
    </row>
    <row r="188" spans="1:8" x14ac:dyDescent="0.35">
      <c r="A188" s="91" t="s">
        <v>4</v>
      </c>
      <c r="B188" s="91" t="s">
        <v>20</v>
      </c>
      <c r="C188" s="91" t="s">
        <v>243</v>
      </c>
      <c r="D188" s="91" t="s">
        <v>134</v>
      </c>
      <c r="E188" s="94">
        <v>6.8000000000000005E-2</v>
      </c>
      <c r="F188" s="81" t="s">
        <v>244</v>
      </c>
      <c r="G188" s="91" t="s">
        <v>252</v>
      </c>
      <c r="H188" s="91">
        <v>2025</v>
      </c>
    </row>
    <row r="189" spans="1:8" x14ac:dyDescent="0.35">
      <c r="A189" s="91" t="s">
        <v>4</v>
      </c>
      <c r="B189" s="91" t="s">
        <v>20</v>
      </c>
      <c r="C189" s="91" t="s">
        <v>246</v>
      </c>
      <c r="D189" s="91" t="s">
        <v>134</v>
      </c>
      <c r="E189" s="94">
        <v>1.7999999999999999E-2</v>
      </c>
      <c r="F189" s="81" t="s">
        <v>244</v>
      </c>
      <c r="G189" s="91" t="s">
        <v>252</v>
      </c>
      <c r="H189" s="91">
        <v>2025</v>
      </c>
    </row>
    <row r="190" spans="1:8" x14ac:dyDescent="0.35">
      <c r="A190" s="91" t="s">
        <v>4</v>
      </c>
      <c r="B190" s="91" t="s">
        <v>20</v>
      </c>
      <c r="C190" s="91" t="s">
        <v>247</v>
      </c>
      <c r="D190" s="91" t="s">
        <v>134</v>
      </c>
      <c r="E190" s="95">
        <v>240</v>
      </c>
      <c r="F190" s="81" t="s">
        <v>248</v>
      </c>
      <c r="G190" s="91" t="s">
        <v>252</v>
      </c>
      <c r="H190" s="91">
        <v>2025</v>
      </c>
    </row>
    <row r="191" spans="1:8" x14ac:dyDescent="0.35">
      <c r="A191" s="91" t="s">
        <v>4</v>
      </c>
      <c r="B191" s="91" t="s">
        <v>20</v>
      </c>
      <c r="C191" s="91" t="s">
        <v>249</v>
      </c>
      <c r="D191" s="91" t="s">
        <v>134</v>
      </c>
      <c r="E191" s="95">
        <v>121</v>
      </c>
      <c r="F191" s="81" t="s">
        <v>248</v>
      </c>
      <c r="G191" s="91" t="s">
        <v>252</v>
      </c>
      <c r="H191" s="91">
        <v>2025</v>
      </c>
    </row>
    <row r="192" spans="1:8" x14ac:dyDescent="0.35">
      <c r="A192" s="91" t="s">
        <v>4</v>
      </c>
      <c r="B192" s="91" t="s">
        <v>20</v>
      </c>
      <c r="C192" s="91" t="s">
        <v>250</v>
      </c>
      <c r="D192" s="91" t="s">
        <v>134</v>
      </c>
      <c r="E192" s="95"/>
      <c r="F192" s="81"/>
      <c r="G192" s="91" t="s">
        <v>252</v>
      </c>
      <c r="H192" s="91">
        <v>2025</v>
      </c>
    </row>
    <row r="193" spans="1:8" x14ac:dyDescent="0.35">
      <c r="A193" s="91" t="s">
        <v>4</v>
      </c>
      <c r="B193" s="91" t="s">
        <v>20</v>
      </c>
      <c r="C193" s="91" t="s">
        <v>251</v>
      </c>
      <c r="D193" s="91" t="s">
        <v>134</v>
      </c>
      <c r="E193" s="94">
        <v>8.5999999999999993E-2</v>
      </c>
      <c r="F193" s="81" t="s">
        <v>244</v>
      </c>
      <c r="G193" s="91" t="s">
        <v>252</v>
      </c>
      <c r="H193" s="91">
        <v>2025</v>
      </c>
    </row>
    <row r="194" spans="1:8" x14ac:dyDescent="0.35">
      <c r="A194" s="91" t="s">
        <v>4</v>
      </c>
      <c r="B194" s="91" t="s">
        <v>11</v>
      </c>
      <c r="C194" s="91" t="s">
        <v>243</v>
      </c>
      <c r="D194" s="91" t="s">
        <v>119</v>
      </c>
      <c r="E194" s="94">
        <v>7.5999999999999998E-2</v>
      </c>
      <c r="F194" s="81" t="s">
        <v>244</v>
      </c>
      <c r="G194" s="91" t="s">
        <v>245</v>
      </c>
      <c r="H194" s="91">
        <v>2025</v>
      </c>
    </row>
    <row r="195" spans="1:8" x14ac:dyDescent="0.35">
      <c r="A195" s="91" t="s">
        <v>4</v>
      </c>
      <c r="B195" s="91" t="s">
        <v>11</v>
      </c>
      <c r="C195" s="91" t="s">
        <v>246</v>
      </c>
      <c r="D195" s="91" t="s">
        <v>119</v>
      </c>
      <c r="E195" s="94">
        <v>2.3E-2</v>
      </c>
      <c r="F195" s="81" t="s">
        <v>244</v>
      </c>
      <c r="G195" s="91" t="s">
        <v>245</v>
      </c>
      <c r="H195" s="91">
        <v>2025</v>
      </c>
    </row>
    <row r="196" spans="1:8" x14ac:dyDescent="0.35">
      <c r="A196" s="91" t="s">
        <v>4</v>
      </c>
      <c r="B196" s="91" t="s">
        <v>11</v>
      </c>
      <c r="C196" s="91" t="s">
        <v>247</v>
      </c>
      <c r="D196" s="91" t="s">
        <v>119</v>
      </c>
      <c r="E196" s="95">
        <v>292</v>
      </c>
      <c r="F196" s="81" t="s">
        <v>248</v>
      </c>
      <c r="G196" s="91" t="s">
        <v>245</v>
      </c>
      <c r="H196" s="91">
        <v>2025</v>
      </c>
    </row>
    <row r="197" spans="1:8" x14ac:dyDescent="0.35">
      <c r="A197" s="91" t="s">
        <v>4</v>
      </c>
      <c r="B197" s="91" t="s">
        <v>11</v>
      </c>
      <c r="C197" s="91" t="s">
        <v>249</v>
      </c>
      <c r="D197" s="91" t="s">
        <v>119</v>
      </c>
      <c r="E197" s="95">
        <v>178</v>
      </c>
      <c r="F197" s="81" t="s">
        <v>248</v>
      </c>
      <c r="G197" s="91" t="s">
        <v>245</v>
      </c>
      <c r="H197" s="91">
        <v>2025</v>
      </c>
    </row>
    <row r="198" spans="1:8" x14ac:dyDescent="0.35">
      <c r="A198" s="91" t="s">
        <v>4</v>
      </c>
      <c r="B198" s="91" t="s">
        <v>11</v>
      </c>
      <c r="C198" s="91" t="s">
        <v>250</v>
      </c>
      <c r="D198" s="91" t="s">
        <v>119</v>
      </c>
      <c r="E198" s="95">
        <v>606</v>
      </c>
      <c r="F198" s="81" t="s">
        <v>248</v>
      </c>
      <c r="G198" s="91" t="s">
        <v>245</v>
      </c>
      <c r="H198" s="91">
        <v>2025</v>
      </c>
    </row>
    <row r="199" spans="1:8" x14ac:dyDescent="0.35">
      <c r="A199" s="91" t="s">
        <v>4</v>
      </c>
      <c r="B199" s="91" t="s">
        <v>11</v>
      </c>
      <c r="C199" s="91" t="s">
        <v>251</v>
      </c>
      <c r="D199" s="91" t="s">
        <v>119</v>
      </c>
      <c r="E199" s="94">
        <v>9.8000000000000004E-2</v>
      </c>
      <c r="F199" s="81" t="s">
        <v>244</v>
      </c>
      <c r="G199" s="91" t="s">
        <v>245</v>
      </c>
      <c r="H199" s="91">
        <v>2025</v>
      </c>
    </row>
    <row r="200" spans="1:8" x14ac:dyDescent="0.35">
      <c r="A200" s="91" t="s">
        <v>4</v>
      </c>
      <c r="B200" s="91" t="s">
        <v>11</v>
      </c>
      <c r="C200" s="91" t="s">
        <v>243</v>
      </c>
      <c r="D200" s="91" t="s">
        <v>120</v>
      </c>
      <c r="E200" s="94">
        <v>7.5999999999999998E-2</v>
      </c>
      <c r="F200" s="81" t="s">
        <v>244</v>
      </c>
      <c r="G200" s="91" t="s">
        <v>245</v>
      </c>
      <c r="H200" s="91">
        <v>2025</v>
      </c>
    </row>
    <row r="201" spans="1:8" x14ac:dyDescent="0.35">
      <c r="A201" s="91" t="s">
        <v>4</v>
      </c>
      <c r="B201" s="91" t="s">
        <v>11</v>
      </c>
      <c r="C201" s="91" t="s">
        <v>246</v>
      </c>
      <c r="D201" s="91" t="s">
        <v>120</v>
      </c>
      <c r="E201" s="94">
        <v>0.02</v>
      </c>
      <c r="F201" s="81" t="s">
        <v>244</v>
      </c>
      <c r="G201" s="91" t="s">
        <v>245</v>
      </c>
      <c r="H201" s="91">
        <v>2025</v>
      </c>
    </row>
    <row r="202" spans="1:8" x14ac:dyDescent="0.35">
      <c r="A202" s="91" t="s">
        <v>4</v>
      </c>
      <c r="B202" s="91" t="s">
        <v>11</v>
      </c>
      <c r="C202" s="91" t="s">
        <v>247</v>
      </c>
      <c r="D202" s="91" t="s">
        <v>120</v>
      </c>
      <c r="E202" s="95">
        <v>373</v>
      </c>
      <c r="F202" s="81" t="s">
        <v>248</v>
      </c>
      <c r="G202" s="91" t="s">
        <v>245</v>
      </c>
      <c r="H202" s="91">
        <v>2025</v>
      </c>
    </row>
    <row r="203" spans="1:8" x14ac:dyDescent="0.35">
      <c r="A203" s="91" t="s">
        <v>4</v>
      </c>
      <c r="B203" s="91" t="s">
        <v>11</v>
      </c>
      <c r="C203" s="91" t="s">
        <v>249</v>
      </c>
      <c r="D203" s="91" t="s">
        <v>120</v>
      </c>
      <c r="E203" s="95">
        <v>212</v>
      </c>
      <c r="F203" s="81" t="s">
        <v>248</v>
      </c>
      <c r="G203" s="91" t="s">
        <v>245</v>
      </c>
      <c r="H203" s="91">
        <v>2025</v>
      </c>
    </row>
    <row r="204" spans="1:8" x14ac:dyDescent="0.35">
      <c r="A204" s="91" t="s">
        <v>4</v>
      </c>
      <c r="B204" s="91" t="s">
        <v>11</v>
      </c>
      <c r="C204" s="91" t="s">
        <v>250</v>
      </c>
      <c r="D204" s="91" t="s">
        <v>120</v>
      </c>
      <c r="E204" s="95">
        <v>635</v>
      </c>
      <c r="F204" s="81" t="s">
        <v>248</v>
      </c>
      <c r="G204" s="91" t="s">
        <v>245</v>
      </c>
      <c r="H204" s="91">
        <v>2025</v>
      </c>
    </row>
    <row r="205" spans="1:8" x14ac:dyDescent="0.35">
      <c r="A205" s="91" t="s">
        <v>4</v>
      </c>
      <c r="B205" s="91" t="s">
        <v>11</v>
      </c>
      <c r="C205" s="91" t="s">
        <v>251</v>
      </c>
      <c r="D205" s="91" t="s">
        <v>120</v>
      </c>
      <c r="E205" s="94">
        <v>9.6000000000000002E-2</v>
      </c>
      <c r="F205" s="81" t="s">
        <v>244</v>
      </c>
      <c r="G205" s="91" t="s">
        <v>245</v>
      </c>
      <c r="H205" s="91">
        <v>2025</v>
      </c>
    </row>
    <row r="206" spans="1:8" x14ac:dyDescent="0.35">
      <c r="A206" s="91" t="s">
        <v>4</v>
      </c>
      <c r="B206" s="91" t="s">
        <v>11</v>
      </c>
      <c r="C206" s="91" t="s">
        <v>243</v>
      </c>
      <c r="D206" s="91" t="s">
        <v>121</v>
      </c>
      <c r="E206" s="94">
        <v>7.9000000000000001E-2</v>
      </c>
      <c r="F206" s="81" t="s">
        <v>244</v>
      </c>
      <c r="G206" s="91" t="s">
        <v>245</v>
      </c>
      <c r="H206" s="91">
        <v>2025</v>
      </c>
    </row>
    <row r="207" spans="1:8" x14ac:dyDescent="0.35">
      <c r="A207" s="91" t="s">
        <v>4</v>
      </c>
      <c r="B207" s="91" t="s">
        <v>11</v>
      </c>
      <c r="C207" s="91" t="s">
        <v>246</v>
      </c>
      <c r="D207" s="91" t="s">
        <v>121</v>
      </c>
      <c r="E207" s="94">
        <v>2.3E-2</v>
      </c>
      <c r="F207" s="81" t="s">
        <v>244</v>
      </c>
      <c r="G207" s="91" t="s">
        <v>245</v>
      </c>
      <c r="H207" s="91">
        <v>2025</v>
      </c>
    </row>
    <row r="208" spans="1:8" x14ac:dyDescent="0.35">
      <c r="A208" s="91" t="s">
        <v>4</v>
      </c>
      <c r="B208" s="91" t="s">
        <v>11</v>
      </c>
      <c r="C208" s="91" t="s">
        <v>247</v>
      </c>
      <c r="D208" s="91" t="s">
        <v>121</v>
      </c>
      <c r="E208" s="95">
        <v>416</v>
      </c>
      <c r="F208" s="81" t="s">
        <v>248</v>
      </c>
      <c r="G208" s="91" t="s">
        <v>245</v>
      </c>
      <c r="H208" s="91">
        <v>2025</v>
      </c>
    </row>
    <row r="209" spans="1:8" x14ac:dyDescent="0.35">
      <c r="A209" s="91" t="s">
        <v>4</v>
      </c>
      <c r="B209" s="91" t="s">
        <v>11</v>
      </c>
      <c r="C209" s="91" t="s">
        <v>249</v>
      </c>
      <c r="D209" s="91" t="s">
        <v>121</v>
      </c>
      <c r="E209" s="95">
        <v>168</v>
      </c>
      <c r="F209" s="81" t="s">
        <v>248</v>
      </c>
      <c r="G209" s="91" t="s">
        <v>245</v>
      </c>
      <c r="H209" s="91">
        <v>2025</v>
      </c>
    </row>
    <row r="210" spans="1:8" x14ac:dyDescent="0.35">
      <c r="A210" s="91" t="s">
        <v>4</v>
      </c>
      <c r="B210" s="91" t="s">
        <v>11</v>
      </c>
      <c r="C210" s="91" t="s">
        <v>250</v>
      </c>
      <c r="D210" s="91" t="s">
        <v>121</v>
      </c>
      <c r="E210" s="95">
        <v>612</v>
      </c>
      <c r="F210" s="81" t="s">
        <v>248</v>
      </c>
      <c r="G210" s="91" t="s">
        <v>245</v>
      </c>
      <c r="H210" s="91">
        <v>2025</v>
      </c>
    </row>
    <row r="211" spans="1:8" x14ac:dyDescent="0.35">
      <c r="A211" s="91" t="s">
        <v>4</v>
      </c>
      <c r="B211" s="91" t="s">
        <v>11</v>
      </c>
      <c r="C211" s="91" t="s">
        <v>251</v>
      </c>
      <c r="D211" s="91" t="s">
        <v>121</v>
      </c>
      <c r="E211" s="94">
        <v>0.10199999999999999</v>
      </c>
      <c r="F211" s="81" t="s">
        <v>244</v>
      </c>
      <c r="G211" s="91" t="s">
        <v>245</v>
      </c>
      <c r="H211" s="91">
        <v>2025</v>
      </c>
    </row>
    <row r="212" spans="1:8" x14ac:dyDescent="0.35">
      <c r="A212" s="91" t="s">
        <v>4</v>
      </c>
      <c r="B212" s="91" t="s">
        <v>11</v>
      </c>
      <c r="C212" s="91" t="s">
        <v>243</v>
      </c>
      <c r="D212" s="91" t="s">
        <v>122</v>
      </c>
      <c r="E212" s="94">
        <v>8.3000000000000004E-2</v>
      </c>
      <c r="F212" s="81" t="s">
        <v>244</v>
      </c>
      <c r="G212" s="91" t="s">
        <v>245</v>
      </c>
      <c r="H212" s="91">
        <v>2025</v>
      </c>
    </row>
    <row r="213" spans="1:8" x14ac:dyDescent="0.35">
      <c r="A213" s="91" t="s">
        <v>4</v>
      </c>
      <c r="B213" s="91" t="s">
        <v>11</v>
      </c>
      <c r="C213" s="91" t="s">
        <v>246</v>
      </c>
      <c r="D213" s="91" t="s">
        <v>122</v>
      </c>
      <c r="E213" s="94">
        <v>2.3E-2</v>
      </c>
      <c r="F213" s="81" t="s">
        <v>244</v>
      </c>
      <c r="G213" s="91" t="s">
        <v>245</v>
      </c>
      <c r="H213" s="91">
        <v>2025</v>
      </c>
    </row>
    <row r="214" spans="1:8" x14ac:dyDescent="0.35">
      <c r="A214" s="91" t="s">
        <v>4</v>
      </c>
      <c r="B214" s="91" t="s">
        <v>11</v>
      </c>
      <c r="C214" s="91" t="s">
        <v>247</v>
      </c>
      <c r="D214" s="91" t="s">
        <v>122</v>
      </c>
      <c r="E214" s="95">
        <v>478</v>
      </c>
      <c r="F214" s="81" t="s">
        <v>248</v>
      </c>
      <c r="G214" s="91" t="s">
        <v>245</v>
      </c>
      <c r="H214" s="91">
        <v>2025</v>
      </c>
    </row>
    <row r="215" spans="1:8" x14ac:dyDescent="0.35">
      <c r="A215" s="91" t="s">
        <v>4</v>
      </c>
      <c r="B215" s="91" t="s">
        <v>11</v>
      </c>
      <c r="C215" s="91" t="s">
        <v>249</v>
      </c>
      <c r="D215" s="91" t="s">
        <v>122</v>
      </c>
      <c r="E215" s="95">
        <v>233</v>
      </c>
      <c r="F215" s="81" t="s">
        <v>248</v>
      </c>
      <c r="G215" s="91" t="s">
        <v>245</v>
      </c>
      <c r="H215" s="91">
        <v>2025</v>
      </c>
    </row>
    <row r="216" spans="1:8" x14ac:dyDescent="0.35">
      <c r="A216" s="91" t="s">
        <v>4</v>
      </c>
      <c r="B216" s="91" t="s">
        <v>11</v>
      </c>
      <c r="C216" s="91" t="s">
        <v>250</v>
      </c>
      <c r="D216" s="91" t="s">
        <v>122</v>
      </c>
      <c r="E216" s="95">
        <v>593</v>
      </c>
      <c r="F216" s="81" t="s">
        <v>248</v>
      </c>
      <c r="G216" s="91" t="s">
        <v>245</v>
      </c>
      <c r="H216" s="91">
        <v>2025</v>
      </c>
    </row>
    <row r="217" spans="1:8" x14ac:dyDescent="0.35">
      <c r="A217" s="91" t="s">
        <v>4</v>
      </c>
      <c r="B217" s="91" t="s">
        <v>11</v>
      </c>
      <c r="C217" s="91" t="s">
        <v>251</v>
      </c>
      <c r="D217" s="91" t="s">
        <v>122</v>
      </c>
      <c r="E217" s="94">
        <v>0.106</v>
      </c>
      <c r="F217" s="81" t="s">
        <v>244</v>
      </c>
      <c r="G217" s="91" t="s">
        <v>245</v>
      </c>
      <c r="H217" s="91">
        <v>2025</v>
      </c>
    </row>
    <row r="218" spans="1:8" x14ac:dyDescent="0.35">
      <c r="A218" s="91" t="s">
        <v>4</v>
      </c>
      <c r="B218" s="91" t="s">
        <v>11</v>
      </c>
      <c r="C218" s="91" t="s">
        <v>243</v>
      </c>
      <c r="D218" s="91" t="s">
        <v>123</v>
      </c>
      <c r="E218" s="94">
        <v>9.1999999999999998E-2</v>
      </c>
      <c r="F218" s="81" t="s">
        <v>244</v>
      </c>
      <c r="G218" s="91" t="s">
        <v>245</v>
      </c>
      <c r="H218" s="91">
        <v>2025</v>
      </c>
    </row>
    <row r="219" spans="1:8" x14ac:dyDescent="0.35">
      <c r="A219" s="91" t="s">
        <v>4</v>
      </c>
      <c r="B219" s="91" t="s">
        <v>11</v>
      </c>
      <c r="C219" s="91" t="s">
        <v>246</v>
      </c>
      <c r="D219" s="91" t="s">
        <v>123</v>
      </c>
      <c r="E219" s="94">
        <v>1.9E-2</v>
      </c>
      <c r="F219" s="81" t="s">
        <v>244</v>
      </c>
      <c r="G219" s="91" t="s">
        <v>245</v>
      </c>
      <c r="H219" s="91">
        <v>2025</v>
      </c>
    </row>
    <row r="220" spans="1:8" x14ac:dyDescent="0.35">
      <c r="A220" s="91" t="s">
        <v>4</v>
      </c>
      <c r="B220" s="91" t="s">
        <v>11</v>
      </c>
      <c r="C220" s="91" t="s">
        <v>247</v>
      </c>
      <c r="D220" s="91" t="s">
        <v>123</v>
      </c>
      <c r="E220" s="95">
        <v>412</v>
      </c>
      <c r="F220" s="81" t="s">
        <v>248</v>
      </c>
      <c r="G220" s="91" t="s">
        <v>245</v>
      </c>
      <c r="H220" s="91">
        <v>2025</v>
      </c>
    </row>
    <row r="221" spans="1:8" x14ac:dyDescent="0.35">
      <c r="A221" s="91" t="s">
        <v>4</v>
      </c>
      <c r="B221" s="91" t="s">
        <v>11</v>
      </c>
      <c r="C221" s="91" t="s">
        <v>249</v>
      </c>
      <c r="D221" s="91" t="s">
        <v>123</v>
      </c>
      <c r="E221" s="95">
        <v>213</v>
      </c>
      <c r="F221" s="81" t="s">
        <v>248</v>
      </c>
      <c r="G221" s="91" t="s">
        <v>245</v>
      </c>
      <c r="H221" s="91">
        <v>2025</v>
      </c>
    </row>
    <row r="222" spans="1:8" x14ac:dyDescent="0.35">
      <c r="A222" s="91" t="s">
        <v>4</v>
      </c>
      <c r="B222" s="91" t="s">
        <v>11</v>
      </c>
      <c r="C222" s="91" t="s">
        <v>250</v>
      </c>
      <c r="D222" s="91" t="s">
        <v>123</v>
      </c>
      <c r="E222" s="95">
        <v>569</v>
      </c>
      <c r="F222" s="81" t="s">
        <v>248</v>
      </c>
      <c r="G222" s="91" t="s">
        <v>245</v>
      </c>
      <c r="H222" s="91">
        <v>2025</v>
      </c>
    </row>
    <row r="223" spans="1:8" x14ac:dyDescent="0.35">
      <c r="A223" s="91" t="s">
        <v>4</v>
      </c>
      <c r="B223" s="91" t="s">
        <v>11</v>
      </c>
      <c r="C223" s="91" t="s">
        <v>251</v>
      </c>
      <c r="D223" s="91" t="s">
        <v>123</v>
      </c>
      <c r="E223" s="94">
        <v>0.111</v>
      </c>
      <c r="F223" s="81" t="s">
        <v>244</v>
      </c>
      <c r="G223" s="91" t="s">
        <v>245</v>
      </c>
      <c r="H223" s="91">
        <v>2025</v>
      </c>
    </row>
    <row r="224" spans="1:8" x14ac:dyDescent="0.35">
      <c r="A224" s="91" t="s">
        <v>4</v>
      </c>
      <c r="B224" s="91" t="s">
        <v>11</v>
      </c>
      <c r="C224" s="91" t="s">
        <v>243</v>
      </c>
      <c r="D224" s="91" t="s">
        <v>124</v>
      </c>
      <c r="E224" s="94">
        <v>9.2999999999999999E-2</v>
      </c>
      <c r="F224" s="81" t="s">
        <v>244</v>
      </c>
      <c r="G224" s="91" t="s">
        <v>245</v>
      </c>
      <c r="H224" s="91">
        <v>2025</v>
      </c>
    </row>
    <row r="225" spans="1:8" x14ac:dyDescent="0.35">
      <c r="A225" s="91" t="s">
        <v>4</v>
      </c>
      <c r="B225" s="91" t="s">
        <v>11</v>
      </c>
      <c r="C225" s="91" t="s">
        <v>246</v>
      </c>
      <c r="D225" s="91" t="s">
        <v>124</v>
      </c>
      <c r="E225" s="94">
        <v>1.7000000000000001E-2</v>
      </c>
      <c r="F225" s="81" t="s">
        <v>244</v>
      </c>
      <c r="G225" s="91" t="s">
        <v>245</v>
      </c>
      <c r="H225" s="91">
        <v>2025</v>
      </c>
    </row>
    <row r="226" spans="1:8" x14ac:dyDescent="0.35">
      <c r="A226" s="91" t="s">
        <v>4</v>
      </c>
      <c r="B226" s="91" t="s">
        <v>11</v>
      </c>
      <c r="C226" s="91" t="s">
        <v>247</v>
      </c>
      <c r="D226" s="91" t="s">
        <v>124</v>
      </c>
      <c r="E226" s="95">
        <v>458</v>
      </c>
      <c r="F226" s="81" t="s">
        <v>248</v>
      </c>
      <c r="G226" s="91" t="s">
        <v>245</v>
      </c>
      <c r="H226" s="91">
        <v>2025</v>
      </c>
    </row>
    <row r="227" spans="1:8" x14ac:dyDescent="0.35">
      <c r="A227" s="91" t="s">
        <v>4</v>
      </c>
      <c r="B227" s="91" t="s">
        <v>11</v>
      </c>
      <c r="C227" s="91" t="s">
        <v>249</v>
      </c>
      <c r="D227" s="91" t="s">
        <v>124</v>
      </c>
      <c r="E227" s="95">
        <v>170</v>
      </c>
      <c r="F227" s="81" t="s">
        <v>248</v>
      </c>
      <c r="G227" s="91" t="s">
        <v>245</v>
      </c>
      <c r="H227" s="91">
        <v>2025</v>
      </c>
    </row>
    <row r="228" spans="1:8" x14ac:dyDescent="0.35">
      <c r="A228" s="91" t="s">
        <v>4</v>
      </c>
      <c r="B228" s="91" t="s">
        <v>11</v>
      </c>
      <c r="C228" s="91" t="s">
        <v>250</v>
      </c>
      <c r="D228" s="91" t="s">
        <v>124</v>
      </c>
      <c r="E228" s="95">
        <v>655</v>
      </c>
      <c r="F228" s="81" t="s">
        <v>248</v>
      </c>
      <c r="G228" s="91" t="s">
        <v>245</v>
      </c>
      <c r="H228" s="91">
        <v>2025</v>
      </c>
    </row>
    <row r="229" spans="1:8" x14ac:dyDescent="0.35">
      <c r="A229" s="91" t="s">
        <v>4</v>
      </c>
      <c r="B229" s="91" t="s">
        <v>11</v>
      </c>
      <c r="C229" s="91" t="s">
        <v>251</v>
      </c>
      <c r="D229" s="91" t="s">
        <v>124</v>
      </c>
      <c r="E229" s="94">
        <v>0.11</v>
      </c>
      <c r="F229" s="81" t="s">
        <v>244</v>
      </c>
      <c r="G229" s="91" t="s">
        <v>245</v>
      </c>
      <c r="H229" s="91">
        <v>2025</v>
      </c>
    </row>
    <row r="230" spans="1:8" x14ac:dyDescent="0.35">
      <c r="A230" s="91" t="s">
        <v>4</v>
      </c>
      <c r="B230" s="91" t="s">
        <v>11</v>
      </c>
      <c r="C230" s="91" t="s">
        <v>243</v>
      </c>
      <c r="D230" s="91" t="s">
        <v>125</v>
      </c>
      <c r="E230" s="94">
        <v>9.5000000000000001E-2</v>
      </c>
      <c r="F230" s="81" t="s">
        <v>244</v>
      </c>
      <c r="G230" s="91" t="s">
        <v>245</v>
      </c>
      <c r="H230" s="91">
        <v>2025</v>
      </c>
    </row>
    <row r="231" spans="1:8" x14ac:dyDescent="0.35">
      <c r="A231" s="91" t="s">
        <v>4</v>
      </c>
      <c r="B231" s="91" t="s">
        <v>11</v>
      </c>
      <c r="C231" s="91" t="s">
        <v>246</v>
      </c>
      <c r="D231" s="91" t="s">
        <v>125</v>
      </c>
      <c r="E231" s="94">
        <v>1.7999999999999999E-2</v>
      </c>
      <c r="F231" s="81" t="s">
        <v>244</v>
      </c>
      <c r="G231" s="91" t="s">
        <v>245</v>
      </c>
      <c r="H231" s="91">
        <v>2025</v>
      </c>
    </row>
    <row r="232" spans="1:8" x14ac:dyDescent="0.35">
      <c r="A232" s="91" t="s">
        <v>4</v>
      </c>
      <c r="B232" s="91" t="s">
        <v>11</v>
      </c>
      <c r="C232" s="91" t="s">
        <v>247</v>
      </c>
      <c r="D232" s="91" t="s">
        <v>125</v>
      </c>
      <c r="E232" s="95">
        <v>365</v>
      </c>
      <c r="F232" s="81" t="s">
        <v>248</v>
      </c>
      <c r="G232" s="91" t="s">
        <v>245</v>
      </c>
      <c r="H232" s="91">
        <v>2025</v>
      </c>
    </row>
    <row r="233" spans="1:8" x14ac:dyDescent="0.35">
      <c r="A233" s="91" t="s">
        <v>4</v>
      </c>
      <c r="B233" s="91" t="s">
        <v>11</v>
      </c>
      <c r="C233" s="91" t="s">
        <v>249</v>
      </c>
      <c r="D233" s="91" t="s">
        <v>125</v>
      </c>
      <c r="E233" s="95">
        <v>172</v>
      </c>
      <c r="F233" s="81" t="s">
        <v>248</v>
      </c>
      <c r="G233" s="91" t="s">
        <v>245</v>
      </c>
      <c r="H233" s="91">
        <v>2025</v>
      </c>
    </row>
    <row r="234" spans="1:8" x14ac:dyDescent="0.35">
      <c r="A234" s="91" t="s">
        <v>4</v>
      </c>
      <c r="B234" s="91" t="s">
        <v>11</v>
      </c>
      <c r="C234" s="91" t="s">
        <v>250</v>
      </c>
      <c r="D234" s="91" t="s">
        <v>125</v>
      </c>
      <c r="E234" s="95">
        <v>787</v>
      </c>
      <c r="F234" s="81" t="s">
        <v>248</v>
      </c>
      <c r="G234" s="91" t="s">
        <v>245</v>
      </c>
      <c r="H234" s="91">
        <v>2025</v>
      </c>
    </row>
    <row r="235" spans="1:8" x14ac:dyDescent="0.35">
      <c r="A235" s="91" t="s">
        <v>4</v>
      </c>
      <c r="B235" s="91" t="s">
        <v>11</v>
      </c>
      <c r="C235" s="91" t="s">
        <v>251</v>
      </c>
      <c r="D235" s="91" t="s">
        <v>125</v>
      </c>
      <c r="E235" s="94">
        <v>0.114</v>
      </c>
      <c r="F235" s="81" t="s">
        <v>244</v>
      </c>
      <c r="G235" s="91" t="s">
        <v>245</v>
      </c>
      <c r="H235" s="91">
        <v>2025</v>
      </c>
    </row>
    <row r="236" spans="1:8" x14ac:dyDescent="0.35">
      <c r="A236" s="91" t="s">
        <v>4</v>
      </c>
      <c r="B236" s="91" t="s">
        <v>11</v>
      </c>
      <c r="C236" s="91" t="s">
        <v>243</v>
      </c>
      <c r="D236" s="91" t="s">
        <v>126</v>
      </c>
      <c r="E236" s="94">
        <v>9.0999999999999998E-2</v>
      </c>
      <c r="F236" s="81" t="s">
        <v>244</v>
      </c>
      <c r="G236" s="91" t="s">
        <v>245</v>
      </c>
      <c r="H236" s="91">
        <v>2025</v>
      </c>
    </row>
    <row r="237" spans="1:8" x14ac:dyDescent="0.35">
      <c r="A237" s="91" t="s">
        <v>4</v>
      </c>
      <c r="B237" s="91" t="s">
        <v>11</v>
      </c>
      <c r="C237" s="91" t="s">
        <v>246</v>
      </c>
      <c r="D237" s="91" t="s">
        <v>126</v>
      </c>
      <c r="E237" s="94">
        <v>1.4E-2</v>
      </c>
      <c r="F237" s="81" t="s">
        <v>244</v>
      </c>
      <c r="G237" s="91" t="s">
        <v>245</v>
      </c>
      <c r="H237" s="91">
        <v>2025</v>
      </c>
    </row>
    <row r="238" spans="1:8" x14ac:dyDescent="0.35">
      <c r="A238" s="91" t="s">
        <v>4</v>
      </c>
      <c r="B238" s="91" t="s">
        <v>11</v>
      </c>
      <c r="C238" s="91" t="s">
        <v>247</v>
      </c>
      <c r="D238" s="91" t="s">
        <v>126</v>
      </c>
      <c r="E238" s="95">
        <v>435</v>
      </c>
      <c r="F238" s="81" t="s">
        <v>248</v>
      </c>
      <c r="G238" s="91" t="s">
        <v>245</v>
      </c>
      <c r="H238" s="91">
        <v>2025</v>
      </c>
    </row>
    <row r="239" spans="1:8" x14ac:dyDescent="0.35">
      <c r="A239" s="91" t="s">
        <v>4</v>
      </c>
      <c r="B239" s="91" t="s">
        <v>11</v>
      </c>
      <c r="C239" s="91" t="s">
        <v>249</v>
      </c>
      <c r="D239" s="91" t="s">
        <v>126</v>
      </c>
      <c r="E239" s="95">
        <v>187</v>
      </c>
      <c r="F239" s="81" t="s">
        <v>248</v>
      </c>
      <c r="G239" s="91" t="s">
        <v>245</v>
      </c>
      <c r="H239" s="91">
        <v>2025</v>
      </c>
    </row>
    <row r="240" spans="1:8" x14ac:dyDescent="0.35">
      <c r="A240" s="91" t="s">
        <v>4</v>
      </c>
      <c r="B240" s="91" t="s">
        <v>11</v>
      </c>
      <c r="C240" s="91" t="s">
        <v>250</v>
      </c>
      <c r="D240" s="91" t="s">
        <v>126</v>
      </c>
      <c r="E240" s="95">
        <v>628</v>
      </c>
      <c r="F240" s="81" t="s">
        <v>248</v>
      </c>
      <c r="G240" s="91" t="s">
        <v>245</v>
      </c>
      <c r="H240" s="91">
        <v>2025</v>
      </c>
    </row>
    <row r="241" spans="1:8" x14ac:dyDescent="0.35">
      <c r="A241" s="91" t="s">
        <v>4</v>
      </c>
      <c r="B241" s="91" t="s">
        <v>11</v>
      </c>
      <c r="C241" s="91" t="s">
        <v>251</v>
      </c>
      <c r="D241" s="91" t="s">
        <v>126</v>
      </c>
      <c r="E241" s="94">
        <v>0.105</v>
      </c>
      <c r="F241" s="81" t="s">
        <v>244</v>
      </c>
      <c r="G241" s="91" t="s">
        <v>245</v>
      </c>
      <c r="H241" s="91">
        <v>2025</v>
      </c>
    </row>
    <row r="242" spans="1:8" x14ac:dyDescent="0.35">
      <c r="A242" s="91" t="s">
        <v>4</v>
      </c>
      <c r="B242" s="91" t="s">
        <v>11</v>
      </c>
      <c r="C242" s="91" t="s">
        <v>243</v>
      </c>
      <c r="D242" s="91" t="s">
        <v>127</v>
      </c>
      <c r="E242" s="94">
        <v>7.4999999999999997E-2</v>
      </c>
      <c r="F242" s="81" t="s">
        <v>244</v>
      </c>
      <c r="G242" s="91" t="s">
        <v>245</v>
      </c>
      <c r="H242" s="91">
        <v>2025</v>
      </c>
    </row>
    <row r="243" spans="1:8" x14ac:dyDescent="0.35">
      <c r="A243" s="91" t="s">
        <v>4</v>
      </c>
      <c r="B243" s="91" t="s">
        <v>11</v>
      </c>
      <c r="C243" s="91" t="s">
        <v>246</v>
      </c>
      <c r="D243" s="91" t="s">
        <v>127</v>
      </c>
      <c r="E243" s="94">
        <v>1.6E-2</v>
      </c>
      <c r="F243" s="81" t="s">
        <v>244</v>
      </c>
      <c r="G243" s="91" t="s">
        <v>245</v>
      </c>
      <c r="H243" s="91">
        <v>2025</v>
      </c>
    </row>
    <row r="244" spans="1:8" x14ac:dyDescent="0.35">
      <c r="A244" s="91" t="s">
        <v>4</v>
      </c>
      <c r="B244" s="91" t="s">
        <v>11</v>
      </c>
      <c r="C244" s="91" t="s">
        <v>247</v>
      </c>
      <c r="D244" s="91" t="s">
        <v>127</v>
      </c>
      <c r="E244" s="95">
        <v>421</v>
      </c>
      <c r="F244" s="81" t="s">
        <v>248</v>
      </c>
      <c r="G244" s="91" t="s">
        <v>245</v>
      </c>
      <c r="H244" s="91">
        <v>2025</v>
      </c>
    </row>
    <row r="245" spans="1:8" x14ac:dyDescent="0.35">
      <c r="A245" s="91" t="s">
        <v>4</v>
      </c>
      <c r="B245" s="91" t="s">
        <v>11</v>
      </c>
      <c r="C245" s="91" t="s">
        <v>249</v>
      </c>
      <c r="D245" s="91" t="s">
        <v>127</v>
      </c>
      <c r="E245" s="95">
        <v>203</v>
      </c>
      <c r="F245" s="81" t="s">
        <v>248</v>
      </c>
      <c r="G245" s="91" t="s">
        <v>245</v>
      </c>
      <c r="H245" s="91">
        <v>2025</v>
      </c>
    </row>
    <row r="246" spans="1:8" x14ac:dyDescent="0.35">
      <c r="A246" s="91" t="s">
        <v>4</v>
      </c>
      <c r="B246" s="91" t="s">
        <v>11</v>
      </c>
      <c r="C246" s="91" t="s">
        <v>250</v>
      </c>
      <c r="D246" s="91" t="s">
        <v>127</v>
      </c>
      <c r="E246" s="95">
        <v>823</v>
      </c>
      <c r="F246" s="81" t="s">
        <v>248</v>
      </c>
      <c r="G246" s="91" t="s">
        <v>245</v>
      </c>
      <c r="H246" s="91">
        <v>2025</v>
      </c>
    </row>
    <row r="247" spans="1:8" x14ac:dyDescent="0.35">
      <c r="A247" s="91" t="s">
        <v>4</v>
      </c>
      <c r="B247" s="91" t="s">
        <v>11</v>
      </c>
      <c r="C247" s="91" t="s">
        <v>251</v>
      </c>
      <c r="D247" s="91" t="s">
        <v>127</v>
      </c>
      <c r="E247" s="94">
        <v>9.1999999999999998E-2</v>
      </c>
      <c r="F247" s="81" t="s">
        <v>244</v>
      </c>
      <c r="G247" s="91" t="s">
        <v>245</v>
      </c>
      <c r="H247" s="91">
        <v>2025</v>
      </c>
    </row>
    <row r="248" spans="1:8" x14ac:dyDescent="0.35">
      <c r="A248" s="91" t="s">
        <v>4</v>
      </c>
      <c r="B248" s="91" t="s">
        <v>11</v>
      </c>
      <c r="C248" s="91" t="s">
        <v>243</v>
      </c>
      <c r="D248" s="91" t="s">
        <v>128</v>
      </c>
      <c r="E248" s="94">
        <v>6.8000000000000005E-2</v>
      </c>
      <c r="F248" s="81" t="s">
        <v>244</v>
      </c>
      <c r="G248" s="91" t="s">
        <v>245</v>
      </c>
      <c r="H248" s="91">
        <v>2025</v>
      </c>
    </row>
    <row r="249" spans="1:8" x14ac:dyDescent="0.35">
      <c r="A249" s="91" t="s">
        <v>4</v>
      </c>
      <c r="B249" s="91" t="s">
        <v>11</v>
      </c>
      <c r="C249" s="91" t="s">
        <v>246</v>
      </c>
      <c r="D249" s="91" t="s">
        <v>128</v>
      </c>
      <c r="E249" s="94">
        <v>1.0999999999999999E-2</v>
      </c>
      <c r="F249" s="81" t="s">
        <v>244</v>
      </c>
      <c r="G249" s="91" t="s">
        <v>245</v>
      </c>
      <c r="H249" s="91">
        <v>2025</v>
      </c>
    </row>
    <row r="250" spans="1:8" x14ac:dyDescent="0.35">
      <c r="A250" s="91" t="s">
        <v>4</v>
      </c>
      <c r="B250" s="91" t="s">
        <v>11</v>
      </c>
      <c r="C250" s="91" t="s">
        <v>247</v>
      </c>
      <c r="D250" s="91" t="s">
        <v>128</v>
      </c>
      <c r="E250" s="95">
        <v>422</v>
      </c>
      <c r="F250" s="81" t="s">
        <v>248</v>
      </c>
      <c r="G250" s="91" t="s">
        <v>245</v>
      </c>
      <c r="H250" s="91">
        <v>2025</v>
      </c>
    </row>
    <row r="251" spans="1:8" x14ac:dyDescent="0.35">
      <c r="A251" s="91" t="s">
        <v>4</v>
      </c>
      <c r="B251" s="91" t="s">
        <v>11</v>
      </c>
      <c r="C251" s="91" t="s">
        <v>249</v>
      </c>
      <c r="D251" s="91" t="s">
        <v>128</v>
      </c>
      <c r="E251" s="95">
        <v>137</v>
      </c>
      <c r="F251" s="81" t="s">
        <v>248</v>
      </c>
      <c r="G251" s="91" t="s">
        <v>245</v>
      </c>
      <c r="H251" s="91">
        <v>2025</v>
      </c>
    </row>
    <row r="252" spans="1:8" x14ac:dyDescent="0.35">
      <c r="A252" s="91" t="s">
        <v>4</v>
      </c>
      <c r="B252" s="91" t="s">
        <v>11</v>
      </c>
      <c r="C252" s="91" t="s">
        <v>250</v>
      </c>
      <c r="D252" s="91" t="s">
        <v>128</v>
      </c>
      <c r="E252" s="95">
        <v>873</v>
      </c>
      <c r="F252" s="81" t="s">
        <v>248</v>
      </c>
      <c r="G252" s="91" t="s">
        <v>245</v>
      </c>
      <c r="H252" s="91">
        <v>2025</v>
      </c>
    </row>
    <row r="253" spans="1:8" x14ac:dyDescent="0.35">
      <c r="A253" s="91" t="s">
        <v>4</v>
      </c>
      <c r="B253" s="91" t="s">
        <v>11</v>
      </c>
      <c r="C253" s="91" t="s">
        <v>251</v>
      </c>
      <c r="D253" s="91" t="s">
        <v>128</v>
      </c>
      <c r="E253" s="94">
        <v>7.9000000000000001E-2</v>
      </c>
      <c r="F253" s="81" t="s">
        <v>244</v>
      </c>
      <c r="G253" s="91" t="s">
        <v>245</v>
      </c>
      <c r="H253" s="91">
        <v>2025</v>
      </c>
    </row>
    <row r="254" spans="1:8" x14ac:dyDescent="0.35">
      <c r="A254" s="91" t="s">
        <v>4</v>
      </c>
      <c r="B254" s="91" t="s">
        <v>11</v>
      </c>
      <c r="C254" s="91" t="s">
        <v>243</v>
      </c>
      <c r="D254" s="91" t="s">
        <v>129</v>
      </c>
      <c r="E254" s="94">
        <v>6.9000000000000006E-2</v>
      </c>
      <c r="F254" s="81" t="s">
        <v>244</v>
      </c>
      <c r="G254" s="91" t="s">
        <v>245</v>
      </c>
      <c r="H254" s="91">
        <v>2025</v>
      </c>
    </row>
    <row r="255" spans="1:8" x14ac:dyDescent="0.35">
      <c r="A255" s="91" t="s">
        <v>4</v>
      </c>
      <c r="B255" s="91" t="s">
        <v>11</v>
      </c>
      <c r="C255" s="91" t="s">
        <v>246</v>
      </c>
      <c r="D255" s="91" t="s">
        <v>129</v>
      </c>
      <c r="E255" s="94">
        <v>1.6E-2</v>
      </c>
      <c r="F255" s="81" t="s">
        <v>244</v>
      </c>
      <c r="G255" s="91" t="s">
        <v>245</v>
      </c>
      <c r="H255" s="91">
        <v>2025</v>
      </c>
    </row>
    <row r="256" spans="1:8" x14ac:dyDescent="0.35">
      <c r="A256" s="91" t="s">
        <v>4</v>
      </c>
      <c r="B256" s="91" t="s">
        <v>11</v>
      </c>
      <c r="C256" s="91" t="s">
        <v>247</v>
      </c>
      <c r="D256" s="91" t="s">
        <v>129</v>
      </c>
      <c r="E256" s="95">
        <v>346</v>
      </c>
      <c r="F256" s="81" t="s">
        <v>248</v>
      </c>
      <c r="G256" s="91" t="s">
        <v>245</v>
      </c>
      <c r="H256" s="91">
        <v>2025</v>
      </c>
    </row>
    <row r="257" spans="1:8" x14ac:dyDescent="0.35">
      <c r="A257" s="91" t="s">
        <v>4</v>
      </c>
      <c r="B257" s="91" t="s">
        <v>11</v>
      </c>
      <c r="C257" s="91" t="s">
        <v>249</v>
      </c>
      <c r="D257" s="91" t="s">
        <v>129</v>
      </c>
      <c r="E257" s="95">
        <v>204</v>
      </c>
      <c r="F257" s="81" t="s">
        <v>248</v>
      </c>
      <c r="G257" s="91" t="s">
        <v>245</v>
      </c>
      <c r="H257" s="91">
        <v>2025</v>
      </c>
    </row>
    <row r="258" spans="1:8" x14ac:dyDescent="0.35">
      <c r="A258" s="91" t="s">
        <v>4</v>
      </c>
      <c r="B258" s="91" t="s">
        <v>11</v>
      </c>
      <c r="C258" s="91" t="s">
        <v>250</v>
      </c>
      <c r="D258" s="91" t="s">
        <v>129</v>
      </c>
      <c r="E258" s="95">
        <v>802</v>
      </c>
      <c r="F258" s="81" t="s">
        <v>248</v>
      </c>
      <c r="G258" s="91" t="s">
        <v>245</v>
      </c>
      <c r="H258" s="91">
        <v>2025</v>
      </c>
    </row>
    <row r="259" spans="1:8" x14ac:dyDescent="0.35">
      <c r="A259" s="91" t="s">
        <v>4</v>
      </c>
      <c r="B259" s="91" t="s">
        <v>11</v>
      </c>
      <c r="C259" s="91" t="s">
        <v>251</v>
      </c>
      <c r="D259" s="91" t="s">
        <v>129</v>
      </c>
      <c r="E259" s="94">
        <v>8.5000000000000006E-2</v>
      </c>
      <c r="F259" s="81" t="s">
        <v>244</v>
      </c>
      <c r="G259" s="91" t="s">
        <v>245</v>
      </c>
      <c r="H259" s="91">
        <v>2025</v>
      </c>
    </row>
    <row r="260" spans="1:8" x14ac:dyDescent="0.35">
      <c r="A260" s="91" t="s">
        <v>4</v>
      </c>
      <c r="B260" s="91" t="s">
        <v>11</v>
      </c>
      <c r="C260" s="91" t="s">
        <v>243</v>
      </c>
      <c r="D260" s="91" t="s">
        <v>130</v>
      </c>
      <c r="E260" s="94">
        <v>9.5000000000000001E-2</v>
      </c>
      <c r="F260" s="81" t="s">
        <v>244</v>
      </c>
      <c r="G260" s="91" t="s">
        <v>245</v>
      </c>
      <c r="H260" s="91">
        <v>2025</v>
      </c>
    </row>
    <row r="261" spans="1:8" x14ac:dyDescent="0.35">
      <c r="A261" s="91" t="s">
        <v>4</v>
      </c>
      <c r="B261" s="91" t="s">
        <v>11</v>
      </c>
      <c r="C261" s="91" t="s">
        <v>246</v>
      </c>
      <c r="D261" s="91" t="s">
        <v>130</v>
      </c>
      <c r="E261" s="94">
        <v>1.0999999999999999E-2</v>
      </c>
      <c r="F261" s="81" t="s">
        <v>244</v>
      </c>
      <c r="G261" s="91" t="s">
        <v>245</v>
      </c>
      <c r="H261" s="91">
        <v>2025</v>
      </c>
    </row>
    <row r="262" spans="1:8" x14ac:dyDescent="0.35">
      <c r="A262" s="91" t="s">
        <v>4</v>
      </c>
      <c r="B262" s="91" t="s">
        <v>11</v>
      </c>
      <c r="C262" s="91" t="s">
        <v>247</v>
      </c>
      <c r="D262" s="91" t="s">
        <v>130</v>
      </c>
      <c r="E262" s="95">
        <v>491</v>
      </c>
      <c r="F262" s="81" t="s">
        <v>248</v>
      </c>
      <c r="G262" s="91" t="s">
        <v>245</v>
      </c>
      <c r="H262" s="91">
        <v>2025</v>
      </c>
    </row>
    <row r="263" spans="1:8" x14ac:dyDescent="0.35">
      <c r="A263" s="91" t="s">
        <v>4</v>
      </c>
      <c r="B263" s="91" t="s">
        <v>11</v>
      </c>
      <c r="C263" s="91" t="s">
        <v>249</v>
      </c>
      <c r="D263" s="91" t="s">
        <v>130</v>
      </c>
      <c r="E263" s="95">
        <v>175</v>
      </c>
      <c r="F263" s="81" t="s">
        <v>248</v>
      </c>
      <c r="G263" s="91" t="s">
        <v>245</v>
      </c>
      <c r="H263" s="91">
        <v>2025</v>
      </c>
    </row>
    <row r="264" spans="1:8" x14ac:dyDescent="0.35">
      <c r="A264" s="91" t="s">
        <v>4</v>
      </c>
      <c r="B264" s="91" t="s">
        <v>11</v>
      </c>
      <c r="C264" s="91" t="s">
        <v>250</v>
      </c>
      <c r="D264" s="91" t="s">
        <v>130</v>
      </c>
      <c r="E264" s="95">
        <v>518</v>
      </c>
      <c r="F264" s="81" t="s">
        <v>248</v>
      </c>
      <c r="G264" s="91" t="s">
        <v>245</v>
      </c>
      <c r="H264" s="91">
        <v>2025</v>
      </c>
    </row>
    <row r="265" spans="1:8" x14ac:dyDescent="0.35">
      <c r="A265" s="91" t="s">
        <v>4</v>
      </c>
      <c r="B265" s="91" t="s">
        <v>11</v>
      </c>
      <c r="C265" s="91" t="s">
        <v>251</v>
      </c>
      <c r="D265" s="91" t="s">
        <v>130</v>
      </c>
      <c r="E265" s="94">
        <v>0.105</v>
      </c>
      <c r="F265" s="81" t="s">
        <v>244</v>
      </c>
      <c r="G265" s="91" t="s">
        <v>245</v>
      </c>
      <c r="H265" s="91">
        <v>2025</v>
      </c>
    </row>
    <row r="266" spans="1:8" x14ac:dyDescent="0.35">
      <c r="A266" s="91" t="s">
        <v>4</v>
      </c>
      <c r="B266" s="91" t="s">
        <v>11</v>
      </c>
      <c r="C266" s="91" t="s">
        <v>243</v>
      </c>
      <c r="D266" s="91" t="s">
        <v>131</v>
      </c>
      <c r="E266" s="94">
        <v>9.1999999999999998E-2</v>
      </c>
      <c r="F266" s="81" t="s">
        <v>244</v>
      </c>
      <c r="G266" s="91" t="s">
        <v>245</v>
      </c>
      <c r="H266" s="91">
        <v>2025</v>
      </c>
    </row>
    <row r="267" spans="1:8" x14ac:dyDescent="0.35">
      <c r="A267" s="91" t="s">
        <v>4</v>
      </c>
      <c r="B267" s="91" t="s">
        <v>11</v>
      </c>
      <c r="C267" s="91" t="s">
        <v>246</v>
      </c>
      <c r="D267" s="91" t="s">
        <v>131</v>
      </c>
      <c r="E267" s="94">
        <v>1.2999999999999999E-2</v>
      </c>
      <c r="F267" s="81" t="s">
        <v>244</v>
      </c>
      <c r="G267" s="91" t="s">
        <v>245</v>
      </c>
      <c r="H267" s="91">
        <v>2025</v>
      </c>
    </row>
    <row r="268" spans="1:8" x14ac:dyDescent="0.35">
      <c r="A268" s="91" t="s">
        <v>4</v>
      </c>
      <c r="B268" s="91" t="s">
        <v>11</v>
      </c>
      <c r="C268" s="91" t="s">
        <v>247</v>
      </c>
      <c r="D268" s="91" t="s">
        <v>131</v>
      </c>
      <c r="E268" s="95">
        <v>482</v>
      </c>
      <c r="F268" s="81" t="s">
        <v>248</v>
      </c>
      <c r="G268" s="91" t="s">
        <v>245</v>
      </c>
      <c r="H268" s="91">
        <v>2025</v>
      </c>
    </row>
    <row r="269" spans="1:8" x14ac:dyDescent="0.35">
      <c r="A269" s="91" t="s">
        <v>4</v>
      </c>
      <c r="B269" s="91" t="s">
        <v>11</v>
      </c>
      <c r="C269" s="91" t="s">
        <v>249</v>
      </c>
      <c r="D269" s="91" t="s">
        <v>131</v>
      </c>
      <c r="E269" s="95">
        <v>200</v>
      </c>
      <c r="F269" s="81" t="s">
        <v>248</v>
      </c>
      <c r="G269" s="91" t="s">
        <v>245</v>
      </c>
      <c r="H269" s="91">
        <v>2025</v>
      </c>
    </row>
    <row r="270" spans="1:8" x14ac:dyDescent="0.35">
      <c r="A270" s="91" t="s">
        <v>4</v>
      </c>
      <c r="B270" s="91" t="s">
        <v>11</v>
      </c>
      <c r="C270" s="91" t="s">
        <v>250</v>
      </c>
      <c r="D270" s="91" t="s">
        <v>131</v>
      </c>
      <c r="E270" s="95">
        <v>424</v>
      </c>
      <c r="F270" s="81" t="s">
        <v>248</v>
      </c>
      <c r="G270" s="91" t="s">
        <v>245</v>
      </c>
      <c r="H270" s="91">
        <v>2025</v>
      </c>
    </row>
    <row r="271" spans="1:8" x14ac:dyDescent="0.35">
      <c r="A271" s="91" t="s">
        <v>4</v>
      </c>
      <c r="B271" s="91" t="s">
        <v>11</v>
      </c>
      <c r="C271" s="91" t="s">
        <v>251</v>
      </c>
      <c r="D271" s="91" t="s">
        <v>131</v>
      </c>
      <c r="E271" s="94">
        <v>0.105</v>
      </c>
      <c r="F271" s="81" t="s">
        <v>244</v>
      </c>
      <c r="G271" s="91" t="s">
        <v>245</v>
      </c>
      <c r="H271" s="91">
        <v>2025</v>
      </c>
    </row>
    <row r="272" spans="1:8" x14ac:dyDescent="0.35">
      <c r="A272" s="91" t="s">
        <v>4</v>
      </c>
      <c r="B272" s="91" t="s">
        <v>11</v>
      </c>
      <c r="C272" s="91" t="s">
        <v>243</v>
      </c>
      <c r="D272" s="91" t="s">
        <v>132</v>
      </c>
      <c r="E272" s="94">
        <v>0.09</v>
      </c>
      <c r="F272" s="81" t="s">
        <v>244</v>
      </c>
      <c r="G272" s="91" t="s">
        <v>252</v>
      </c>
      <c r="H272" s="91">
        <v>2025</v>
      </c>
    </row>
    <row r="273" spans="1:8" x14ac:dyDescent="0.35">
      <c r="A273" s="91" t="s">
        <v>4</v>
      </c>
      <c r="B273" s="91" t="s">
        <v>11</v>
      </c>
      <c r="C273" s="91" t="s">
        <v>246</v>
      </c>
      <c r="D273" s="91" t="s">
        <v>132</v>
      </c>
      <c r="E273" s="94">
        <v>1.2999999999999999E-2</v>
      </c>
      <c r="F273" s="81" t="s">
        <v>244</v>
      </c>
      <c r="G273" s="91" t="s">
        <v>252</v>
      </c>
      <c r="H273" s="91">
        <v>2025</v>
      </c>
    </row>
    <row r="274" spans="1:8" x14ac:dyDescent="0.35">
      <c r="A274" s="91" t="s">
        <v>4</v>
      </c>
      <c r="B274" s="91" t="s">
        <v>11</v>
      </c>
      <c r="C274" s="91" t="s">
        <v>247</v>
      </c>
      <c r="D274" s="91" t="s">
        <v>132</v>
      </c>
      <c r="E274" s="95">
        <v>427</v>
      </c>
      <c r="F274" s="81" t="s">
        <v>248</v>
      </c>
      <c r="G274" s="91" t="s">
        <v>252</v>
      </c>
      <c r="H274" s="91">
        <v>2025</v>
      </c>
    </row>
    <row r="275" spans="1:8" x14ac:dyDescent="0.35">
      <c r="A275" s="91" t="s">
        <v>4</v>
      </c>
      <c r="B275" s="91" t="s">
        <v>11</v>
      </c>
      <c r="C275" s="91" t="s">
        <v>249</v>
      </c>
      <c r="D275" s="91" t="s">
        <v>132</v>
      </c>
      <c r="E275" s="95">
        <v>174</v>
      </c>
      <c r="F275" s="81" t="s">
        <v>248</v>
      </c>
      <c r="G275" s="91" t="s">
        <v>252</v>
      </c>
      <c r="H275" s="91">
        <v>2025</v>
      </c>
    </row>
    <row r="276" spans="1:8" x14ac:dyDescent="0.35">
      <c r="A276" s="91" t="s">
        <v>4</v>
      </c>
      <c r="B276" s="91" t="s">
        <v>11</v>
      </c>
      <c r="C276" s="91" t="s">
        <v>250</v>
      </c>
      <c r="D276" s="91" t="s">
        <v>132</v>
      </c>
      <c r="E276" s="95">
        <f>MROUND(INDEX('[2]Input Data'!$U$430:$AI$449,MATCH(IF($A276="Primary",$A276,$B276),'[2]Input Data'!$A$430:$A$449,0),MATCH($D276,'[2]Input Data'!B$429:Q$429,0)),1)</f>
        <v>661</v>
      </c>
      <c r="F276" s="81" t="s">
        <v>248</v>
      </c>
      <c r="G276" s="91" t="s">
        <v>252</v>
      </c>
      <c r="H276" s="91">
        <v>2025</v>
      </c>
    </row>
    <row r="277" spans="1:8" x14ac:dyDescent="0.35">
      <c r="A277" s="91" t="s">
        <v>4</v>
      </c>
      <c r="B277" s="91" t="s">
        <v>11</v>
      </c>
      <c r="C277" s="91" t="s">
        <v>251</v>
      </c>
      <c r="D277" s="91" t="s">
        <v>132</v>
      </c>
      <c r="E277" s="94">
        <v>0.10299999999999999</v>
      </c>
      <c r="F277" s="81" t="s">
        <v>244</v>
      </c>
      <c r="G277" s="91" t="s">
        <v>252</v>
      </c>
      <c r="H277" s="91">
        <v>2025</v>
      </c>
    </row>
    <row r="278" spans="1:8" x14ac:dyDescent="0.35">
      <c r="A278" s="91" t="s">
        <v>4</v>
      </c>
      <c r="B278" s="91" t="s">
        <v>11</v>
      </c>
      <c r="C278" s="91" t="s">
        <v>243</v>
      </c>
      <c r="D278" s="91" t="s">
        <v>133</v>
      </c>
      <c r="E278" s="94">
        <v>8.6999999999999994E-2</v>
      </c>
      <c r="F278" s="81" t="s">
        <v>244</v>
      </c>
      <c r="G278" s="91" t="s">
        <v>252</v>
      </c>
      <c r="H278" s="91">
        <v>2025</v>
      </c>
    </row>
    <row r="279" spans="1:8" x14ac:dyDescent="0.35">
      <c r="A279" s="91" t="s">
        <v>4</v>
      </c>
      <c r="B279" s="91" t="s">
        <v>11</v>
      </c>
      <c r="C279" s="91" t="s">
        <v>246</v>
      </c>
      <c r="D279" s="91" t="s">
        <v>133</v>
      </c>
      <c r="E279" s="94">
        <v>1.2999999999999999E-2</v>
      </c>
      <c r="F279" s="81" t="s">
        <v>244</v>
      </c>
      <c r="G279" s="91" t="s">
        <v>252</v>
      </c>
      <c r="H279" s="91">
        <v>2025</v>
      </c>
    </row>
    <row r="280" spans="1:8" x14ac:dyDescent="0.35">
      <c r="A280" s="91" t="s">
        <v>4</v>
      </c>
      <c r="B280" s="91" t="s">
        <v>11</v>
      </c>
      <c r="C280" s="91" t="s">
        <v>247</v>
      </c>
      <c r="D280" s="91" t="s">
        <v>133</v>
      </c>
      <c r="E280" s="95">
        <v>427</v>
      </c>
      <c r="F280" s="81" t="s">
        <v>248</v>
      </c>
      <c r="G280" s="91" t="s">
        <v>252</v>
      </c>
      <c r="H280" s="91">
        <v>2025</v>
      </c>
    </row>
    <row r="281" spans="1:8" x14ac:dyDescent="0.35">
      <c r="A281" s="91" t="s">
        <v>4</v>
      </c>
      <c r="B281" s="91" t="s">
        <v>11</v>
      </c>
      <c r="C281" s="91" t="s">
        <v>249</v>
      </c>
      <c r="D281" s="91" t="s">
        <v>133</v>
      </c>
      <c r="E281" s="95">
        <v>167</v>
      </c>
      <c r="F281" s="81" t="s">
        <v>248</v>
      </c>
      <c r="G281" s="91" t="s">
        <v>252</v>
      </c>
      <c r="H281" s="91">
        <v>2025</v>
      </c>
    </row>
    <row r="282" spans="1:8" x14ac:dyDescent="0.35">
      <c r="A282" s="91" t="s">
        <v>4</v>
      </c>
      <c r="B282" s="91" t="s">
        <v>11</v>
      </c>
      <c r="C282" s="91" t="s">
        <v>250</v>
      </c>
      <c r="D282" s="91" t="s">
        <v>133</v>
      </c>
      <c r="E282" s="95">
        <f>MROUND(INDEX('[2]Input Data'!$U$430:$AI$449,MATCH(IF($A282="Primary",$A282,$B282),'[2]Input Data'!$A$430:$A$449,0),MATCH($D282,'[2]Input Data'!B$429:Q$429,0)),1)</f>
        <v>915</v>
      </c>
      <c r="F282" s="81" t="s">
        <v>248</v>
      </c>
      <c r="G282" s="91" t="s">
        <v>252</v>
      </c>
      <c r="H282" s="91">
        <v>2025</v>
      </c>
    </row>
    <row r="283" spans="1:8" x14ac:dyDescent="0.35">
      <c r="A283" s="91" t="s">
        <v>4</v>
      </c>
      <c r="B283" s="91" t="s">
        <v>11</v>
      </c>
      <c r="C283" s="91" t="s">
        <v>251</v>
      </c>
      <c r="D283" s="91" t="s">
        <v>133</v>
      </c>
      <c r="E283" s="94">
        <v>0.1</v>
      </c>
      <c r="F283" s="81" t="s">
        <v>244</v>
      </c>
      <c r="G283" s="91" t="s">
        <v>252</v>
      </c>
      <c r="H283" s="91">
        <v>2025</v>
      </c>
    </row>
    <row r="284" spans="1:8" x14ac:dyDescent="0.35">
      <c r="A284" s="91" t="s">
        <v>4</v>
      </c>
      <c r="B284" s="91" t="s">
        <v>11</v>
      </c>
      <c r="C284" s="91" t="s">
        <v>243</v>
      </c>
      <c r="D284" s="91" t="s">
        <v>134</v>
      </c>
      <c r="E284" s="94">
        <v>8.5999999999999993E-2</v>
      </c>
      <c r="F284" s="81" t="s">
        <v>244</v>
      </c>
      <c r="G284" s="91" t="s">
        <v>252</v>
      </c>
      <c r="H284" s="91">
        <v>2025</v>
      </c>
    </row>
    <row r="285" spans="1:8" x14ac:dyDescent="0.35">
      <c r="A285" s="91" t="s">
        <v>4</v>
      </c>
      <c r="B285" s="91" t="s">
        <v>11</v>
      </c>
      <c r="C285" s="91" t="s">
        <v>246</v>
      </c>
      <c r="D285" s="91" t="s">
        <v>134</v>
      </c>
      <c r="E285" s="94">
        <v>1.2999999999999999E-2</v>
      </c>
      <c r="F285" s="81" t="s">
        <v>244</v>
      </c>
      <c r="G285" s="91" t="s">
        <v>252</v>
      </c>
      <c r="H285" s="91">
        <v>2025</v>
      </c>
    </row>
    <row r="286" spans="1:8" x14ac:dyDescent="0.35">
      <c r="A286" s="91" t="s">
        <v>4</v>
      </c>
      <c r="B286" s="91" t="s">
        <v>11</v>
      </c>
      <c r="C286" s="91" t="s">
        <v>247</v>
      </c>
      <c r="D286" s="91" t="s">
        <v>134</v>
      </c>
      <c r="E286" s="95">
        <v>427</v>
      </c>
      <c r="F286" s="81" t="s">
        <v>248</v>
      </c>
      <c r="G286" s="91" t="s">
        <v>252</v>
      </c>
      <c r="H286" s="91">
        <v>2025</v>
      </c>
    </row>
    <row r="287" spans="1:8" x14ac:dyDescent="0.35">
      <c r="A287" s="91" t="s">
        <v>4</v>
      </c>
      <c r="B287" s="91" t="s">
        <v>11</v>
      </c>
      <c r="C287" s="91" t="s">
        <v>249</v>
      </c>
      <c r="D287" s="91" t="s">
        <v>134</v>
      </c>
      <c r="E287" s="95">
        <v>179</v>
      </c>
      <c r="F287" s="81" t="s">
        <v>248</v>
      </c>
      <c r="G287" s="91" t="s">
        <v>252</v>
      </c>
      <c r="H287" s="91">
        <v>2025</v>
      </c>
    </row>
    <row r="288" spans="1:8" x14ac:dyDescent="0.35">
      <c r="A288" s="91" t="s">
        <v>4</v>
      </c>
      <c r="B288" s="91" t="s">
        <v>11</v>
      </c>
      <c r="C288" s="91" t="s">
        <v>250</v>
      </c>
      <c r="D288" s="91" t="s">
        <v>134</v>
      </c>
      <c r="E288" s="95"/>
      <c r="F288" s="81"/>
      <c r="G288" s="91" t="s">
        <v>252</v>
      </c>
      <c r="H288" s="91">
        <v>2025</v>
      </c>
    </row>
    <row r="289" spans="1:8" x14ac:dyDescent="0.35">
      <c r="A289" s="91" t="s">
        <v>4</v>
      </c>
      <c r="B289" s="91" t="s">
        <v>11</v>
      </c>
      <c r="C289" s="91" t="s">
        <v>251</v>
      </c>
      <c r="D289" s="91" t="s">
        <v>134</v>
      </c>
      <c r="E289" s="94">
        <v>9.9000000000000005E-2</v>
      </c>
      <c r="F289" s="81" t="s">
        <v>244</v>
      </c>
      <c r="G289" s="91" t="s">
        <v>252</v>
      </c>
      <c r="H289" s="91">
        <v>2025</v>
      </c>
    </row>
    <row r="290" spans="1:8" x14ac:dyDescent="0.35">
      <c r="A290" s="91" t="s">
        <v>4</v>
      </c>
      <c r="B290" s="91" t="s">
        <v>21</v>
      </c>
      <c r="C290" s="91" t="s">
        <v>243</v>
      </c>
      <c r="D290" s="91" t="s">
        <v>119</v>
      </c>
      <c r="E290" s="94">
        <v>8.2000000000000003E-2</v>
      </c>
      <c r="F290" s="81" t="s">
        <v>244</v>
      </c>
      <c r="G290" s="91" t="s">
        <v>245</v>
      </c>
      <c r="H290" s="91">
        <v>2025</v>
      </c>
    </row>
    <row r="291" spans="1:8" x14ac:dyDescent="0.35">
      <c r="A291" s="91" t="s">
        <v>4</v>
      </c>
      <c r="B291" s="91" t="s">
        <v>21</v>
      </c>
      <c r="C291" s="91" t="s">
        <v>246</v>
      </c>
      <c r="D291" s="91" t="s">
        <v>119</v>
      </c>
      <c r="E291" s="94">
        <v>2.7E-2</v>
      </c>
      <c r="F291" s="81" t="s">
        <v>244</v>
      </c>
      <c r="G291" s="91" t="s">
        <v>245</v>
      </c>
      <c r="H291" s="91">
        <v>2025</v>
      </c>
    </row>
    <row r="292" spans="1:8" x14ac:dyDescent="0.35">
      <c r="A292" s="91" t="s">
        <v>4</v>
      </c>
      <c r="B292" s="91" t="s">
        <v>21</v>
      </c>
      <c r="C292" s="91" t="s">
        <v>247</v>
      </c>
      <c r="D292" s="91" t="s">
        <v>119</v>
      </c>
      <c r="E292" s="95">
        <v>132</v>
      </c>
      <c r="F292" s="81" t="s">
        <v>248</v>
      </c>
      <c r="G292" s="91" t="s">
        <v>245</v>
      </c>
      <c r="H292" s="91">
        <v>2025</v>
      </c>
    </row>
    <row r="293" spans="1:8" x14ac:dyDescent="0.35">
      <c r="A293" s="91" t="s">
        <v>4</v>
      </c>
      <c r="B293" s="91" t="s">
        <v>21</v>
      </c>
      <c r="C293" s="91" t="s">
        <v>249</v>
      </c>
      <c r="D293" s="91" t="s">
        <v>119</v>
      </c>
      <c r="E293" s="95">
        <v>103</v>
      </c>
      <c r="F293" s="81" t="s">
        <v>248</v>
      </c>
      <c r="G293" s="91" t="s">
        <v>245</v>
      </c>
      <c r="H293" s="91">
        <v>2025</v>
      </c>
    </row>
    <row r="294" spans="1:8" x14ac:dyDescent="0.35">
      <c r="A294" s="91" t="s">
        <v>4</v>
      </c>
      <c r="B294" s="91" t="s">
        <v>21</v>
      </c>
      <c r="C294" s="91" t="s">
        <v>250</v>
      </c>
      <c r="D294" s="91" t="s">
        <v>119</v>
      </c>
      <c r="E294" s="95">
        <v>279</v>
      </c>
      <c r="F294" s="81" t="s">
        <v>248</v>
      </c>
      <c r="G294" s="91" t="s">
        <v>245</v>
      </c>
      <c r="H294" s="91">
        <v>2025</v>
      </c>
    </row>
    <row r="295" spans="1:8" x14ac:dyDescent="0.35">
      <c r="A295" s="91" t="s">
        <v>4</v>
      </c>
      <c r="B295" s="91" t="s">
        <v>21</v>
      </c>
      <c r="C295" s="91" t="s">
        <v>251</v>
      </c>
      <c r="D295" s="91" t="s">
        <v>119</v>
      </c>
      <c r="E295" s="94">
        <v>0.109</v>
      </c>
      <c r="F295" s="81" t="s">
        <v>244</v>
      </c>
      <c r="G295" s="91" t="s">
        <v>245</v>
      </c>
      <c r="H295" s="91">
        <v>2025</v>
      </c>
    </row>
    <row r="296" spans="1:8" x14ac:dyDescent="0.35">
      <c r="A296" s="91" t="s">
        <v>4</v>
      </c>
      <c r="B296" s="91" t="s">
        <v>21</v>
      </c>
      <c r="C296" s="91" t="s">
        <v>243</v>
      </c>
      <c r="D296" s="91" t="s">
        <v>120</v>
      </c>
      <c r="E296" s="94">
        <v>6.4000000000000001E-2</v>
      </c>
      <c r="F296" s="81" t="s">
        <v>244</v>
      </c>
      <c r="G296" s="91" t="s">
        <v>245</v>
      </c>
      <c r="H296" s="91">
        <v>2025</v>
      </c>
    </row>
    <row r="297" spans="1:8" x14ac:dyDescent="0.35">
      <c r="A297" s="91" t="s">
        <v>4</v>
      </c>
      <c r="B297" s="91" t="s">
        <v>21</v>
      </c>
      <c r="C297" s="91" t="s">
        <v>246</v>
      </c>
      <c r="D297" s="91" t="s">
        <v>120</v>
      </c>
      <c r="E297" s="94">
        <v>2.5000000000000001E-2</v>
      </c>
      <c r="F297" s="81" t="s">
        <v>244</v>
      </c>
      <c r="G297" s="91" t="s">
        <v>245</v>
      </c>
      <c r="H297" s="91">
        <v>2025</v>
      </c>
    </row>
    <row r="298" spans="1:8" x14ac:dyDescent="0.35">
      <c r="A298" s="91" t="s">
        <v>4</v>
      </c>
      <c r="B298" s="91" t="s">
        <v>21</v>
      </c>
      <c r="C298" s="91" t="s">
        <v>247</v>
      </c>
      <c r="D298" s="91" t="s">
        <v>120</v>
      </c>
      <c r="E298" s="95">
        <v>165</v>
      </c>
      <c r="F298" s="81" t="s">
        <v>248</v>
      </c>
      <c r="G298" s="91" t="s">
        <v>245</v>
      </c>
      <c r="H298" s="91">
        <v>2025</v>
      </c>
    </row>
    <row r="299" spans="1:8" x14ac:dyDescent="0.35">
      <c r="A299" s="91" t="s">
        <v>4</v>
      </c>
      <c r="B299" s="91" t="s">
        <v>21</v>
      </c>
      <c r="C299" s="91" t="s">
        <v>249</v>
      </c>
      <c r="D299" s="91" t="s">
        <v>120</v>
      </c>
      <c r="E299" s="95">
        <v>138</v>
      </c>
      <c r="F299" s="81" t="s">
        <v>248</v>
      </c>
      <c r="G299" s="91" t="s">
        <v>245</v>
      </c>
      <c r="H299" s="91">
        <v>2025</v>
      </c>
    </row>
    <row r="300" spans="1:8" x14ac:dyDescent="0.35">
      <c r="A300" s="91" t="s">
        <v>4</v>
      </c>
      <c r="B300" s="91" t="s">
        <v>21</v>
      </c>
      <c r="C300" s="91" t="s">
        <v>250</v>
      </c>
      <c r="D300" s="91" t="s">
        <v>120</v>
      </c>
      <c r="E300" s="95">
        <v>220</v>
      </c>
      <c r="F300" s="81" t="s">
        <v>248</v>
      </c>
      <c r="G300" s="91" t="s">
        <v>245</v>
      </c>
      <c r="H300" s="91">
        <v>2025</v>
      </c>
    </row>
    <row r="301" spans="1:8" x14ac:dyDescent="0.35">
      <c r="A301" s="91" t="s">
        <v>4</v>
      </c>
      <c r="B301" s="91" t="s">
        <v>21</v>
      </c>
      <c r="C301" s="91" t="s">
        <v>251</v>
      </c>
      <c r="D301" s="91" t="s">
        <v>120</v>
      </c>
      <c r="E301" s="94">
        <v>8.8999999999999996E-2</v>
      </c>
      <c r="F301" s="81" t="s">
        <v>244</v>
      </c>
      <c r="G301" s="91" t="s">
        <v>245</v>
      </c>
      <c r="H301" s="91">
        <v>2025</v>
      </c>
    </row>
    <row r="302" spans="1:8" x14ac:dyDescent="0.35">
      <c r="A302" s="91" t="s">
        <v>4</v>
      </c>
      <c r="B302" s="91" t="s">
        <v>21</v>
      </c>
      <c r="C302" s="91" t="s">
        <v>243</v>
      </c>
      <c r="D302" s="91" t="s">
        <v>121</v>
      </c>
      <c r="E302" s="94">
        <v>8.3000000000000004E-2</v>
      </c>
      <c r="F302" s="81" t="s">
        <v>244</v>
      </c>
      <c r="G302" s="91" t="s">
        <v>245</v>
      </c>
      <c r="H302" s="91">
        <v>2025</v>
      </c>
    </row>
    <row r="303" spans="1:8" x14ac:dyDescent="0.35">
      <c r="A303" s="91" t="s">
        <v>4</v>
      </c>
      <c r="B303" s="91" t="s">
        <v>21</v>
      </c>
      <c r="C303" s="91" t="s">
        <v>246</v>
      </c>
      <c r="D303" s="91" t="s">
        <v>121</v>
      </c>
      <c r="E303" s="94">
        <v>2.1999999999999999E-2</v>
      </c>
      <c r="F303" s="81" t="s">
        <v>244</v>
      </c>
      <c r="G303" s="91" t="s">
        <v>245</v>
      </c>
      <c r="H303" s="91">
        <v>2025</v>
      </c>
    </row>
    <row r="304" spans="1:8" x14ac:dyDescent="0.35">
      <c r="A304" s="91" t="s">
        <v>4</v>
      </c>
      <c r="B304" s="91" t="s">
        <v>21</v>
      </c>
      <c r="C304" s="91" t="s">
        <v>247</v>
      </c>
      <c r="D304" s="91" t="s">
        <v>121</v>
      </c>
      <c r="E304" s="95">
        <v>164</v>
      </c>
      <c r="F304" s="81" t="s">
        <v>248</v>
      </c>
      <c r="G304" s="91" t="s">
        <v>245</v>
      </c>
      <c r="H304" s="91">
        <v>2025</v>
      </c>
    </row>
    <row r="305" spans="1:8" x14ac:dyDescent="0.35">
      <c r="A305" s="91" t="s">
        <v>4</v>
      </c>
      <c r="B305" s="91" t="s">
        <v>21</v>
      </c>
      <c r="C305" s="91" t="s">
        <v>249</v>
      </c>
      <c r="D305" s="91" t="s">
        <v>121</v>
      </c>
      <c r="E305" s="95">
        <v>125</v>
      </c>
      <c r="F305" s="81" t="s">
        <v>248</v>
      </c>
      <c r="G305" s="91" t="s">
        <v>245</v>
      </c>
      <c r="H305" s="91">
        <v>2025</v>
      </c>
    </row>
    <row r="306" spans="1:8" x14ac:dyDescent="0.35">
      <c r="A306" s="91" t="s">
        <v>4</v>
      </c>
      <c r="B306" s="91" t="s">
        <v>21</v>
      </c>
      <c r="C306" s="91" t="s">
        <v>250</v>
      </c>
      <c r="D306" s="91" t="s">
        <v>121</v>
      </c>
      <c r="E306" s="95">
        <v>168</v>
      </c>
      <c r="F306" s="81" t="s">
        <v>248</v>
      </c>
      <c r="G306" s="91" t="s">
        <v>245</v>
      </c>
      <c r="H306" s="91">
        <v>2025</v>
      </c>
    </row>
    <row r="307" spans="1:8" x14ac:dyDescent="0.35">
      <c r="A307" s="91" t="s">
        <v>4</v>
      </c>
      <c r="B307" s="91" t="s">
        <v>21</v>
      </c>
      <c r="C307" s="91" t="s">
        <v>251</v>
      </c>
      <c r="D307" s="91" t="s">
        <v>121</v>
      </c>
      <c r="E307" s="94">
        <v>0.105</v>
      </c>
      <c r="F307" s="81" t="s">
        <v>244</v>
      </c>
      <c r="G307" s="91" t="s">
        <v>245</v>
      </c>
      <c r="H307" s="91">
        <v>2025</v>
      </c>
    </row>
    <row r="308" spans="1:8" x14ac:dyDescent="0.35">
      <c r="A308" s="91" t="s">
        <v>4</v>
      </c>
      <c r="B308" s="91" t="s">
        <v>21</v>
      </c>
      <c r="C308" s="91" t="s">
        <v>243</v>
      </c>
      <c r="D308" s="91" t="s">
        <v>122</v>
      </c>
      <c r="E308" s="94">
        <v>9.0999999999999998E-2</v>
      </c>
      <c r="F308" s="81" t="s">
        <v>244</v>
      </c>
      <c r="G308" s="91" t="s">
        <v>245</v>
      </c>
      <c r="H308" s="91">
        <v>2025</v>
      </c>
    </row>
    <row r="309" spans="1:8" x14ac:dyDescent="0.35">
      <c r="A309" s="91" t="s">
        <v>4</v>
      </c>
      <c r="B309" s="91" t="s">
        <v>21</v>
      </c>
      <c r="C309" s="91" t="s">
        <v>246</v>
      </c>
      <c r="D309" s="91" t="s">
        <v>122</v>
      </c>
      <c r="E309" s="94">
        <v>2.4E-2</v>
      </c>
      <c r="F309" s="81" t="s">
        <v>244</v>
      </c>
      <c r="G309" s="91" t="s">
        <v>245</v>
      </c>
      <c r="H309" s="91">
        <v>2025</v>
      </c>
    </row>
    <row r="310" spans="1:8" x14ac:dyDescent="0.35">
      <c r="A310" s="91" t="s">
        <v>4</v>
      </c>
      <c r="B310" s="91" t="s">
        <v>21</v>
      </c>
      <c r="C310" s="91" t="s">
        <v>247</v>
      </c>
      <c r="D310" s="91" t="s">
        <v>122</v>
      </c>
      <c r="E310" s="95">
        <v>231</v>
      </c>
      <c r="F310" s="81" t="s">
        <v>248</v>
      </c>
      <c r="G310" s="91" t="s">
        <v>245</v>
      </c>
      <c r="H310" s="91">
        <v>2025</v>
      </c>
    </row>
    <row r="311" spans="1:8" x14ac:dyDescent="0.35">
      <c r="A311" s="91" t="s">
        <v>4</v>
      </c>
      <c r="B311" s="91" t="s">
        <v>21</v>
      </c>
      <c r="C311" s="91" t="s">
        <v>249</v>
      </c>
      <c r="D311" s="91" t="s">
        <v>122</v>
      </c>
      <c r="E311" s="95">
        <v>152</v>
      </c>
      <c r="F311" s="81" t="s">
        <v>248</v>
      </c>
      <c r="G311" s="91" t="s">
        <v>245</v>
      </c>
      <c r="H311" s="91">
        <v>2025</v>
      </c>
    </row>
    <row r="312" spans="1:8" x14ac:dyDescent="0.35">
      <c r="A312" s="91" t="s">
        <v>4</v>
      </c>
      <c r="B312" s="91" t="s">
        <v>21</v>
      </c>
      <c r="C312" s="91" t="s">
        <v>250</v>
      </c>
      <c r="D312" s="91" t="s">
        <v>122</v>
      </c>
      <c r="E312" s="95">
        <v>178</v>
      </c>
      <c r="F312" s="81" t="s">
        <v>248</v>
      </c>
      <c r="G312" s="91" t="s">
        <v>245</v>
      </c>
      <c r="H312" s="91">
        <v>2025</v>
      </c>
    </row>
    <row r="313" spans="1:8" x14ac:dyDescent="0.35">
      <c r="A313" s="91" t="s">
        <v>4</v>
      </c>
      <c r="B313" s="91" t="s">
        <v>21</v>
      </c>
      <c r="C313" s="91" t="s">
        <v>251</v>
      </c>
      <c r="D313" s="91" t="s">
        <v>122</v>
      </c>
      <c r="E313" s="94">
        <v>0.115</v>
      </c>
      <c r="F313" s="81" t="s">
        <v>244</v>
      </c>
      <c r="G313" s="91" t="s">
        <v>245</v>
      </c>
      <c r="H313" s="91">
        <v>2025</v>
      </c>
    </row>
    <row r="314" spans="1:8" x14ac:dyDescent="0.35">
      <c r="A314" s="91" t="s">
        <v>4</v>
      </c>
      <c r="B314" s="91" t="s">
        <v>21</v>
      </c>
      <c r="C314" s="91" t="s">
        <v>243</v>
      </c>
      <c r="D314" s="91" t="s">
        <v>123</v>
      </c>
      <c r="E314" s="94">
        <v>9.5000000000000001E-2</v>
      </c>
      <c r="F314" s="81" t="s">
        <v>244</v>
      </c>
      <c r="G314" s="91" t="s">
        <v>245</v>
      </c>
      <c r="H314" s="91">
        <v>2025</v>
      </c>
    </row>
    <row r="315" spans="1:8" x14ac:dyDescent="0.35">
      <c r="A315" s="91" t="s">
        <v>4</v>
      </c>
      <c r="B315" s="91" t="s">
        <v>21</v>
      </c>
      <c r="C315" s="91" t="s">
        <v>246</v>
      </c>
      <c r="D315" s="91" t="s">
        <v>123</v>
      </c>
      <c r="E315" s="94">
        <v>2.3E-2</v>
      </c>
      <c r="F315" s="81" t="s">
        <v>244</v>
      </c>
      <c r="G315" s="91" t="s">
        <v>245</v>
      </c>
      <c r="H315" s="91">
        <v>2025</v>
      </c>
    </row>
    <row r="316" spans="1:8" x14ac:dyDescent="0.35">
      <c r="A316" s="91" t="s">
        <v>4</v>
      </c>
      <c r="B316" s="91" t="s">
        <v>21</v>
      </c>
      <c r="C316" s="91" t="s">
        <v>247</v>
      </c>
      <c r="D316" s="91" t="s">
        <v>123</v>
      </c>
      <c r="E316" s="95">
        <v>204</v>
      </c>
      <c r="F316" s="81" t="s">
        <v>248</v>
      </c>
      <c r="G316" s="91" t="s">
        <v>245</v>
      </c>
      <c r="H316" s="91">
        <v>2025</v>
      </c>
    </row>
    <row r="317" spans="1:8" x14ac:dyDescent="0.35">
      <c r="A317" s="91" t="s">
        <v>4</v>
      </c>
      <c r="B317" s="91" t="s">
        <v>21</v>
      </c>
      <c r="C317" s="91" t="s">
        <v>249</v>
      </c>
      <c r="D317" s="91" t="s">
        <v>123</v>
      </c>
      <c r="E317" s="95">
        <v>161</v>
      </c>
      <c r="F317" s="81" t="s">
        <v>248</v>
      </c>
      <c r="G317" s="91" t="s">
        <v>245</v>
      </c>
      <c r="H317" s="91">
        <v>2025</v>
      </c>
    </row>
    <row r="318" spans="1:8" x14ac:dyDescent="0.35">
      <c r="A318" s="91" t="s">
        <v>4</v>
      </c>
      <c r="B318" s="91" t="s">
        <v>21</v>
      </c>
      <c r="C318" s="91" t="s">
        <v>250</v>
      </c>
      <c r="D318" s="91" t="s">
        <v>123</v>
      </c>
      <c r="E318" s="95">
        <v>173</v>
      </c>
      <c r="F318" s="81" t="s">
        <v>248</v>
      </c>
      <c r="G318" s="91" t="s">
        <v>245</v>
      </c>
      <c r="H318" s="91">
        <v>2025</v>
      </c>
    </row>
    <row r="319" spans="1:8" x14ac:dyDescent="0.35">
      <c r="A319" s="91" t="s">
        <v>4</v>
      </c>
      <c r="B319" s="91" t="s">
        <v>21</v>
      </c>
      <c r="C319" s="91" t="s">
        <v>251</v>
      </c>
      <c r="D319" s="91" t="s">
        <v>123</v>
      </c>
      <c r="E319" s="94">
        <v>0.11799999999999999</v>
      </c>
      <c r="F319" s="81" t="s">
        <v>244</v>
      </c>
      <c r="G319" s="91" t="s">
        <v>245</v>
      </c>
      <c r="H319" s="91">
        <v>2025</v>
      </c>
    </row>
    <row r="320" spans="1:8" x14ac:dyDescent="0.35">
      <c r="A320" s="91" t="s">
        <v>4</v>
      </c>
      <c r="B320" s="91" t="s">
        <v>21</v>
      </c>
      <c r="C320" s="91" t="s">
        <v>243</v>
      </c>
      <c r="D320" s="91" t="s">
        <v>124</v>
      </c>
      <c r="E320" s="94">
        <v>9.0999999999999998E-2</v>
      </c>
      <c r="F320" s="81" t="s">
        <v>244</v>
      </c>
      <c r="G320" s="91" t="s">
        <v>245</v>
      </c>
      <c r="H320" s="91">
        <v>2025</v>
      </c>
    </row>
    <row r="321" spans="1:8" x14ac:dyDescent="0.35">
      <c r="A321" s="91" t="s">
        <v>4</v>
      </c>
      <c r="B321" s="91" t="s">
        <v>21</v>
      </c>
      <c r="C321" s="91" t="s">
        <v>246</v>
      </c>
      <c r="D321" s="91" t="s">
        <v>124</v>
      </c>
      <c r="E321" s="94">
        <v>2.4E-2</v>
      </c>
      <c r="F321" s="81" t="s">
        <v>244</v>
      </c>
      <c r="G321" s="91" t="s">
        <v>245</v>
      </c>
      <c r="H321" s="91">
        <v>2025</v>
      </c>
    </row>
    <row r="322" spans="1:8" x14ac:dyDescent="0.35">
      <c r="A322" s="91" t="s">
        <v>4</v>
      </c>
      <c r="B322" s="91" t="s">
        <v>21</v>
      </c>
      <c r="C322" s="91" t="s">
        <v>247</v>
      </c>
      <c r="D322" s="91" t="s">
        <v>124</v>
      </c>
      <c r="E322" s="95">
        <v>203</v>
      </c>
      <c r="F322" s="81" t="s">
        <v>248</v>
      </c>
      <c r="G322" s="91" t="s">
        <v>245</v>
      </c>
      <c r="H322" s="91">
        <v>2025</v>
      </c>
    </row>
    <row r="323" spans="1:8" x14ac:dyDescent="0.35">
      <c r="A323" s="91" t="s">
        <v>4</v>
      </c>
      <c r="B323" s="91" t="s">
        <v>21</v>
      </c>
      <c r="C323" s="91" t="s">
        <v>249</v>
      </c>
      <c r="D323" s="91" t="s">
        <v>124</v>
      </c>
      <c r="E323" s="95">
        <v>116</v>
      </c>
      <c r="F323" s="81" t="s">
        <v>248</v>
      </c>
      <c r="G323" s="91" t="s">
        <v>245</v>
      </c>
      <c r="H323" s="91">
        <v>2025</v>
      </c>
    </row>
    <row r="324" spans="1:8" x14ac:dyDescent="0.35">
      <c r="A324" s="91" t="s">
        <v>4</v>
      </c>
      <c r="B324" s="91" t="s">
        <v>21</v>
      </c>
      <c r="C324" s="91" t="s">
        <v>250</v>
      </c>
      <c r="D324" s="91" t="s">
        <v>124</v>
      </c>
      <c r="E324" s="95">
        <v>180</v>
      </c>
      <c r="F324" s="81" t="s">
        <v>248</v>
      </c>
      <c r="G324" s="91" t="s">
        <v>245</v>
      </c>
      <c r="H324" s="91">
        <v>2025</v>
      </c>
    </row>
    <row r="325" spans="1:8" x14ac:dyDescent="0.35">
      <c r="A325" s="91" t="s">
        <v>4</v>
      </c>
      <c r="B325" s="91" t="s">
        <v>21</v>
      </c>
      <c r="C325" s="91" t="s">
        <v>251</v>
      </c>
      <c r="D325" s="91" t="s">
        <v>124</v>
      </c>
      <c r="E325" s="94">
        <v>0.114</v>
      </c>
      <c r="F325" s="81" t="s">
        <v>244</v>
      </c>
      <c r="G325" s="91" t="s">
        <v>245</v>
      </c>
      <c r="H325" s="91">
        <v>2025</v>
      </c>
    </row>
    <row r="326" spans="1:8" x14ac:dyDescent="0.35">
      <c r="A326" s="91" t="s">
        <v>4</v>
      </c>
      <c r="B326" s="91" t="s">
        <v>21</v>
      </c>
      <c r="C326" s="91" t="s">
        <v>243</v>
      </c>
      <c r="D326" s="91" t="s">
        <v>125</v>
      </c>
      <c r="E326" s="94">
        <v>0.10100000000000001</v>
      </c>
      <c r="F326" s="81" t="s">
        <v>244</v>
      </c>
      <c r="G326" s="91" t="s">
        <v>245</v>
      </c>
      <c r="H326" s="91">
        <v>2025</v>
      </c>
    </row>
    <row r="327" spans="1:8" x14ac:dyDescent="0.35">
      <c r="A327" s="91" t="s">
        <v>4</v>
      </c>
      <c r="B327" s="91" t="s">
        <v>21</v>
      </c>
      <c r="C327" s="91" t="s">
        <v>246</v>
      </c>
      <c r="D327" s="91" t="s">
        <v>125</v>
      </c>
      <c r="E327" s="94">
        <v>0.02</v>
      </c>
      <c r="F327" s="81" t="s">
        <v>244</v>
      </c>
      <c r="G327" s="91" t="s">
        <v>245</v>
      </c>
      <c r="H327" s="91">
        <v>2025</v>
      </c>
    </row>
    <row r="328" spans="1:8" x14ac:dyDescent="0.35">
      <c r="A328" s="91" t="s">
        <v>4</v>
      </c>
      <c r="B328" s="91" t="s">
        <v>21</v>
      </c>
      <c r="C328" s="91" t="s">
        <v>247</v>
      </c>
      <c r="D328" s="91" t="s">
        <v>125</v>
      </c>
      <c r="E328" s="95">
        <v>204</v>
      </c>
      <c r="F328" s="81" t="s">
        <v>248</v>
      </c>
      <c r="G328" s="91" t="s">
        <v>245</v>
      </c>
      <c r="H328" s="91">
        <v>2025</v>
      </c>
    </row>
    <row r="329" spans="1:8" x14ac:dyDescent="0.35">
      <c r="A329" s="91" t="s">
        <v>4</v>
      </c>
      <c r="B329" s="91" t="s">
        <v>21</v>
      </c>
      <c r="C329" s="91" t="s">
        <v>249</v>
      </c>
      <c r="D329" s="91" t="s">
        <v>125</v>
      </c>
      <c r="E329" s="95">
        <v>90</v>
      </c>
      <c r="F329" s="81" t="s">
        <v>248</v>
      </c>
      <c r="G329" s="91" t="s">
        <v>245</v>
      </c>
      <c r="H329" s="91">
        <v>2025</v>
      </c>
    </row>
    <row r="330" spans="1:8" x14ac:dyDescent="0.35">
      <c r="A330" s="91" t="s">
        <v>4</v>
      </c>
      <c r="B330" s="91" t="s">
        <v>21</v>
      </c>
      <c r="C330" s="91" t="s">
        <v>250</v>
      </c>
      <c r="D330" s="91" t="s">
        <v>125</v>
      </c>
      <c r="E330" s="95">
        <v>169</v>
      </c>
      <c r="F330" s="81" t="s">
        <v>248</v>
      </c>
      <c r="G330" s="91" t="s">
        <v>245</v>
      </c>
      <c r="H330" s="91">
        <v>2025</v>
      </c>
    </row>
    <row r="331" spans="1:8" x14ac:dyDescent="0.35">
      <c r="A331" s="91" t="s">
        <v>4</v>
      </c>
      <c r="B331" s="91" t="s">
        <v>21</v>
      </c>
      <c r="C331" s="91" t="s">
        <v>251</v>
      </c>
      <c r="D331" s="91" t="s">
        <v>125</v>
      </c>
      <c r="E331" s="94">
        <v>0.122</v>
      </c>
      <c r="F331" s="81" t="s">
        <v>244</v>
      </c>
      <c r="G331" s="91" t="s">
        <v>245</v>
      </c>
      <c r="H331" s="91">
        <v>2025</v>
      </c>
    </row>
    <row r="332" spans="1:8" x14ac:dyDescent="0.35">
      <c r="A332" s="91" t="s">
        <v>4</v>
      </c>
      <c r="B332" s="91" t="s">
        <v>21</v>
      </c>
      <c r="C332" s="91" t="s">
        <v>243</v>
      </c>
      <c r="D332" s="91" t="s">
        <v>126</v>
      </c>
      <c r="E332" s="94">
        <v>9.7000000000000003E-2</v>
      </c>
      <c r="F332" s="81" t="s">
        <v>244</v>
      </c>
      <c r="G332" s="91" t="s">
        <v>245</v>
      </c>
      <c r="H332" s="91">
        <v>2025</v>
      </c>
    </row>
    <row r="333" spans="1:8" x14ac:dyDescent="0.35">
      <c r="A333" s="91" t="s">
        <v>4</v>
      </c>
      <c r="B333" s="91" t="s">
        <v>21</v>
      </c>
      <c r="C333" s="91" t="s">
        <v>246</v>
      </c>
      <c r="D333" s="91" t="s">
        <v>126</v>
      </c>
      <c r="E333" s="94">
        <v>1.9E-2</v>
      </c>
      <c r="F333" s="81" t="s">
        <v>244</v>
      </c>
      <c r="G333" s="91" t="s">
        <v>245</v>
      </c>
      <c r="H333" s="91">
        <v>2025</v>
      </c>
    </row>
    <row r="334" spans="1:8" x14ac:dyDescent="0.35">
      <c r="A334" s="91" t="s">
        <v>4</v>
      </c>
      <c r="B334" s="91" t="s">
        <v>21</v>
      </c>
      <c r="C334" s="91" t="s">
        <v>247</v>
      </c>
      <c r="D334" s="91" t="s">
        <v>126</v>
      </c>
      <c r="E334" s="95">
        <v>215</v>
      </c>
      <c r="F334" s="81" t="s">
        <v>248</v>
      </c>
      <c r="G334" s="91" t="s">
        <v>245</v>
      </c>
      <c r="H334" s="91">
        <v>2025</v>
      </c>
    </row>
    <row r="335" spans="1:8" x14ac:dyDescent="0.35">
      <c r="A335" s="91" t="s">
        <v>4</v>
      </c>
      <c r="B335" s="91" t="s">
        <v>21</v>
      </c>
      <c r="C335" s="91" t="s">
        <v>249</v>
      </c>
      <c r="D335" s="91" t="s">
        <v>126</v>
      </c>
      <c r="E335" s="95">
        <v>106</v>
      </c>
      <c r="F335" s="81" t="s">
        <v>248</v>
      </c>
      <c r="G335" s="91" t="s">
        <v>245</v>
      </c>
      <c r="H335" s="91">
        <v>2025</v>
      </c>
    </row>
    <row r="336" spans="1:8" x14ac:dyDescent="0.35">
      <c r="A336" s="91" t="s">
        <v>4</v>
      </c>
      <c r="B336" s="91" t="s">
        <v>21</v>
      </c>
      <c r="C336" s="91" t="s">
        <v>250</v>
      </c>
      <c r="D336" s="91" t="s">
        <v>126</v>
      </c>
      <c r="E336" s="95">
        <v>136</v>
      </c>
      <c r="F336" s="81" t="s">
        <v>248</v>
      </c>
      <c r="G336" s="91" t="s">
        <v>245</v>
      </c>
      <c r="H336" s="91">
        <v>2025</v>
      </c>
    </row>
    <row r="337" spans="1:8" x14ac:dyDescent="0.35">
      <c r="A337" s="91" t="s">
        <v>4</v>
      </c>
      <c r="B337" s="91" t="s">
        <v>21</v>
      </c>
      <c r="C337" s="91" t="s">
        <v>251</v>
      </c>
      <c r="D337" s="91" t="s">
        <v>126</v>
      </c>
      <c r="E337" s="94">
        <v>0.11600000000000001</v>
      </c>
      <c r="F337" s="81" t="s">
        <v>244</v>
      </c>
      <c r="G337" s="91" t="s">
        <v>245</v>
      </c>
      <c r="H337" s="91">
        <v>2025</v>
      </c>
    </row>
    <row r="338" spans="1:8" x14ac:dyDescent="0.35">
      <c r="A338" s="91" t="s">
        <v>4</v>
      </c>
      <c r="B338" s="91" t="s">
        <v>21</v>
      </c>
      <c r="C338" s="91" t="s">
        <v>243</v>
      </c>
      <c r="D338" s="91" t="s">
        <v>127</v>
      </c>
      <c r="E338" s="94">
        <v>8.5000000000000006E-2</v>
      </c>
      <c r="F338" s="81" t="s">
        <v>244</v>
      </c>
      <c r="G338" s="91" t="s">
        <v>245</v>
      </c>
      <c r="H338" s="91">
        <v>2025</v>
      </c>
    </row>
    <row r="339" spans="1:8" x14ac:dyDescent="0.35">
      <c r="A339" s="91" t="s">
        <v>4</v>
      </c>
      <c r="B339" s="91" t="s">
        <v>21</v>
      </c>
      <c r="C339" s="91" t="s">
        <v>246</v>
      </c>
      <c r="D339" s="91" t="s">
        <v>127</v>
      </c>
      <c r="E339" s="94">
        <v>1.9E-2</v>
      </c>
      <c r="F339" s="81" t="s">
        <v>244</v>
      </c>
      <c r="G339" s="91" t="s">
        <v>245</v>
      </c>
      <c r="H339" s="91">
        <v>2025</v>
      </c>
    </row>
    <row r="340" spans="1:8" x14ac:dyDescent="0.35">
      <c r="A340" s="91" t="s">
        <v>4</v>
      </c>
      <c r="B340" s="91" t="s">
        <v>21</v>
      </c>
      <c r="C340" s="91" t="s">
        <v>247</v>
      </c>
      <c r="D340" s="91" t="s">
        <v>127</v>
      </c>
      <c r="E340" s="95">
        <v>250</v>
      </c>
      <c r="F340" s="81" t="s">
        <v>248</v>
      </c>
      <c r="G340" s="91" t="s">
        <v>245</v>
      </c>
      <c r="H340" s="91">
        <v>2025</v>
      </c>
    </row>
    <row r="341" spans="1:8" x14ac:dyDescent="0.35">
      <c r="A341" s="91" t="s">
        <v>4</v>
      </c>
      <c r="B341" s="91" t="s">
        <v>21</v>
      </c>
      <c r="C341" s="91" t="s">
        <v>249</v>
      </c>
      <c r="D341" s="91" t="s">
        <v>127</v>
      </c>
      <c r="E341" s="95">
        <v>100</v>
      </c>
      <c r="F341" s="81" t="s">
        <v>248</v>
      </c>
      <c r="G341" s="91" t="s">
        <v>245</v>
      </c>
      <c r="H341" s="91">
        <v>2025</v>
      </c>
    </row>
    <row r="342" spans="1:8" x14ac:dyDescent="0.35">
      <c r="A342" s="91" t="s">
        <v>4</v>
      </c>
      <c r="B342" s="91" t="s">
        <v>21</v>
      </c>
      <c r="C342" s="91" t="s">
        <v>250</v>
      </c>
      <c r="D342" s="91" t="s">
        <v>127</v>
      </c>
      <c r="E342" s="95">
        <v>153</v>
      </c>
      <c r="F342" s="81" t="s">
        <v>248</v>
      </c>
      <c r="G342" s="91" t="s">
        <v>245</v>
      </c>
      <c r="H342" s="91">
        <v>2025</v>
      </c>
    </row>
    <row r="343" spans="1:8" x14ac:dyDescent="0.35">
      <c r="A343" s="91" t="s">
        <v>4</v>
      </c>
      <c r="B343" s="91" t="s">
        <v>21</v>
      </c>
      <c r="C343" s="91" t="s">
        <v>251</v>
      </c>
      <c r="D343" s="91" t="s">
        <v>127</v>
      </c>
      <c r="E343" s="94">
        <v>0.104</v>
      </c>
      <c r="F343" s="81" t="s">
        <v>244</v>
      </c>
      <c r="G343" s="91" t="s">
        <v>245</v>
      </c>
      <c r="H343" s="91">
        <v>2025</v>
      </c>
    </row>
    <row r="344" spans="1:8" x14ac:dyDescent="0.35">
      <c r="A344" s="91" t="s">
        <v>4</v>
      </c>
      <c r="B344" s="91" t="s">
        <v>21</v>
      </c>
      <c r="C344" s="91" t="s">
        <v>243</v>
      </c>
      <c r="D344" s="91" t="s">
        <v>128</v>
      </c>
      <c r="E344" s="94">
        <v>6.4000000000000001E-2</v>
      </c>
      <c r="F344" s="81" t="s">
        <v>244</v>
      </c>
      <c r="G344" s="91" t="s">
        <v>245</v>
      </c>
      <c r="H344" s="91">
        <v>2025</v>
      </c>
    </row>
    <row r="345" spans="1:8" x14ac:dyDescent="0.35">
      <c r="A345" s="91" t="s">
        <v>4</v>
      </c>
      <c r="B345" s="91" t="s">
        <v>21</v>
      </c>
      <c r="C345" s="91" t="s">
        <v>246</v>
      </c>
      <c r="D345" s="91" t="s">
        <v>128</v>
      </c>
      <c r="E345" s="94">
        <v>1.7999999999999999E-2</v>
      </c>
      <c r="F345" s="81" t="s">
        <v>244</v>
      </c>
      <c r="G345" s="91" t="s">
        <v>245</v>
      </c>
      <c r="H345" s="91">
        <v>2025</v>
      </c>
    </row>
    <row r="346" spans="1:8" x14ac:dyDescent="0.35">
      <c r="A346" s="91" t="s">
        <v>4</v>
      </c>
      <c r="B346" s="91" t="s">
        <v>21</v>
      </c>
      <c r="C346" s="91" t="s">
        <v>247</v>
      </c>
      <c r="D346" s="91" t="s">
        <v>128</v>
      </c>
      <c r="E346" s="95">
        <v>210</v>
      </c>
      <c r="F346" s="81" t="s">
        <v>248</v>
      </c>
      <c r="G346" s="91" t="s">
        <v>245</v>
      </c>
      <c r="H346" s="91">
        <v>2025</v>
      </c>
    </row>
    <row r="347" spans="1:8" x14ac:dyDescent="0.35">
      <c r="A347" s="91" t="s">
        <v>4</v>
      </c>
      <c r="B347" s="91" t="s">
        <v>21</v>
      </c>
      <c r="C347" s="91" t="s">
        <v>249</v>
      </c>
      <c r="D347" s="91" t="s">
        <v>128</v>
      </c>
      <c r="E347" s="95">
        <v>93</v>
      </c>
      <c r="F347" s="81" t="s">
        <v>248</v>
      </c>
      <c r="G347" s="91" t="s">
        <v>245</v>
      </c>
      <c r="H347" s="91">
        <v>2025</v>
      </c>
    </row>
    <row r="348" spans="1:8" x14ac:dyDescent="0.35">
      <c r="A348" s="91" t="s">
        <v>4</v>
      </c>
      <c r="B348" s="91" t="s">
        <v>21</v>
      </c>
      <c r="C348" s="91" t="s">
        <v>250</v>
      </c>
      <c r="D348" s="91" t="s">
        <v>128</v>
      </c>
      <c r="E348" s="95">
        <v>150</v>
      </c>
      <c r="F348" s="81" t="s">
        <v>248</v>
      </c>
      <c r="G348" s="91" t="s">
        <v>245</v>
      </c>
      <c r="H348" s="91">
        <v>2025</v>
      </c>
    </row>
    <row r="349" spans="1:8" x14ac:dyDescent="0.35">
      <c r="A349" s="91" t="s">
        <v>4</v>
      </c>
      <c r="B349" s="91" t="s">
        <v>21</v>
      </c>
      <c r="C349" s="91" t="s">
        <v>251</v>
      </c>
      <c r="D349" s="91" t="s">
        <v>128</v>
      </c>
      <c r="E349" s="94">
        <v>8.2000000000000003E-2</v>
      </c>
      <c r="F349" s="81" t="s">
        <v>244</v>
      </c>
      <c r="G349" s="91" t="s">
        <v>245</v>
      </c>
      <c r="H349" s="91">
        <v>2025</v>
      </c>
    </row>
    <row r="350" spans="1:8" x14ac:dyDescent="0.35">
      <c r="A350" s="91" t="s">
        <v>4</v>
      </c>
      <c r="B350" s="91" t="s">
        <v>21</v>
      </c>
      <c r="C350" s="91" t="s">
        <v>243</v>
      </c>
      <c r="D350" s="91" t="s">
        <v>129</v>
      </c>
      <c r="E350" s="94">
        <v>6.7000000000000004E-2</v>
      </c>
      <c r="F350" s="81" t="s">
        <v>244</v>
      </c>
      <c r="G350" s="91" t="s">
        <v>245</v>
      </c>
      <c r="H350" s="91">
        <v>2025</v>
      </c>
    </row>
    <row r="351" spans="1:8" x14ac:dyDescent="0.35">
      <c r="A351" s="91" t="s">
        <v>4</v>
      </c>
      <c r="B351" s="91" t="s">
        <v>21</v>
      </c>
      <c r="C351" s="91" t="s">
        <v>246</v>
      </c>
      <c r="D351" s="91" t="s">
        <v>129</v>
      </c>
      <c r="E351" s="94">
        <v>1.6E-2</v>
      </c>
      <c r="F351" s="81" t="s">
        <v>244</v>
      </c>
      <c r="G351" s="91" t="s">
        <v>245</v>
      </c>
      <c r="H351" s="91">
        <v>2025</v>
      </c>
    </row>
    <row r="352" spans="1:8" x14ac:dyDescent="0.35">
      <c r="A352" s="91" t="s">
        <v>4</v>
      </c>
      <c r="B352" s="91" t="s">
        <v>21</v>
      </c>
      <c r="C352" s="91" t="s">
        <v>247</v>
      </c>
      <c r="D352" s="91" t="s">
        <v>129</v>
      </c>
      <c r="E352" s="95">
        <v>182</v>
      </c>
      <c r="F352" s="81" t="s">
        <v>248</v>
      </c>
      <c r="G352" s="91" t="s">
        <v>245</v>
      </c>
      <c r="H352" s="91">
        <v>2025</v>
      </c>
    </row>
    <row r="353" spans="1:8" x14ac:dyDescent="0.35">
      <c r="A353" s="91" t="s">
        <v>4</v>
      </c>
      <c r="B353" s="91" t="s">
        <v>21</v>
      </c>
      <c r="C353" s="91" t="s">
        <v>249</v>
      </c>
      <c r="D353" s="91" t="s">
        <v>129</v>
      </c>
      <c r="E353" s="95">
        <v>63</v>
      </c>
      <c r="F353" s="81" t="s">
        <v>248</v>
      </c>
      <c r="G353" s="91" t="s">
        <v>245</v>
      </c>
      <c r="H353" s="91">
        <v>2025</v>
      </c>
    </row>
    <row r="354" spans="1:8" x14ac:dyDescent="0.35">
      <c r="A354" s="91" t="s">
        <v>4</v>
      </c>
      <c r="B354" s="91" t="s">
        <v>21</v>
      </c>
      <c r="C354" s="91" t="s">
        <v>250</v>
      </c>
      <c r="D354" s="91" t="s">
        <v>129</v>
      </c>
      <c r="E354" s="95">
        <v>266</v>
      </c>
      <c r="F354" s="81" t="s">
        <v>248</v>
      </c>
      <c r="G354" s="91" t="s">
        <v>245</v>
      </c>
      <c r="H354" s="91">
        <v>2025</v>
      </c>
    </row>
    <row r="355" spans="1:8" x14ac:dyDescent="0.35">
      <c r="A355" s="91" t="s">
        <v>4</v>
      </c>
      <c r="B355" s="91" t="s">
        <v>21</v>
      </c>
      <c r="C355" s="91" t="s">
        <v>251</v>
      </c>
      <c r="D355" s="91" t="s">
        <v>129</v>
      </c>
      <c r="E355" s="94">
        <v>8.3000000000000004E-2</v>
      </c>
      <c r="F355" s="81" t="s">
        <v>244</v>
      </c>
      <c r="G355" s="91" t="s">
        <v>245</v>
      </c>
      <c r="H355" s="91">
        <v>2025</v>
      </c>
    </row>
    <row r="356" spans="1:8" x14ac:dyDescent="0.35">
      <c r="A356" s="91" t="s">
        <v>4</v>
      </c>
      <c r="B356" s="91" t="s">
        <v>21</v>
      </c>
      <c r="C356" s="91" t="s">
        <v>243</v>
      </c>
      <c r="D356" s="91" t="s">
        <v>130</v>
      </c>
      <c r="E356" s="94">
        <v>8.3000000000000004E-2</v>
      </c>
      <c r="F356" s="81" t="s">
        <v>244</v>
      </c>
      <c r="G356" s="91" t="s">
        <v>245</v>
      </c>
      <c r="H356" s="91">
        <v>2025</v>
      </c>
    </row>
    <row r="357" spans="1:8" x14ac:dyDescent="0.35">
      <c r="A357" s="91" t="s">
        <v>4</v>
      </c>
      <c r="B357" s="91" t="s">
        <v>21</v>
      </c>
      <c r="C357" s="91" t="s">
        <v>246</v>
      </c>
      <c r="D357" s="91" t="s">
        <v>130</v>
      </c>
      <c r="E357" s="94">
        <v>2.1999999999999999E-2</v>
      </c>
      <c r="F357" s="81" t="s">
        <v>244</v>
      </c>
      <c r="G357" s="91" t="s">
        <v>245</v>
      </c>
      <c r="H357" s="91">
        <v>2025</v>
      </c>
    </row>
    <row r="358" spans="1:8" x14ac:dyDescent="0.35">
      <c r="A358" s="91" t="s">
        <v>4</v>
      </c>
      <c r="B358" s="91" t="s">
        <v>21</v>
      </c>
      <c r="C358" s="91" t="s">
        <v>247</v>
      </c>
      <c r="D358" s="91" t="s">
        <v>130</v>
      </c>
      <c r="E358" s="95">
        <v>212</v>
      </c>
      <c r="F358" s="81" t="s">
        <v>248</v>
      </c>
      <c r="G358" s="91" t="s">
        <v>245</v>
      </c>
      <c r="H358" s="91">
        <v>2025</v>
      </c>
    </row>
    <row r="359" spans="1:8" x14ac:dyDescent="0.35">
      <c r="A359" s="91" t="s">
        <v>4</v>
      </c>
      <c r="B359" s="91" t="s">
        <v>21</v>
      </c>
      <c r="C359" s="91" t="s">
        <v>249</v>
      </c>
      <c r="D359" s="91" t="s">
        <v>130</v>
      </c>
      <c r="E359" s="95">
        <v>86</v>
      </c>
      <c r="F359" s="81" t="s">
        <v>248</v>
      </c>
      <c r="G359" s="91" t="s">
        <v>245</v>
      </c>
      <c r="H359" s="91">
        <v>2025</v>
      </c>
    </row>
    <row r="360" spans="1:8" x14ac:dyDescent="0.35">
      <c r="A360" s="91" t="s">
        <v>4</v>
      </c>
      <c r="B360" s="91" t="s">
        <v>21</v>
      </c>
      <c r="C360" s="91" t="s">
        <v>250</v>
      </c>
      <c r="D360" s="91" t="s">
        <v>130</v>
      </c>
      <c r="E360" s="95">
        <v>232</v>
      </c>
      <c r="F360" s="81" t="s">
        <v>248</v>
      </c>
      <c r="G360" s="91" t="s">
        <v>245</v>
      </c>
      <c r="H360" s="91">
        <v>2025</v>
      </c>
    </row>
    <row r="361" spans="1:8" x14ac:dyDescent="0.35">
      <c r="A361" s="91" t="s">
        <v>4</v>
      </c>
      <c r="B361" s="91" t="s">
        <v>21</v>
      </c>
      <c r="C361" s="91" t="s">
        <v>251</v>
      </c>
      <c r="D361" s="91" t="s">
        <v>130</v>
      </c>
      <c r="E361" s="94">
        <v>0.105</v>
      </c>
      <c r="F361" s="81" t="s">
        <v>244</v>
      </c>
      <c r="G361" s="91" t="s">
        <v>245</v>
      </c>
      <c r="H361" s="91">
        <v>2025</v>
      </c>
    </row>
    <row r="362" spans="1:8" x14ac:dyDescent="0.35">
      <c r="A362" s="91" t="s">
        <v>4</v>
      </c>
      <c r="B362" s="91" t="s">
        <v>21</v>
      </c>
      <c r="C362" s="91" t="s">
        <v>243</v>
      </c>
      <c r="D362" s="91" t="s">
        <v>131</v>
      </c>
      <c r="E362" s="94">
        <v>8.2000000000000003E-2</v>
      </c>
      <c r="F362" s="81" t="s">
        <v>244</v>
      </c>
      <c r="G362" s="91" t="s">
        <v>245</v>
      </c>
      <c r="H362" s="91">
        <v>2025</v>
      </c>
    </row>
    <row r="363" spans="1:8" x14ac:dyDescent="0.35">
      <c r="A363" s="91" t="s">
        <v>4</v>
      </c>
      <c r="B363" s="91" t="s">
        <v>21</v>
      </c>
      <c r="C363" s="91" t="s">
        <v>246</v>
      </c>
      <c r="D363" s="91" t="s">
        <v>131</v>
      </c>
      <c r="E363" s="94">
        <v>1.9E-2</v>
      </c>
      <c r="F363" s="81" t="s">
        <v>244</v>
      </c>
      <c r="G363" s="91" t="s">
        <v>245</v>
      </c>
      <c r="H363" s="91">
        <v>2025</v>
      </c>
    </row>
    <row r="364" spans="1:8" x14ac:dyDescent="0.35">
      <c r="A364" s="91" t="s">
        <v>4</v>
      </c>
      <c r="B364" s="91" t="s">
        <v>21</v>
      </c>
      <c r="C364" s="91" t="s">
        <v>247</v>
      </c>
      <c r="D364" s="91" t="s">
        <v>131</v>
      </c>
      <c r="E364" s="95">
        <v>239</v>
      </c>
      <c r="F364" s="81" t="s">
        <v>248</v>
      </c>
      <c r="G364" s="91" t="s">
        <v>245</v>
      </c>
      <c r="H364" s="91">
        <v>2025</v>
      </c>
    </row>
    <row r="365" spans="1:8" x14ac:dyDescent="0.35">
      <c r="A365" s="91" t="s">
        <v>4</v>
      </c>
      <c r="B365" s="91" t="s">
        <v>21</v>
      </c>
      <c r="C365" s="91" t="s">
        <v>249</v>
      </c>
      <c r="D365" s="91" t="s">
        <v>131</v>
      </c>
      <c r="E365" s="95">
        <v>98</v>
      </c>
      <c r="F365" s="81" t="s">
        <v>248</v>
      </c>
      <c r="G365" s="91" t="s">
        <v>245</v>
      </c>
      <c r="H365" s="91">
        <v>2025</v>
      </c>
    </row>
    <row r="366" spans="1:8" x14ac:dyDescent="0.35">
      <c r="A366" s="91" t="s">
        <v>4</v>
      </c>
      <c r="B366" s="91" t="s">
        <v>21</v>
      </c>
      <c r="C366" s="91" t="s">
        <v>250</v>
      </c>
      <c r="D366" s="91" t="s">
        <v>131</v>
      </c>
      <c r="E366" s="95">
        <v>158</v>
      </c>
      <c r="F366" s="81" t="s">
        <v>248</v>
      </c>
      <c r="G366" s="91" t="s">
        <v>245</v>
      </c>
      <c r="H366" s="91">
        <v>2025</v>
      </c>
    </row>
    <row r="367" spans="1:8" x14ac:dyDescent="0.35">
      <c r="A367" s="91" t="s">
        <v>4</v>
      </c>
      <c r="B367" s="91" t="s">
        <v>21</v>
      </c>
      <c r="C367" s="91" t="s">
        <v>251</v>
      </c>
      <c r="D367" s="91" t="s">
        <v>131</v>
      </c>
      <c r="E367" s="94">
        <v>0.10100000000000001</v>
      </c>
      <c r="F367" s="81" t="s">
        <v>244</v>
      </c>
      <c r="G367" s="91" t="s">
        <v>245</v>
      </c>
      <c r="H367" s="91">
        <v>2025</v>
      </c>
    </row>
    <row r="368" spans="1:8" x14ac:dyDescent="0.35">
      <c r="A368" s="91" t="s">
        <v>4</v>
      </c>
      <c r="B368" s="91" t="s">
        <v>21</v>
      </c>
      <c r="C368" s="91" t="s">
        <v>243</v>
      </c>
      <c r="D368" s="91" t="s">
        <v>132</v>
      </c>
      <c r="E368" s="94">
        <v>0.08</v>
      </c>
      <c r="F368" s="81" t="s">
        <v>244</v>
      </c>
      <c r="G368" s="91" t="s">
        <v>252</v>
      </c>
      <c r="H368" s="91">
        <v>2025</v>
      </c>
    </row>
    <row r="369" spans="1:8" x14ac:dyDescent="0.35">
      <c r="A369" s="91" t="s">
        <v>4</v>
      </c>
      <c r="B369" s="91" t="s">
        <v>21</v>
      </c>
      <c r="C369" s="91" t="s">
        <v>246</v>
      </c>
      <c r="D369" s="91" t="s">
        <v>132</v>
      </c>
      <c r="E369" s="94">
        <v>1.9E-2</v>
      </c>
      <c r="F369" s="81" t="s">
        <v>244</v>
      </c>
      <c r="G369" s="91" t="s">
        <v>252</v>
      </c>
      <c r="H369" s="91">
        <v>2025</v>
      </c>
    </row>
    <row r="370" spans="1:8" x14ac:dyDescent="0.35">
      <c r="A370" s="91" t="s">
        <v>4</v>
      </c>
      <c r="B370" s="91" t="s">
        <v>21</v>
      </c>
      <c r="C370" s="91" t="s">
        <v>247</v>
      </c>
      <c r="D370" s="91" t="s">
        <v>132</v>
      </c>
      <c r="E370" s="95">
        <v>214</v>
      </c>
      <c r="F370" s="81" t="s">
        <v>248</v>
      </c>
      <c r="G370" s="91" t="s">
        <v>252</v>
      </c>
      <c r="H370" s="91">
        <v>2025</v>
      </c>
    </row>
    <row r="371" spans="1:8" x14ac:dyDescent="0.35">
      <c r="A371" s="91" t="s">
        <v>4</v>
      </c>
      <c r="B371" s="91" t="s">
        <v>21</v>
      </c>
      <c r="C371" s="91" t="s">
        <v>249</v>
      </c>
      <c r="D371" s="91" t="s">
        <v>132</v>
      </c>
      <c r="E371" s="95">
        <v>82</v>
      </c>
      <c r="F371" s="81" t="s">
        <v>248</v>
      </c>
      <c r="G371" s="91" t="s">
        <v>252</v>
      </c>
      <c r="H371" s="91">
        <v>2025</v>
      </c>
    </row>
    <row r="372" spans="1:8" x14ac:dyDescent="0.35">
      <c r="A372" s="91" t="s">
        <v>4</v>
      </c>
      <c r="B372" s="91" t="s">
        <v>21</v>
      </c>
      <c r="C372" s="91" t="s">
        <v>250</v>
      </c>
      <c r="D372" s="91" t="s">
        <v>132</v>
      </c>
      <c r="E372" s="95">
        <f>MROUND(INDEX('[2]Input Data'!$U$430:$AI$449,MATCH(IF($A372="Primary",$A372,$B372),'[2]Input Data'!$A$430:$A$449,0),MATCH($D372,'[2]Input Data'!B$429:Q$429,0)),1)</f>
        <v>150</v>
      </c>
      <c r="F372" s="81" t="s">
        <v>248</v>
      </c>
      <c r="G372" s="91" t="s">
        <v>252</v>
      </c>
      <c r="H372" s="91">
        <v>2025</v>
      </c>
    </row>
    <row r="373" spans="1:8" x14ac:dyDescent="0.35">
      <c r="A373" s="91" t="s">
        <v>4</v>
      </c>
      <c r="B373" s="91" t="s">
        <v>21</v>
      </c>
      <c r="C373" s="91" t="s">
        <v>251</v>
      </c>
      <c r="D373" s="91" t="s">
        <v>132</v>
      </c>
      <c r="E373" s="94">
        <v>0.1</v>
      </c>
      <c r="F373" s="81" t="s">
        <v>244</v>
      </c>
      <c r="G373" s="91" t="s">
        <v>252</v>
      </c>
      <c r="H373" s="91">
        <v>2025</v>
      </c>
    </row>
    <row r="374" spans="1:8" x14ac:dyDescent="0.35">
      <c r="A374" s="91" t="s">
        <v>4</v>
      </c>
      <c r="B374" s="91" t="s">
        <v>21</v>
      </c>
      <c r="C374" s="91" t="s">
        <v>243</v>
      </c>
      <c r="D374" s="91" t="s">
        <v>133</v>
      </c>
      <c r="E374" s="94">
        <v>7.8E-2</v>
      </c>
      <c r="F374" s="81" t="s">
        <v>244</v>
      </c>
      <c r="G374" s="91" t="s">
        <v>252</v>
      </c>
      <c r="H374" s="91">
        <v>2025</v>
      </c>
    </row>
    <row r="375" spans="1:8" x14ac:dyDescent="0.35">
      <c r="A375" s="91" t="s">
        <v>4</v>
      </c>
      <c r="B375" s="91" t="s">
        <v>21</v>
      </c>
      <c r="C375" s="91" t="s">
        <v>246</v>
      </c>
      <c r="D375" s="91" t="s">
        <v>133</v>
      </c>
      <c r="E375" s="94">
        <v>1.9E-2</v>
      </c>
      <c r="F375" s="81" t="s">
        <v>244</v>
      </c>
      <c r="G375" s="91" t="s">
        <v>252</v>
      </c>
      <c r="H375" s="91">
        <v>2025</v>
      </c>
    </row>
    <row r="376" spans="1:8" x14ac:dyDescent="0.35">
      <c r="A376" s="91" t="s">
        <v>4</v>
      </c>
      <c r="B376" s="91" t="s">
        <v>21</v>
      </c>
      <c r="C376" s="91" t="s">
        <v>247</v>
      </c>
      <c r="D376" s="91" t="s">
        <v>133</v>
      </c>
      <c r="E376" s="95">
        <v>214</v>
      </c>
      <c r="F376" s="81" t="s">
        <v>248</v>
      </c>
      <c r="G376" s="91" t="s">
        <v>252</v>
      </c>
      <c r="H376" s="91">
        <v>2025</v>
      </c>
    </row>
    <row r="377" spans="1:8" x14ac:dyDescent="0.35">
      <c r="A377" s="91" t="s">
        <v>4</v>
      </c>
      <c r="B377" s="91" t="s">
        <v>21</v>
      </c>
      <c r="C377" s="91" t="s">
        <v>249</v>
      </c>
      <c r="D377" s="91" t="s">
        <v>133</v>
      </c>
      <c r="E377" s="95">
        <v>75</v>
      </c>
      <c r="F377" s="81" t="s">
        <v>248</v>
      </c>
      <c r="G377" s="91" t="s">
        <v>252</v>
      </c>
      <c r="H377" s="91">
        <v>2025</v>
      </c>
    </row>
    <row r="378" spans="1:8" x14ac:dyDescent="0.35">
      <c r="A378" s="91" t="s">
        <v>4</v>
      </c>
      <c r="B378" s="91" t="s">
        <v>21</v>
      </c>
      <c r="C378" s="91" t="s">
        <v>250</v>
      </c>
      <c r="D378" s="91" t="s">
        <v>133</v>
      </c>
      <c r="E378" s="95">
        <f>MROUND(INDEX('[2]Input Data'!$U$430:$AI$449,MATCH(IF($A378="Primary",$A378,$B378),'[2]Input Data'!$A$430:$A$449,0),MATCH($D378,'[2]Input Data'!B$429:Q$429,0)),1)</f>
        <v>146</v>
      </c>
      <c r="F378" s="81" t="s">
        <v>248</v>
      </c>
      <c r="G378" s="91" t="s">
        <v>252</v>
      </c>
      <c r="H378" s="91">
        <v>2025</v>
      </c>
    </row>
    <row r="379" spans="1:8" x14ac:dyDescent="0.35">
      <c r="A379" s="91" t="s">
        <v>4</v>
      </c>
      <c r="B379" s="91" t="s">
        <v>21</v>
      </c>
      <c r="C379" s="91" t="s">
        <v>251</v>
      </c>
      <c r="D379" s="91" t="s">
        <v>133</v>
      </c>
      <c r="E379" s="94">
        <v>9.7000000000000003E-2</v>
      </c>
      <c r="F379" s="81" t="s">
        <v>244</v>
      </c>
      <c r="G379" s="91" t="s">
        <v>252</v>
      </c>
      <c r="H379" s="91">
        <v>2025</v>
      </c>
    </row>
    <row r="380" spans="1:8" x14ac:dyDescent="0.35">
      <c r="A380" s="91" t="s">
        <v>4</v>
      </c>
      <c r="B380" s="91" t="s">
        <v>21</v>
      </c>
      <c r="C380" s="91" t="s">
        <v>243</v>
      </c>
      <c r="D380" s="91" t="s">
        <v>134</v>
      </c>
      <c r="E380" s="94">
        <v>7.6999999999999999E-2</v>
      </c>
      <c r="F380" s="81" t="s">
        <v>244</v>
      </c>
      <c r="G380" s="91" t="s">
        <v>252</v>
      </c>
      <c r="H380" s="91">
        <v>2025</v>
      </c>
    </row>
    <row r="381" spans="1:8" x14ac:dyDescent="0.35">
      <c r="A381" s="91" t="s">
        <v>4</v>
      </c>
      <c r="B381" s="91" t="s">
        <v>21</v>
      </c>
      <c r="C381" s="91" t="s">
        <v>246</v>
      </c>
      <c r="D381" s="91" t="s">
        <v>134</v>
      </c>
      <c r="E381" s="94">
        <v>1.9E-2</v>
      </c>
      <c r="F381" s="81" t="s">
        <v>244</v>
      </c>
      <c r="G381" s="91" t="s">
        <v>252</v>
      </c>
      <c r="H381" s="91">
        <v>2025</v>
      </c>
    </row>
    <row r="382" spans="1:8" x14ac:dyDescent="0.35">
      <c r="A382" s="91" t="s">
        <v>4</v>
      </c>
      <c r="B382" s="91" t="s">
        <v>21</v>
      </c>
      <c r="C382" s="91" t="s">
        <v>247</v>
      </c>
      <c r="D382" s="91" t="s">
        <v>134</v>
      </c>
      <c r="E382" s="95">
        <v>214</v>
      </c>
      <c r="F382" s="81" t="s">
        <v>248</v>
      </c>
      <c r="G382" s="91" t="s">
        <v>252</v>
      </c>
      <c r="H382" s="91">
        <v>2025</v>
      </c>
    </row>
    <row r="383" spans="1:8" x14ac:dyDescent="0.35">
      <c r="A383" s="91" t="s">
        <v>4</v>
      </c>
      <c r="B383" s="91" t="s">
        <v>21</v>
      </c>
      <c r="C383" s="91" t="s">
        <v>249</v>
      </c>
      <c r="D383" s="91" t="s">
        <v>134</v>
      </c>
      <c r="E383" s="95">
        <v>79</v>
      </c>
      <c r="F383" s="81" t="s">
        <v>248</v>
      </c>
      <c r="G383" s="91" t="s">
        <v>252</v>
      </c>
      <c r="H383" s="91">
        <v>2025</v>
      </c>
    </row>
    <row r="384" spans="1:8" x14ac:dyDescent="0.35">
      <c r="A384" s="91" t="s">
        <v>4</v>
      </c>
      <c r="B384" s="91" t="s">
        <v>21</v>
      </c>
      <c r="C384" s="91" t="s">
        <v>250</v>
      </c>
      <c r="D384" s="91" t="s">
        <v>134</v>
      </c>
      <c r="E384" s="95"/>
      <c r="F384" s="81"/>
      <c r="G384" s="91" t="s">
        <v>252</v>
      </c>
      <c r="H384" s="91">
        <v>2025</v>
      </c>
    </row>
    <row r="385" spans="1:8" x14ac:dyDescent="0.35">
      <c r="A385" s="91" t="s">
        <v>4</v>
      </c>
      <c r="B385" s="91" t="s">
        <v>21</v>
      </c>
      <c r="C385" s="91" t="s">
        <v>251</v>
      </c>
      <c r="D385" s="91" t="s">
        <v>134</v>
      </c>
      <c r="E385" s="94">
        <v>9.6000000000000002E-2</v>
      </c>
      <c r="F385" s="81" t="s">
        <v>244</v>
      </c>
      <c r="G385" s="91" t="s">
        <v>252</v>
      </c>
      <c r="H385" s="91">
        <v>2025</v>
      </c>
    </row>
    <row r="386" spans="1:8" x14ac:dyDescent="0.35">
      <c r="A386" s="91" t="s">
        <v>4</v>
      </c>
      <c r="B386" s="91" t="s">
        <v>12</v>
      </c>
      <c r="C386" s="91" t="s">
        <v>243</v>
      </c>
      <c r="D386" s="91" t="s">
        <v>119</v>
      </c>
      <c r="E386" s="94">
        <v>8.1000000000000003E-2</v>
      </c>
      <c r="F386" s="81" t="s">
        <v>244</v>
      </c>
      <c r="G386" s="91" t="s">
        <v>245</v>
      </c>
      <c r="H386" s="91">
        <v>2025</v>
      </c>
    </row>
    <row r="387" spans="1:8" x14ac:dyDescent="0.35">
      <c r="A387" s="91" t="s">
        <v>4</v>
      </c>
      <c r="B387" s="91" t="s">
        <v>12</v>
      </c>
      <c r="C387" s="91" t="s">
        <v>246</v>
      </c>
      <c r="D387" s="91" t="s">
        <v>119</v>
      </c>
      <c r="E387" s="94">
        <v>2.8000000000000001E-2</v>
      </c>
      <c r="F387" s="81" t="s">
        <v>244</v>
      </c>
      <c r="G387" s="91" t="s">
        <v>245</v>
      </c>
      <c r="H387" s="91">
        <v>2025</v>
      </c>
    </row>
    <row r="388" spans="1:8" x14ac:dyDescent="0.35">
      <c r="A388" s="91" t="s">
        <v>4</v>
      </c>
      <c r="B388" s="91" t="s">
        <v>12</v>
      </c>
      <c r="C388" s="91" t="s">
        <v>247</v>
      </c>
      <c r="D388" s="91" t="s">
        <v>119</v>
      </c>
      <c r="E388" s="95">
        <v>265</v>
      </c>
      <c r="F388" s="81" t="s">
        <v>248</v>
      </c>
      <c r="G388" s="91" t="s">
        <v>245</v>
      </c>
      <c r="H388" s="91">
        <v>2025</v>
      </c>
    </row>
    <row r="389" spans="1:8" x14ac:dyDescent="0.35">
      <c r="A389" s="91" t="s">
        <v>4</v>
      </c>
      <c r="B389" s="91" t="s">
        <v>12</v>
      </c>
      <c r="C389" s="91" t="s">
        <v>249</v>
      </c>
      <c r="D389" s="91" t="s">
        <v>119</v>
      </c>
      <c r="E389" s="95">
        <v>135</v>
      </c>
      <c r="F389" s="81" t="s">
        <v>248</v>
      </c>
      <c r="G389" s="91" t="s">
        <v>245</v>
      </c>
      <c r="H389" s="91">
        <v>2025</v>
      </c>
    </row>
    <row r="390" spans="1:8" x14ac:dyDescent="0.35">
      <c r="A390" s="91" t="s">
        <v>4</v>
      </c>
      <c r="B390" s="91" t="s">
        <v>12</v>
      </c>
      <c r="C390" s="91" t="s">
        <v>250</v>
      </c>
      <c r="D390" s="91" t="s">
        <v>119</v>
      </c>
      <c r="E390" s="95">
        <v>665</v>
      </c>
      <c r="F390" s="81" t="s">
        <v>248</v>
      </c>
      <c r="G390" s="91" t="s">
        <v>245</v>
      </c>
      <c r="H390" s="91">
        <v>2025</v>
      </c>
    </row>
    <row r="391" spans="1:8" x14ac:dyDescent="0.35">
      <c r="A391" s="91" t="s">
        <v>4</v>
      </c>
      <c r="B391" s="91" t="s">
        <v>12</v>
      </c>
      <c r="C391" s="91" t="s">
        <v>251</v>
      </c>
      <c r="D391" s="91" t="s">
        <v>119</v>
      </c>
      <c r="E391" s="94">
        <v>0.109</v>
      </c>
      <c r="F391" s="81" t="s">
        <v>244</v>
      </c>
      <c r="G391" s="91" t="s">
        <v>245</v>
      </c>
      <c r="H391" s="91">
        <v>2025</v>
      </c>
    </row>
    <row r="392" spans="1:8" x14ac:dyDescent="0.35">
      <c r="A392" s="91" t="s">
        <v>4</v>
      </c>
      <c r="B392" s="91" t="s">
        <v>12</v>
      </c>
      <c r="C392" s="91" t="s">
        <v>243</v>
      </c>
      <c r="D392" s="91" t="s">
        <v>120</v>
      </c>
      <c r="E392" s="94">
        <v>7.0000000000000007E-2</v>
      </c>
      <c r="F392" s="81" t="s">
        <v>244</v>
      </c>
      <c r="G392" s="91" t="s">
        <v>245</v>
      </c>
      <c r="H392" s="91">
        <v>2025</v>
      </c>
    </row>
    <row r="393" spans="1:8" x14ac:dyDescent="0.35">
      <c r="A393" s="91" t="s">
        <v>4</v>
      </c>
      <c r="B393" s="91" t="s">
        <v>12</v>
      </c>
      <c r="C393" s="91" t="s">
        <v>246</v>
      </c>
      <c r="D393" s="91" t="s">
        <v>120</v>
      </c>
      <c r="E393" s="94">
        <v>2.3E-2</v>
      </c>
      <c r="F393" s="81" t="s">
        <v>244</v>
      </c>
      <c r="G393" s="91" t="s">
        <v>245</v>
      </c>
      <c r="H393" s="91">
        <v>2025</v>
      </c>
    </row>
    <row r="394" spans="1:8" x14ac:dyDescent="0.35">
      <c r="A394" s="91" t="s">
        <v>4</v>
      </c>
      <c r="B394" s="91" t="s">
        <v>12</v>
      </c>
      <c r="C394" s="91" t="s">
        <v>247</v>
      </c>
      <c r="D394" s="91" t="s">
        <v>120</v>
      </c>
      <c r="E394" s="95">
        <v>324</v>
      </c>
      <c r="F394" s="81" t="s">
        <v>248</v>
      </c>
      <c r="G394" s="91" t="s">
        <v>245</v>
      </c>
      <c r="H394" s="91">
        <v>2025</v>
      </c>
    </row>
    <row r="395" spans="1:8" x14ac:dyDescent="0.35">
      <c r="A395" s="91" t="s">
        <v>4</v>
      </c>
      <c r="B395" s="91" t="s">
        <v>12</v>
      </c>
      <c r="C395" s="91" t="s">
        <v>249</v>
      </c>
      <c r="D395" s="91" t="s">
        <v>120</v>
      </c>
      <c r="E395" s="95">
        <v>159</v>
      </c>
      <c r="F395" s="81" t="s">
        <v>248</v>
      </c>
      <c r="G395" s="91" t="s">
        <v>245</v>
      </c>
      <c r="H395" s="91">
        <v>2025</v>
      </c>
    </row>
    <row r="396" spans="1:8" x14ac:dyDescent="0.35">
      <c r="A396" s="91" t="s">
        <v>4</v>
      </c>
      <c r="B396" s="91" t="s">
        <v>12</v>
      </c>
      <c r="C396" s="91" t="s">
        <v>250</v>
      </c>
      <c r="D396" s="91" t="s">
        <v>120</v>
      </c>
      <c r="E396" s="95">
        <v>679</v>
      </c>
      <c r="F396" s="81" t="s">
        <v>248</v>
      </c>
      <c r="G396" s="91" t="s">
        <v>245</v>
      </c>
      <c r="H396" s="91">
        <v>2025</v>
      </c>
    </row>
    <row r="397" spans="1:8" x14ac:dyDescent="0.35">
      <c r="A397" s="91" t="s">
        <v>4</v>
      </c>
      <c r="B397" s="91" t="s">
        <v>12</v>
      </c>
      <c r="C397" s="91" t="s">
        <v>251</v>
      </c>
      <c r="D397" s="91" t="s">
        <v>120</v>
      </c>
      <c r="E397" s="94">
        <v>9.1999999999999998E-2</v>
      </c>
      <c r="F397" s="81" t="s">
        <v>244</v>
      </c>
      <c r="G397" s="91" t="s">
        <v>245</v>
      </c>
      <c r="H397" s="91">
        <v>2025</v>
      </c>
    </row>
    <row r="398" spans="1:8" x14ac:dyDescent="0.35">
      <c r="A398" s="91" t="s">
        <v>4</v>
      </c>
      <c r="B398" s="91" t="s">
        <v>12</v>
      </c>
      <c r="C398" s="91" t="s">
        <v>243</v>
      </c>
      <c r="D398" s="91" t="s">
        <v>121</v>
      </c>
      <c r="E398" s="94">
        <v>8.1000000000000003E-2</v>
      </c>
      <c r="F398" s="81" t="s">
        <v>244</v>
      </c>
      <c r="G398" s="91" t="s">
        <v>245</v>
      </c>
      <c r="H398" s="91">
        <v>2025</v>
      </c>
    </row>
    <row r="399" spans="1:8" x14ac:dyDescent="0.35">
      <c r="A399" s="91" t="s">
        <v>4</v>
      </c>
      <c r="B399" s="91" t="s">
        <v>12</v>
      </c>
      <c r="C399" s="91" t="s">
        <v>246</v>
      </c>
      <c r="D399" s="91" t="s">
        <v>121</v>
      </c>
      <c r="E399" s="94">
        <v>2.4E-2</v>
      </c>
      <c r="F399" s="81" t="s">
        <v>244</v>
      </c>
      <c r="G399" s="91" t="s">
        <v>245</v>
      </c>
      <c r="H399" s="91">
        <v>2025</v>
      </c>
    </row>
    <row r="400" spans="1:8" x14ac:dyDescent="0.35">
      <c r="A400" s="91" t="s">
        <v>4</v>
      </c>
      <c r="B400" s="91" t="s">
        <v>12</v>
      </c>
      <c r="C400" s="91" t="s">
        <v>247</v>
      </c>
      <c r="D400" s="91" t="s">
        <v>121</v>
      </c>
      <c r="E400" s="95">
        <v>267</v>
      </c>
      <c r="F400" s="81" t="s">
        <v>248</v>
      </c>
      <c r="G400" s="91" t="s">
        <v>245</v>
      </c>
      <c r="H400" s="91">
        <v>2025</v>
      </c>
    </row>
    <row r="401" spans="1:8" x14ac:dyDescent="0.35">
      <c r="A401" s="91" t="s">
        <v>4</v>
      </c>
      <c r="B401" s="91" t="s">
        <v>12</v>
      </c>
      <c r="C401" s="91" t="s">
        <v>249</v>
      </c>
      <c r="D401" s="91" t="s">
        <v>121</v>
      </c>
      <c r="E401" s="95">
        <v>219</v>
      </c>
      <c r="F401" s="81" t="s">
        <v>248</v>
      </c>
      <c r="G401" s="91" t="s">
        <v>245</v>
      </c>
      <c r="H401" s="91">
        <v>2025</v>
      </c>
    </row>
    <row r="402" spans="1:8" x14ac:dyDescent="0.35">
      <c r="A402" s="91" t="s">
        <v>4</v>
      </c>
      <c r="B402" s="91" t="s">
        <v>12</v>
      </c>
      <c r="C402" s="91" t="s">
        <v>250</v>
      </c>
      <c r="D402" s="91" t="s">
        <v>121</v>
      </c>
      <c r="E402" s="95">
        <v>595</v>
      </c>
      <c r="F402" s="81" t="s">
        <v>248</v>
      </c>
      <c r="G402" s="91" t="s">
        <v>245</v>
      </c>
      <c r="H402" s="91">
        <v>2025</v>
      </c>
    </row>
    <row r="403" spans="1:8" x14ac:dyDescent="0.35">
      <c r="A403" s="91" t="s">
        <v>4</v>
      </c>
      <c r="B403" s="91" t="s">
        <v>12</v>
      </c>
      <c r="C403" s="91" t="s">
        <v>251</v>
      </c>
      <c r="D403" s="91" t="s">
        <v>121</v>
      </c>
      <c r="E403" s="94">
        <v>0.105</v>
      </c>
      <c r="F403" s="81" t="s">
        <v>244</v>
      </c>
      <c r="G403" s="91" t="s">
        <v>245</v>
      </c>
      <c r="H403" s="91">
        <v>2025</v>
      </c>
    </row>
    <row r="404" spans="1:8" x14ac:dyDescent="0.35">
      <c r="A404" s="91" t="s">
        <v>4</v>
      </c>
      <c r="B404" s="91" t="s">
        <v>12</v>
      </c>
      <c r="C404" s="91" t="s">
        <v>243</v>
      </c>
      <c r="D404" s="91" t="s">
        <v>122</v>
      </c>
      <c r="E404" s="94">
        <v>0.09</v>
      </c>
      <c r="F404" s="81" t="s">
        <v>244</v>
      </c>
      <c r="G404" s="91" t="s">
        <v>245</v>
      </c>
      <c r="H404" s="91">
        <v>2025</v>
      </c>
    </row>
    <row r="405" spans="1:8" x14ac:dyDescent="0.35">
      <c r="A405" s="91" t="s">
        <v>4</v>
      </c>
      <c r="B405" s="91" t="s">
        <v>12</v>
      </c>
      <c r="C405" s="91" t="s">
        <v>246</v>
      </c>
      <c r="D405" s="91" t="s">
        <v>122</v>
      </c>
      <c r="E405" s="94">
        <v>2.1999999999999999E-2</v>
      </c>
      <c r="F405" s="81" t="s">
        <v>244</v>
      </c>
      <c r="G405" s="91" t="s">
        <v>245</v>
      </c>
      <c r="H405" s="91">
        <v>2025</v>
      </c>
    </row>
    <row r="406" spans="1:8" x14ac:dyDescent="0.35">
      <c r="A406" s="91" t="s">
        <v>4</v>
      </c>
      <c r="B406" s="91" t="s">
        <v>12</v>
      </c>
      <c r="C406" s="91" t="s">
        <v>247</v>
      </c>
      <c r="D406" s="91" t="s">
        <v>122</v>
      </c>
      <c r="E406" s="95">
        <v>393</v>
      </c>
      <c r="F406" s="81" t="s">
        <v>248</v>
      </c>
      <c r="G406" s="91" t="s">
        <v>245</v>
      </c>
      <c r="H406" s="91">
        <v>2025</v>
      </c>
    </row>
    <row r="407" spans="1:8" x14ac:dyDescent="0.35">
      <c r="A407" s="91" t="s">
        <v>4</v>
      </c>
      <c r="B407" s="91" t="s">
        <v>12</v>
      </c>
      <c r="C407" s="91" t="s">
        <v>249</v>
      </c>
      <c r="D407" s="91" t="s">
        <v>122</v>
      </c>
      <c r="E407" s="95">
        <v>176</v>
      </c>
      <c r="F407" s="81" t="s">
        <v>248</v>
      </c>
      <c r="G407" s="91" t="s">
        <v>245</v>
      </c>
      <c r="H407" s="91">
        <v>2025</v>
      </c>
    </row>
    <row r="408" spans="1:8" x14ac:dyDescent="0.35">
      <c r="A408" s="91" t="s">
        <v>4</v>
      </c>
      <c r="B408" s="91" t="s">
        <v>12</v>
      </c>
      <c r="C408" s="91" t="s">
        <v>250</v>
      </c>
      <c r="D408" s="91" t="s">
        <v>122</v>
      </c>
      <c r="E408" s="95">
        <v>697</v>
      </c>
      <c r="F408" s="81" t="s">
        <v>248</v>
      </c>
      <c r="G408" s="91" t="s">
        <v>245</v>
      </c>
      <c r="H408" s="91">
        <v>2025</v>
      </c>
    </row>
    <row r="409" spans="1:8" x14ac:dyDescent="0.35">
      <c r="A409" s="91" t="s">
        <v>4</v>
      </c>
      <c r="B409" s="91" t="s">
        <v>12</v>
      </c>
      <c r="C409" s="91" t="s">
        <v>251</v>
      </c>
      <c r="D409" s="91" t="s">
        <v>122</v>
      </c>
      <c r="E409" s="94">
        <v>0.113</v>
      </c>
      <c r="F409" s="81" t="s">
        <v>244</v>
      </c>
      <c r="G409" s="91" t="s">
        <v>245</v>
      </c>
      <c r="H409" s="91">
        <v>2025</v>
      </c>
    </row>
    <row r="410" spans="1:8" x14ac:dyDescent="0.35">
      <c r="A410" s="91" t="s">
        <v>4</v>
      </c>
      <c r="B410" s="91" t="s">
        <v>12</v>
      </c>
      <c r="C410" s="91" t="s">
        <v>243</v>
      </c>
      <c r="D410" s="91" t="s">
        <v>123</v>
      </c>
      <c r="E410" s="94">
        <v>0.10199999999999999</v>
      </c>
      <c r="F410" s="81" t="s">
        <v>244</v>
      </c>
      <c r="G410" s="91" t="s">
        <v>245</v>
      </c>
      <c r="H410" s="91">
        <v>2025</v>
      </c>
    </row>
    <row r="411" spans="1:8" x14ac:dyDescent="0.35">
      <c r="A411" s="91" t="s">
        <v>4</v>
      </c>
      <c r="B411" s="91" t="s">
        <v>12</v>
      </c>
      <c r="C411" s="91" t="s">
        <v>246</v>
      </c>
      <c r="D411" s="91" t="s">
        <v>123</v>
      </c>
      <c r="E411" s="94">
        <v>2.1000000000000001E-2</v>
      </c>
      <c r="F411" s="81" t="s">
        <v>244</v>
      </c>
      <c r="G411" s="91" t="s">
        <v>245</v>
      </c>
      <c r="H411" s="91">
        <v>2025</v>
      </c>
    </row>
    <row r="412" spans="1:8" x14ac:dyDescent="0.35">
      <c r="A412" s="91" t="s">
        <v>4</v>
      </c>
      <c r="B412" s="91" t="s">
        <v>12</v>
      </c>
      <c r="C412" s="91" t="s">
        <v>247</v>
      </c>
      <c r="D412" s="91" t="s">
        <v>123</v>
      </c>
      <c r="E412" s="95">
        <v>366</v>
      </c>
      <c r="F412" s="81" t="s">
        <v>248</v>
      </c>
      <c r="G412" s="91" t="s">
        <v>245</v>
      </c>
      <c r="H412" s="91">
        <v>2025</v>
      </c>
    </row>
    <row r="413" spans="1:8" x14ac:dyDescent="0.35">
      <c r="A413" s="91" t="s">
        <v>4</v>
      </c>
      <c r="B413" s="91" t="s">
        <v>12</v>
      </c>
      <c r="C413" s="91" t="s">
        <v>249</v>
      </c>
      <c r="D413" s="91" t="s">
        <v>123</v>
      </c>
      <c r="E413" s="95">
        <v>191</v>
      </c>
      <c r="F413" s="81" t="s">
        <v>248</v>
      </c>
      <c r="G413" s="91" t="s">
        <v>245</v>
      </c>
      <c r="H413" s="91">
        <v>2025</v>
      </c>
    </row>
    <row r="414" spans="1:8" x14ac:dyDescent="0.35">
      <c r="A414" s="91" t="s">
        <v>4</v>
      </c>
      <c r="B414" s="91" t="s">
        <v>12</v>
      </c>
      <c r="C414" s="91" t="s">
        <v>250</v>
      </c>
      <c r="D414" s="91" t="s">
        <v>123</v>
      </c>
      <c r="E414" s="95">
        <v>606</v>
      </c>
      <c r="F414" s="81" t="s">
        <v>248</v>
      </c>
      <c r="G414" s="91" t="s">
        <v>245</v>
      </c>
      <c r="H414" s="91">
        <v>2025</v>
      </c>
    </row>
    <row r="415" spans="1:8" x14ac:dyDescent="0.35">
      <c r="A415" s="91" t="s">
        <v>4</v>
      </c>
      <c r="B415" s="91" t="s">
        <v>12</v>
      </c>
      <c r="C415" s="91" t="s">
        <v>251</v>
      </c>
      <c r="D415" s="91" t="s">
        <v>123</v>
      </c>
      <c r="E415" s="94">
        <v>0.123</v>
      </c>
      <c r="F415" s="81" t="s">
        <v>244</v>
      </c>
      <c r="G415" s="91" t="s">
        <v>245</v>
      </c>
      <c r="H415" s="91">
        <v>2025</v>
      </c>
    </row>
    <row r="416" spans="1:8" x14ac:dyDescent="0.35">
      <c r="A416" s="91" t="s">
        <v>4</v>
      </c>
      <c r="B416" s="91" t="s">
        <v>12</v>
      </c>
      <c r="C416" s="91" t="s">
        <v>243</v>
      </c>
      <c r="D416" s="91" t="s">
        <v>124</v>
      </c>
      <c r="E416" s="94">
        <v>9.5000000000000001E-2</v>
      </c>
      <c r="F416" s="81" t="s">
        <v>244</v>
      </c>
      <c r="G416" s="91" t="s">
        <v>245</v>
      </c>
      <c r="H416" s="91">
        <v>2025</v>
      </c>
    </row>
    <row r="417" spans="1:8" x14ac:dyDescent="0.35">
      <c r="A417" s="91" t="s">
        <v>4</v>
      </c>
      <c r="B417" s="91" t="s">
        <v>12</v>
      </c>
      <c r="C417" s="91" t="s">
        <v>246</v>
      </c>
      <c r="D417" s="91" t="s">
        <v>124</v>
      </c>
      <c r="E417" s="94">
        <v>2.3E-2</v>
      </c>
      <c r="F417" s="81" t="s">
        <v>244</v>
      </c>
      <c r="G417" s="91" t="s">
        <v>245</v>
      </c>
      <c r="H417" s="91">
        <v>2025</v>
      </c>
    </row>
    <row r="418" spans="1:8" x14ac:dyDescent="0.35">
      <c r="A418" s="91" t="s">
        <v>4</v>
      </c>
      <c r="B418" s="91" t="s">
        <v>12</v>
      </c>
      <c r="C418" s="91" t="s">
        <v>247</v>
      </c>
      <c r="D418" s="91" t="s">
        <v>124</v>
      </c>
      <c r="E418" s="95">
        <v>394</v>
      </c>
      <c r="F418" s="81" t="s">
        <v>248</v>
      </c>
      <c r="G418" s="91" t="s">
        <v>245</v>
      </c>
      <c r="H418" s="91">
        <v>2025</v>
      </c>
    </row>
    <row r="419" spans="1:8" x14ac:dyDescent="0.35">
      <c r="A419" s="91" t="s">
        <v>4</v>
      </c>
      <c r="B419" s="91" t="s">
        <v>12</v>
      </c>
      <c r="C419" s="91" t="s">
        <v>249</v>
      </c>
      <c r="D419" s="91" t="s">
        <v>124</v>
      </c>
      <c r="E419" s="95">
        <v>191</v>
      </c>
      <c r="F419" s="81" t="s">
        <v>248</v>
      </c>
      <c r="G419" s="91" t="s">
        <v>245</v>
      </c>
      <c r="H419" s="91">
        <v>2025</v>
      </c>
    </row>
    <row r="420" spans="1:8" x14ac:dyDescent="0.35">
      <c r="A420" s="91" t="s">
        <v>4</v>
      </c>
      <c r="B420" s="91" t="s">
        <v>12</v>
      </c>
      <c r="C420" s="91" t="s">
        <v>250</v>
      </c>
      <c r="D420" s="91" t="s">
        <v>124</v>
      </c>
      <c r="E420" s="95">
        <v>643</v>
      </c>
      <c r="F420" s="81" t="s">
        <v>248</v>
      </c>
      <c r="G420" s="91" t="s">
        <v>245</v>
      </c>
      <c r="H420" s="91">
        <v>2025</v>
      </c>
    </row>
    <row r="421" spans="1:8" x14ac:dyDescent="0.35">
      <c r="A421" s="91" t="s">
        <v>4</v>
      </c>
      <c r="B421" s="91" t="s">
        <v>12</v>
      </c>
      <c r="C421" s="91" t="s">
        <v>251</v>
      </c>
      <c r="D421" s="91" t="s">
        <v>124</v>
      </c>
      <c r="E421" s="94">
        <v>0.11700000000000001</v>
      </c>
      <c r="F421" s="81" t="s">
        <v>244</v>
      </c>
      <c r="G421" s="91" t="s">
        <v>245</v>
      </c>
      <c r="H421" s="91">
        <v>2025</v>
      </c>
    </row>
    <row r="422" spans="1:8" x14ac:dyDescent="0.35">
      <c r="A422" s="91" t="s">
        <v>4</v>
      </c>
      <c r="B422" s="91" t="s">
        <v>12</v>
      </c>
      <c r="C422" s="91" t="s">
        <v>243</v>
      </c>
      <c r="D422" s="91" t="s">
        <v>125</v>
      </c>
      <c r="E422" s="94">
        <v>9.8000000000000004E-2</v>
      </c>
      <c r="F422" s="81" t="s">
        <v>244</v>
      </c>
      <c r="G422" s="91" t="s">
        <v>245</v>
      </c>
      <c r="H422" s="91">
        <v>2025</v>
      </c>
    </row>
    <row r="423" spans="1:8" x14ac:dyDescent="0.35">
      <c r="A423" s="91" t="s">
        <v>4</v>
      </c>
      <c r="B423" s="91" t="s">
        <v>12</v>
      </c>
      <c r="C423" s="91" t="s">
        <v>246</v>
      </c>
      <c r="D423" s="91" t="s">
        <v>125</v>
      </c>
      <c r="E423" s="94">
        <v>1.7999999999999999E-2</v>
      </c>
      <c r="F423" s="81" t="s">
        <v>244</v>
      </c>
      <c r="G423" s="91" t="s">
        <v>245</v>
      </c>
      <c r="H423" s="91">
        <v>2025</v>
      </c>
    </row>
    <row r="424" spans="1:8" x14ac:dyDescent="0.35">
      <c r="A424" s="91" t="s">
        <v>4</v>
      </c>
      <c r="B424" s="91" t="s">
        <v>12</v>
      </c>
      <c r="C424" s="91" t="s">
        <v>247</v>
      </c>
      <c r="D424" s="91" t="s">
        <v>125</v>
      </c>
      <c r="E424" s="95">
        <v>478</v>
      </c>
      <c r="F424" s="81" t="s">
        <v>248</v>
      </c>
      <c r="G424" s="91" t="s">
        <v>245</v>
      </c>
      <c r="H424" s="91">
        <v>2025</v>
      </c>
    </row>
    <row r="425" spans="1:8" x14ac:dyDescent="0.35">
      <c r="A425" s="91" t="s">
        <v>4</v>
      </c>
      <c r="B425" s="91" t="s">
        <v>12</v>
      </c>
      <c r="C425" s="91" t="s">
        <v>249</v>
      </c>
      <c r="D425" s="91" t="s">
        <v>125</v>
      </c>
      <c r="E425" s="95">
        <v>173</v>
      </c>
      <c r="F425" s="81" t="s">
        <v>248</v>
      </c>
      <c r="G425" s="91" t="s">
        <v>245</v>
      </c>
      <c r="H425" s="91">
        <v>2025</v>
      </c>
    </row>
    <row r="426" spans="1:8" x14ac:dyDescent="0.35">
      <c r="A426" s="91" t="s">
        <v>4</v>
      </c>
      <c r="B426" s="91" t="s">
        <v>12</v>
      </c>
      <c r="C426" s="91" t="s">
        <v>250</v>
      </c>
      <c r="D426" s="91" t="s">
        <v>125</v>
      </c>
      <c r="E426" s="95">
        <v>656</v>
      </c>
      <c r="F426" s="81" t="s">
        <v>248</v>
      </c>
      <c r="G426" s="91" t="s">
        <v>245</v>
      </c>
      <c r="H426" s="91">
        <v>2025</v>
      </c>
    </row>
    <row r="427" spans="1:8" x14ac:dyDescent="0.35">
      <c r="A427" s="91" t="s">
        <v>4</v>
      </c>
      <c r="B427" s="91" t="s">
        <v>12</v>
      </c>
      <c r="C427" s="91" t="s">
        <v>251</v>
      </c>
      <c r="D427" s="91" t="s">
        <v>125</v>
      </c>
      <c r="E427" s="94">
        <v>0.11600000000000001</v>
      </c>
      <c r="F427" s="81" t="s">
        <v>244</v>
      </c>
      <c r="G427" s="91" t="s">
        <v>245</v>
      </c>
      <c r="H427" s="91">
        <v>2025</v>
      </c>
    </row>
    <row r="428" spans="1:8" x14ac:dyDescent="0.35">
      <c r="A428" s="91" t="s">
        <v>4</v>
      </c>
      <c r="B428" s="91" t="s">
        <v>12</v>
      </c>
      <c r="C428" s="91" t="s">
        <v>243</v>
      </c>
      <c r="D428" s="91" t="s">
        <v>126</v>
      </c>
      <c r="E428" s="94">
        <v>9.1999999999999998E-2</v>
      </c>
      <c r="F428" s="81" t="s">
        <v>244</v>
      </c>
      <c r="G428" s="91" t="s">
        <v>245</v>
      </c>
      <c r="H428" s="91">
        <v>2025</v>
      </c>
    </row>
    <row r="429" spans="1:8" x14ac:dyDescent="0.35">
      <c r="A429" s="91" t="s">
        <v>4</v>
      </c>
      <c r="B429" s="91" t="s">
        <v>12</v>
      </c>
      <c r="C429" s="91" t="s">
        <v>246</v>
      </c>
      <c r="D429" s="91" t="s">
        <v>126</v>
      </c>
      <c r="E429" s="94">
        <v>1.4999999999999999E-2</v>
      </c>
      <c r="F429" s="81" t="s">
        <v>244</v>
      </c>
      <c r="G429" s="91" t="s">
        <v>245</v>
      </c>
      <c r="H429" s="91">
        <v>2025</v>
      </c>
    </row>
    <row r="430" spans="1:8" x14ac:dyDescent="0.35">
      <c r="A430" s="91" t="s">
        <v>4</v>
      </c>
      <c r="B430" s="91" t="s">
        <v>12</v>
      </c>
      <c r="C430" s="91" t="s">
        <v>247</v>
      </c>
      <c r="D430" s="91" t="s">
        <v>126</v>
      </c>
      <c r="E430" s="95">
        <v>449</v>
      </c>
      <c r="F430" s="81" t="s">
        <v>248</v>
      </c>
      <c r="G430" s="91" t="s">
        <v>245</v>
      </c>
      <c r="H430" s="91">
        <v>2025</v>
      </c>
    </row>
    <row r="431" spans="1:8" x14ac:dyDescent="0.35">
      <c r="A431" s="91" t="s">
        <v>4</v>
      </c>
      <c r="B431" s="91" t="s">
        <v>12</v>
      </c>
      <c r="C431" s="91" t="s">
        <v>249</v>
      </c>
      <c r="D431" s="91" t="s">
        <v>126</v>
      </c>
      <c r="E431" s="95">
        <v>151</v>
      </c>
      <c r="F431" s="81" t="s">
        <v>248</v>
      </c>
      <c r="G431" s="91" t="s">
        <v>245</v>
      </c>
      <c r="H431" s="91">
        <v>2025</v>
      </c>
    </row>
    <row r="432" spans="1:8" x14ac:dyDescent="0.35">
      <c r="A432" s="91" t="s">
        <v>4</v>
      </c>
      <c r="B432" s="91" t="s">
        <v>12</v>
      </c>
      <c r="C432" s="91" t="s">
        <v>250</v>
      </c>
      <c r="D432" s="91" t="s">
        <v>126</v>
      </c>
      <c r="E432" s="95">
        <v>635</v>
      </c>
      <c r="F432" s="81" t="s">
        <v>248</v>
      </c>
      <c r="G432" s="91" t="s">
        <v>245</v>
      </c>
      <c r="H432" s="91">
        <v>2025</v>
      </c>
    </row>
    <row r="433" spans="1:8" x14ac:dyDescent="0.35">
      <c r="A433" s="91" t="s">
        <v>4</v>
      </c>
      <c r="B433" s="91" t="s">
        <v>12</v>
      </c>
      <c r="C433" s="91" t="s">
        <v>251</v>
      </c>
      <c r="D433" s="91" t="s">
        <v>126</v>
      </c>
      <c r="E433" s="94">
        <v>0.107</v>
      </c>
      <c r="F433" s="81" t="s">
        <v>244</v>
      </c>
      <c r="G433" s="91" t="s">
        <v>245</v>
      </c>
      <c r="H433" s="91">
        <v>2025</v>
      </c>
    </row>
    <row r="434" spans="1:8" x14ac:dyDescent="0.35">
      <c r="A434" s="91" t="s">
        <v>4</v>
      </c>
      <c r="B434" s="91" t="s">
        <v>12</v>
      </c>
      <c r="C434" s="91" t="s">
        <v>243</v>
      </c>
      <c r="D434" s="91" t="s">
        <v>127</v>
      </c>
      <c r="E434" s="94">
        <v>8.1000000000000003E-2</v>
      </c>
      <c r="F434" s="81" t="s">
        <v>244</v>
      </c>
      <c r="G434" s="91" t="s">
        <v>245</v>
      </c>
      <c r="H434" s="91">
        <v>2025</v>
      </c>
    </row>
    <row r="435" spans="1:8" x14ac:dyDescent="0.35">
      <c r="A435" s="91" t="s">
        <v>4</v>
      </c>
      <c r="B435" s="91" t="s">
        <v>12</v>
      </c>
      <c r="C435" s="91" t="s">
        <v>246</v>
      </c>
      <c r="D435" s="91" t="s">
        <v>127</v>
      </c>
      <c r="E435" s="94">
        <v>1.7000000000000001E-2</v>
      </c>
      <c r="F435" s="81" t="s">
        <v>244</v>
      </c>
      <c r="G435" s="91" t="s">
        <v>245</v>
      </c>
      <c r="H435" s="91">
        <v>2025</v>
      </c>
    </row>
    <row r="436" spans="1:8" x14ac:dyDescent="0.35">
      <c r="A436" s="91" t="s">
        <v>4</v>
      </c>
      <c r="B436" s="91" t="s">
        <v>12</v>
      </c>
      <c r="C436" s="91" t="s">
        <v>247</v>
      </c>
      <c r="D436" s="91" t="s">
        <v>127</v>
      </c>
      <c r="E436" s="95">
        <v>446</v>
      </c>
      <c r="F436" s="81" t="s">
        <v>248</v>
      </c>
      <c r="G436" s="91" t="s">
        <v>245</v>
      </c>
      <c r="H436" s="91">
        <v>2025</v>
      </c>
    </row>
    <row r="437" spans="1:8" x14ac:dyDescent="0.35">
      <c r="A437" s="91" t="s">
        <v>4</v>
      </c>
      <c r="B437" s="91" t="s">
        <v>12</v>
      </c>
      <c r="C437" s="91" t="s">
        <v>249</v>
      </c>
      <c r="D437" s="91" t="s">
        <v>127</v>
      </c>
      <c r="E437" s="95">
        <v>127</v>
      </c>
      <c r="F437" s="81" t="s">
        <v>248</v>
      </c>
      <c r="G437" s="91" t="s">
        <v>245</v>
      </c>
      <c r="H437" s="91">
        <v>2025</v>
      </c>
    </row>
    <row r="438" spans="1:8" x14ac:dyDescent="0.35">
      <c r="A438" s="91" t="s">
        <v>4</v>
      </c>
      <c r="B438" s="91" t="s">
        <v>12</v>
      </c>
      <c r="C438" s="91" t="s">
        <v>250</v>
      </c>
      <c r="D438" s="91" t="s">
        <v>127</v>
      </c>
      <c r="E438" s="95">
        <v>579</v>
      </c>
      <c r="F438" s="81" t="s">
        <v>248</v>
      </c>
      <c r="G438" s="91" t="s">
        <v>245</v>
      </c>
      <c r="H438" s="91">
        <v>2025</v>
      </c>
    </row>
    <row r="439" spans="1:8" x14ac:dyDescent="0.35">
      <c r="A439" s="91" t="s">
        <v>4</v>
      </c>
      <c r="B439" s="91" t="s">
        <v>12</v>
      </c>
      <c r="C439" s="91" t="s">
        <v>251</v>
      </c>
      <c r="D439" s="91" t="s">
        <v>127</v>
      </c>
      <c r="E439" s="94">
        <v>9.8000000000000004E-2</v>
      </c>
      <c r="F439" s="81" t="s">
        <v>244</v>
      </c>
      <c r="G439" s="91" t="s">
        <v>245</v>
      </c>
      <c r="H439" s="91">
        <v>2025</v>
      </c>
    </row>
    <row r="440" spans="1:8" x14ac:dyDescent="0.35">
      <c r="A440" s="91" t="s">
        <v>4</v>
      </c>
      <c r="B440" s="91" t="s">
        <v>12</v>
      </c>
      <c r="C440" s="91" t="s">
        <v>243</v>
      </c>
      <c r="D440" s="91" t="s">
        <v>128</v>
      </c>
      <c r="E440" s="94">
        <v>6.0999999999999999E-2</v>
      </c>
      <c r="F440" s="81" t="s">
        <v>244</v>
      </c>
      <c r="G440" s="91" t="s">
        <v>245</v>
      </c>
      <c r="H440" s="91">
        <v>2025</v>
      </c>
    </row>
    <row r="441" spans="1:8" x14ac:dyDescent="0.35">
      <c r="A441" s="91" t="s">
        <v>4</v>
      </c>
      <c r="B441" s="91" t="s">
        <v>12</v>
      </c>
      <c r="C441" s="91" t="s">
        <v>246</v>
      </c>
      <c r="D441" s="91" t="s">
        <v>128</v>
      </c>
      <c r="E441" s="94">
        <v>1.4999999999999999E-2</v>
      </c>
      <c r="F441" s="81" t="s">
        <v>244</v>
      </c>
      <c r="G441" s="91" t="s">
        <v>245</v>
      </c>
      <c r="H441" s="91">
        <v>2025</v>
      </c>
    </row>
    <row r="442" spans="1:8" x14ac:dyDescent="0.35">
      <c r="A442" s="91" t="s">
        <v>4</v>
      </c>
      <c r="B442" s="91" t="s">
        <v>12</v>
      </c>
      <c r="C442" s="91" t="s">
        <v>247</v>
      </c>
      <c r="D442" s="91" t="s">
        <v>128</v>
      </c>
      <c r="E442" s="95">
        <v>318</v>
      </c>
      <c r="F442" s="81" t="s">
        <v>248</v>
      </c>
      <c r="G442" s="91" t="s">
        <v>245</v>
      </c>
      <c r="H442" s="91">
        <v>2025</v>
      </c>
    </row>
    <row r="443" spans="1:8" x14ac:dyDescent="0.35">
      <c r="A443" s="91" t="s">
        <v>4</v>
      </c>
      <c r="B443" s="91" t="s">
        <v>12</v>
      </c>
      <c r="C443" s="91" t="s">
        <v>249</v>
      </c>
      <c r="D443" s="91" t="s">
        <v>128</v>
      </c>
      <c r="E443" s="95">
        <v>139</v>
      </c>
      <c r="F443" s="81" t="s">
        <v>248</v>
      </c>
      <c r="G443" s="91" t="s">
        <v>245</v>
      </c>
      <c r="H443" s="91">
        <v>2025</v>
      </c>
    </row>
    <row r="444" spans="1:8" x14ac:dyDescent="0.35">
      <c r="A444" s="91" t="s">
        <v>4</v>
      </c>
      <c r="B444" s="91" t="s">
        <v>12</v>
      </c>
      <c r="C444" s="91" t="s">
        <v>250</v>
      </c>
      <c r="D444" s="91" t="s">
        <v>128</v>
      </c>
      <c r="E444" s="95">
        <v>589</v>
      </c>
      <c r="F444" s="81" t="s">
        <v>248</v>
      </c>
      <c r="G444" s="91" t="s">
        <v>245</v>
      </c>
      <c r="H444" s="91">
        <v>2025</v>
      </c>
    </row>
    <row r="445" spans="1:8" x14ac:dyDescent="0.35">
      <c r="A445" s="91" t="s">
        <v>4</v>
      </c>
      <c r="B445" s="91" t="s">
        <v>12</v>
      </c>
      <c r="C445" s="91" t="s">
        <v>251</v>
      </c>
      <c r="D445" s="91" t="s">
        <v>128</v>
      </c>
      <c r="E445" s="94">
        <v>7.5999999999999998E-2</v>
      </c>
      <c r="F445" s="81" t="s">
        <v>244</v>
      </c>
      <c r="G445" s="91" t="s">
        <v>245</v>
      </c>
      <c r="H445" s="91">
        <v>2025</v>
      </c>
    </row>
    <row r="446" spans="1:8" x14ac:dyDescent="0.35">
      <c r="A446" s="91" t="s">
        <v>4</v>
      </c>
      <c r="B446" s="91" t="s">
        <v>12</v>
      </c>
      <c r="C446" s="91" t="s">
        <v>243</v>
      </c>
      <c r="D446" s="91" t="s">
        <v>129</v>
      </c>
      <c r="E446" s="94">
        <v>6.6000000000000003E-2</v>
      </c>
      <c r="F446" s="81" t="s">
        <v>244</v>
      </c>
      <c r="G446" s="91" t="s">
        <v>245</v>
      </c>
      <c r="H446" s="91">
        <v>2025</v>
      </c>
    </row>
    <row r="447" spans="1:8" x14ac:dyDescent="0.35">
      <c r="A447" s="91" t="s">
        <v>4</v>
      </c>
      <c r="B447" s="91" t="s">
        <v>12</v>
      </c>
      <c r="C447" s="91" t="s">
        <v>246</v>
      </c>
      <c r="D447" s="91" t="s">
        <v>129</v>
      </c>
      <c r="E447" s="94">
        <v>1.4999999999999999E-2</v>
      </c>
      <c r="F447" s="81" t="s">
        <v>244</v>
      </c>
      <c r="G447" s="91" t="s">
        <v>245</v>
      </c>
      <c r="H447" s="91">
        <v>2025</v>
      </c>
    </row>
    <row r="448" spans="1:8" x14ac:dyDescent="0.35">
      <c r="A448" s="91" t="s">
        <v>4</v>
      </c>
      <c r="B448" s="91" t="s">
        <v>12</v>
      </c>
      <c r="C448" s="91" t="s">
        <v>247</v>
      </c>
      <c r="D448" s="91" t="s">
        <v>129</v>
      </c>
      <c r="E448" s="95">
        <v>344</v>
      </c>
      <c r="F448" s="81" t="s">
        <v>248</v>
      </c>
      <c r="G448" s="91" t="s">
        <v>245</v>
      </c>
      <c r="H448" s="91">
        <v>2025</v>
      </c>
    </row>
    <row r="449" spans="1:8" x14ac:dyDescent="0.35">
      <c r="A449" s="91" t="s">
        <v>4</v>
      </c>
      <c r="B449" s="91" t="s">
        <v>12</v>
      </c>
      <c r="C449" s="91" t="s">
        <v>249</v>
      </c>
      <c r="D449" s="91" t="s">
        <v>129</v>
      </c>
      <c r="E449" s="95">
        <v>119</v>
      </c>
      <c r="F449" s="81" t="s">
        <v>248</v>
      </c>
      <c r="G449" s="91" t="s">
        <v>245</v>
      </c>
      <c r="H449" s="91">
        <v>2025</v>
      </c>
    </row>
    <row r="450" spans="1:8" x14ac:dyDescent="0.35">
      <c r="A450" s="91" t="s">
        <v>4</v>
      </c>
      <c r="B450" s="91" t="s">
        <v>12</v>
      </c>
      <c r="C450" s="91" t="s">
        <v>250</v>
      </c>
      <c r="D450" s="91" t="s">
        <v>129</v>
      </c>
      <c r="E450" s="95">
        <v>663</v>
      </c>
      <c r="F450" s="81" t="s">
        <v>248</v>
      </c>
      <c r="G450" s="91" t="s">
        <v>245</v>
      </c>
      <c r="H450" s="91">
        <v>2025</v>
      </c>
    </row>
    <row r="451" spans="1:8" x14ac:dyDescent="0.35">
      <c r="A451" s="91" t="s">
        <v>4</v>
      </c>
      <c r="B451" s="91" t="s">
        <v>12</v>
      </c>
      <c r="C451" s="91" t="s">
        <v>251</v>
      </c>
      <c r="D451" s="91" t="s">
        <v>129</v>
      </c>
      <c r="E451" s="94">
        <v>8.1000000000000003E-2</v>
      </c>
      <c r="F451" s="81" t="s">
        <v>244</v>
      </c>
      <c r="G451" s="91" t="s">
        <v>245</v>
      </c>
      <c r="H451" s="91">
        <v>2025</v>
      </c>
    </row>
    <row r="452" spans="1:8" x14ac:dyDescent="0.35">
      <c r="A452" s="91" t="s">
        <v>4</v>
      </c>
      <c r="B452" s="91" t="s">
        <v>12</v>
      </c>
      <c r="C452" s="91" t="s">
        <v>243</v>
      </c>
      <c r="D452" s="91" t="s">
        <v>130</v>
      </c>
      <c r="E452" s="94">
        <v>0.09</v>
      </c>
      <c r="F452" s="81" t="s">
        <v>244</v>
      </c>
      <c r="G452" s="91" t="s">
        <v>245</v>
      </c>
      <c r="H452" s="91">
        <v>2025</v>
      </c>
    </row>
    <row r="453" spans="1:8" x14ac:dyDescent="0.35">
      <c r="A453" s="91" t="s">
        <v>4</v>
      </c>
      <c r="B453" s="91" t="s">
        <v>12</v>
      </c>
      <c r="C453" s="91" t="s">
        <v>246</v>
      </c>
      <c r="D453" s="91" t="s">
        <v>130</v>
      </c>
      <c r="E453" s="94">
        <v>1.6E-2</v>
      </c>
      <c r="F453" s="81" t="s">
        <v>244</v>
      </c>
      <c r="G453" s="91" t="s">
        <v>245</v>
      </c>
      <c r="H453" s="91">
        <v>2025</v>
      </c>
    </row>
    <row r="454" spans="1:8" x14ac:dyDescent="0.35">
      <c r="A454" s="91" t="s">
        <v>4</v>
      </c>
      <c r="B454" s="91" t="s">
        <v>12</v>
      </c>
      <c r="C454" s="91" t="s">
        <v>247</v>
      </c>
      <c r="D454" s="91" t="s">
        <v>130</v>
      </c>
      <c r="E454" s="95">
        <v>365</v>
      </c>
      <c r="F454" s="81" t="s">
        <v>248</v>
      </c>
      <c r="G454" s="91" t="s">
        <v>245</v>
      </c>
      <c r="H454" s="91">
        <v>2025</v>
      </c>
    </row>
    <row r="455" spans="1:8" x14ac:dyDescent="0.35">
      <c r="A455" s="91" t="s">
        <v>4</v>
      </c>
      <c r="B455" s="91" t="s">
        <v>12</v>
      </c>
      <c r="C455" s="91" t="s">
        <v>249</v>
      </c>
      <c r="D455" s="91" t="s">
        <v>130</v>
      </c>
      <c r="E455" s="95">
        <v>251</v>
      </c>
      <c r="F455" s="81" t="s">
        <v>248</v>
      </c>
      <c r="G455" s="91" t="s">
        <v>245</v>
      </c>
      <c r="H455" s="91">
        <v>2025</v>
      </c>
    </row>
    <row r="456" spans="1:8" x14ac:dyDescent="0.35">
      <c r="A456" s="91" t="s">
        <v>4</v>
      </c>
      <c r="B456" s="91" t="s">
        <v>12</v>
      </c>
      <c r="C456" s="91" t="s">
        <v>250</v>
      </c>
      <c r="D456" s="91" t="s">
        <v>130</v>
      </c>
      <c r="E456" s="95">
        <v>634</v>
      </c>
      <c r="F456" s="81" t="s">
        <v>248</v>
      </c>
      <c r="G456" s="91" t="s">
        <v>245</v>
      </c>
      <c r="H456" s="91">
        <v>2025</v>
      </c>
    </row>
    <row r="457" spans="1:8" x14ac:dyDescent="0.35">
      <c r="A457" s="91" t="s">
        <v>4</v>
      </c>
      <c r="B457" s="91" t="s">
        <v>12</v>
      </c>
      <c r="C457" s="91" t="s">
        <v>251</v>
      </c>
      <c r="D457" s="91" t="s">
        <v>130</v>
      </c>
      <c r="E457" s="94">
        <v>0.105</v>
      </c>
      <c r="F457" s="81" t="s">
        <v>244</v>
      </c>
      <c r="G457" s="91" t="s">
        <v>245</v>
      </c>
      <c r="H457" s="91">
        <v>2025</v>
      </c>
    </row>
    <row r="458" spans="1:8" x14ac:dyDescent="0.35">
      <c r="A458" s="91" t="s">
        <v>4</v>
      </c>
      <c r="B458" s="91" t="s">
        <v>12</v>
      </c>
      <c r="C458" s="91" t="s">
        <v>243</v>
      </c>
      <c r="D458" s="91" t="s">
        <v>131</v>
      </c>
      <c r="E458" s="94">
        <v>0.08</v>
      </c>
      <c r="F458" s="81" t="s">
        <v>244</v>
      </c>
      <c r="G458" s="91" t="s">
        <v>245</v>
      </c>
      <c r="H458" s="91">
        <v>2025</v>
      </c>
    </row>
    <row r="459" spans="1:8" x14ac:dyDescent="0.35">
      <c r="A459" s="91" t="s">
        <v>4</v>
      </c>
      <c r="B459" s="91" t="s">
        <v>12</v>
      </c>
      <c r="C459" s="91" t="s">
        <v>246</v>
      </c>
      <c r="D459" s="91" t="s">
        <v>131</v>
      </c>
      <c r="E459" s="94">
        <v>1.4999999999999999E-2</v>
      </c>
      <c r="F459" s="81" t="s">
        <v>244</v>
      </c>
      <c r="G459" s="91" t="s">
        <v>245</v>
      </c>
      <c r="H459" s="91">
        <v>2025</v>
      </c>
    </row>
    <row r="460" spans="1:8" x14ac:dyDescent="0.35">
      <c r="A460" s="91" t="s">
        <v>4</v>
      </c>
      <c r="B460" s="91" t="s">
        <v>12</v>
      </c>
      <c r="C460" s="91" t="s">
        <v>247</v>
      </c>
      <c r="D460" s="91" t="s">
        <v>131</v>
      </c>
      <c r="E460" s="95">
        <v>465</v>
      </c>
      <c r="F460" s="81" t="s">
        <v>248</v>
      </c>
      <c r="G460" s="91" t="s">
        <v>245</v>
      </c>
      <c r="H460" s="91">
        <v>2025</v>
      </c>
    </row>
    <row r="461" spans="1:8" x14ac:dyDescent="0.35">
      <c r="A461" s="91" t="s">
        <v>4</v>
      </c>
      <c r="B461" s="91" t="s">
        <v>12</v>
      </c>
      <c r="C461" s="91" t="s">
        <v>249</v>
      </c>
      <c r="D461" s="91" t="s">
        <v>131</v>
      </c>
      <c r="E461" s="95">
        <v>214</v>
      </c>
      <c r="F461" s="81" t="s">
        <v>248</v>
      </c>
      <c r="G461" s="91" t="s">
        <v>245</v>
      </c>
      <c r="H461" s="91">
        <v>2025</v>
      </c>
    </row>
    <row r="462" spans="1:8" x14ac:dyDescent="0.35">
      <c r="A462" s="91" t="s">
        <v>4</v>
      </c>
      <c r="B462" s="91" t="s">
        <v>12</v>
      </c>
      <c r="C462" s="91" t="s">
        <v>250</v>
      </c>
      <c r="D462" s="91" t="s">
        <v>131</v>
      </c>
      <c r="E462" s="95">
        <v>411</v>
      </c>
      <c r="F462" s="81" t="s">
        <v>248</v>
      </c>
      <c r="G462" s="91" t="s">
        <v>245</v>
      </c>
      <c r="H462" s="91">
        <v>2025</v>
      </c>
    </row>
    <row r="463" spans="1:8" x14ac:dyDescent="0.35">
      <c r="A463" s="91" t="s">
        <v>4</v>
      </c>
      <c r="B463" s="91" t="s">
        <v>12</v>
      </c>
      <c r="C463" s="91" t="s">
        <v>251</v>
      </c>
      <c r="D463" s="91" t="s">
        <v>131</v>
      </c>
      <c r="E463" s="94">
        <v>9.5000000000000001E-2</v>
      </c>
      <c r="F463" s="81" t="s">
        <v>244</v>
      </c>
      <c r="G463" s="91" t="s">
        <v>245</v>
      </c>
      <c r="H463" s="91">
        <v>2025</v>
      </c>
    </row>
    <row r="464" spans="1:8" x14ac:dyDescent="0.35">
      <c r="A464" s="91" t="s">
        <v>4</v>
      </c>
      <c r="B464" s="91" t="s">
        <v>12</v>
      </c>
      <c r="C464" s="91" t="s">
        <v>243</v>
      </c>
      <c r="D464" s="91" t="s">
        <v>132</v>
      </c>
      <c r="E464" s="94">
        <v>7.5999999999999998E-2</v>
      </c>
      <c r="F464" s="81" t="s">
        <v>244</v>
      </c>
      <c r="G464" s="91" t="s">
        <v>252</v>
      </c>
      <c r="H464" s="91">
        <v>2025</v>
      </c>
    </row>
    <row r="465" spans="1:8" x14ac:dyDescent="0.35">
      <c r="A465" s="91" t="s">
        <v>4</v>
      </c>
      <c r="B465" s="91" t="s">
        <v>12</v>
      </c>
      <c r="C465" s="91" t="s">
        <v>246</v>
      </c>
      <c r="D465" s="91" t="s">
        <v>132</v>
      </c>
      <c r="E465" s="94">
        <v>1.4999999999999999E-2</v>
      </c>
      <c r="F465" s="81" t="s">
        <v>244</v>
      </c>
      <c r="G465" s="91" t="s">
        <v>252</v>
      </c>
      <c r="H465" s="91">
        <v>2025</v>
      </c>
    </row>
    <row r="466" spans="1:8" x14ac:dyDescent="0.35">
      <c r="A466" s="91" t="s">
        <v>4</v>
      </c>
      <c r="B466" s="91" t="s">
        <v>12</v>
      </c>
      <c r="C466" s="91" t="s">
        <v>247</v>
      </c>
      <c r="D466" s="91" t="s">
        <v>132</v>
      </c>
      <c r="E466" s="95">
        <v>407</v>
      </c>
      <c r="F466" s="81" t="s">
        <v>248</v>
      </c>
      <c r="G466" s="91" t="s">
        <v>252</v>
      </c>
      <c r="H466" s="91">
        <v>2025</v>
      </c>
    </row>
    <row r="467" spans="1:8" x14ac:dyDescent="0.35">
      <c r="A467" s="91" t="s">
        <v>4</v>
      </c>
      <c r="B467" s="91" t="s">
        <v>12</v>
      </c>
      <c r="C467" s="91" t="s">
        <v>249</v>
      </c>
      <c r="D467" s="91" t="s">
        <v>132</v>
      </c>
      <c r="E467" s="95">
        <v>176</v>
      </c>
      <c r="F467" s="81" t="s">
        <v>248</v>
      </c>
      <c r="G467" s="91" t="s">
        <v>252</v>
      </c>
      <c r="H467" s="91">
        <v>2025</v>
      </c>
    </row>
    <row r="468" spans="1:8" x14ac:dyDescent="0.35">
      <c r="A468" s="91" t="s">
        <v>4</v>
      </c>
      <c r="B468" s="91" t="s">
        <v>12</v>
      </c>
      <c r="C468" s="91" t="s">
        <v>250</v>
      </c>
      <c r="D468" s="91" t="s">
        <v>132</v>
      </c>
      <c r="E468" s="95">
        <f>MROUND(INDEX('[2]Input Data'!$U$430:$AI$449,MATCH(IF($A468="Primary",$A468,$B468),'[2]Input Data'!$A$430:$A$449,0),MATCH($D468,'[2]Input Data'!B$429:Q$429,0)),1)</f>
        <v>492</v>
      </c>
      <c r="F468" s="81" t="s">
        <v>248</v>
      </c>
      <c r="G468" s="91" t="s">
        <v>252</v>
      </c>
      <c r="H468" s="91">
        <v>2025</v>
      </c>
    </row>
    <row r="469" spans="1:8" x14ac:dyDescent="0.35">
      <c r="A469" s="91" t="s">
        <v>4</v>
      </c>
      <c r="B469" s="91" t="s">
        <v>12</v>
      </c>
      <c r="C469" s="91" t="s">
        <v>251</v>
      </c>
      <c r="D469" s="91" t="s">
        <v>132</v>
      </c>
      <c r="E469" s="94">
        <v>9.0999999999999998E-2</v>
      </c>
      <c r="F469" s="81" t="s">
        <v>244</v>
      </c>
      <c r="G469" s="91" t="s">
        <v>252</v>
      </c>
      <c r="H469" s="91">
        <v>2025</v>
      </c>
    </row>
    <row r="470" spans="1:8" x14ac:dyDescent="0.35">
      <c r="A470" s="91" t="s">
        <v>4</v>
      </c>
      <c r="B470" s="91" t="s">
        <v>12</v>
      </c>
      <c r="C470" s="91" t="s">
        <v>243</v>
      </c>
      <c r="D470" s="91" t="s">
        <v>133</v>
      </c>
      <c r="E470" s="94">
        <v>7.2999999999999995E-2</v>
      </c>
      <c r="F470" s="81" t="s">
        <v>244</v>
      </c>
      <c r="G470" s="91" t="s">
        <v>252</v>
      </c>
      <c r="H470" s="91">
        <v>2025</v>
      </c>
    </row>
    <row r="471" spans="1:8" x14ac:dyDescent="0.35">
      <c r="A471" s="91" t="s">
        <v>4</v>
      </c>
      <c r="B471" s="91" t="s">
        <v>12</v>
      </c>
      <c r="C471" s="91" t="s">
        <v>246</v>
      </c>
      <c r="D471" s="91" t="s">
        <v>133</v>
      </c>
      <c r="E471" s="94">
        <v>1.4999999999999999E-2</v>
      </c>
      <c r="F471" s="81" t="s">
        <v>244</v>
      </c>
      <c r="G471" s="91" t="s">
        <v>252</v>
      </c>
      <c r="H471" s="91">
        <v>2025</v>
      </c>
    </row>
    <row r="472" spans="1:8" x14ac:dyDescent="0.35">
      <c r="A472" s="91" t="s">
        <v>4</v>
      </c>
      <c r="B472" s="91" t="s">
        <v>12</v>
      </c>
      <c r="C472" s="91" t="s">
        <v>247</v>
      </c>
      <c r="D472" s="91" t="s">
        <v>133</v>
      </c>
      <c r="E472" s="95">
        <v>407</v>
      </c>
      <c r="F472" s="81" t="s">
        <v>248</v>
      </c>
      <c r="G472" s="91" t="s">
        <v>252</v>
      </c>
      <c r="H472" s="91">
        <v>2025</v>
      </c>
    </row>
    <row r="473" spans="1:8" x14ac:dyDescent="0.35">
      <c r="A473" s="91" t="s">
        <v>4</v>
      </c>
      <c r="B473" s="91" t="s">
        <v>12</v>
      </c>
      <c r="C473" s="91" t="s">
        <v>249</v>
      </c>
      <c r="D473" s="91" t="s">
        <v>133</v>
      </c>
      <c r="E473" s="95">
        <v>169</v>
      </c>
      <c r="F473" s="81" t="s">
        <v>248</v>
      </c>
      <c r="G473" s="91" t="s">
        <v>252</v>
      </c>
      <c r="H473" s="91">
        <v>2025</v>
      </c>
    </row>
    <row r="474" spans="1:8" x14ac:dyDescent="0.35">
      <c r="A474" s="91" t="s">
        <v>4</v>
      </c>
      <c r="B474" s="91" t="s">
        <v>12</v>
      </c>
      <c r="C474" s="91" t="s">
        <v>250</v>
      </c>
      <c r="D474" s="91" t="s">
        <v>133</v>
      </c>
      <c r="E474" s="95">
        <f>MROUND(INDEX('[2]Input Data'!$U$430:$AI$449,MATCH(IF($A474="Primary",$A474,$B474),'[2]Input Data'!$A$430:$A$449,0),MATCH($D474,'[2]Input Data'!B$429:Q$429,0)),1)</f>
        <v>492</v>
      </c>
      <c r="F474" s="81" t="s">
        <v>248</v>
      </c>
      <c r="G474" s="91" t="s">
        <v>252</v>
      </c>
      <c r="H474" s="91">
        <v>2025</v>
      </c>
    </row>
    <row r="475" spans="1:8" x14ac:dyDescent="0.35">
      <c r="A475" s="91" t="s">
        <v>4</v>
      </c>
      <c r="B475" s="91" t="s">
        <v>12</v>
      </c>
      <c r="C475" s="91" t="s">
        <v>251</v>
      </c>
      <c r="D475" s="91" t="s">
        <v>133</v>
      </c>
      <c r="E475" s="94">
        <v>8.7999999999999995E-2</v>
      </c>
      <c r="F475" s="81" t="s">
        <v>244</v>
      </c>
      <c r="G475" s="91" t="s">
        <v>252</v>
      </c>
      <c r="H475" s="91">
        <v>2025</v>
      </c>
    </row>
    <row r="476" spans="1:8" x14ac:dyDescent="0.35">
      <c r="A476" s="91" t="s">
        <v>4</v>
      </c>
      <c r="B476" s="91" t="s">
        <v>12</v>
      </c>
      <c r="C476" s="91" t="s">
        <v>243</v>
      </c>
      <c r="D476" s="91" t="s">
        <v>134</v>
      </c>
      <c r="E476" s="94">
        <v>7.4999999999999997E-2</v>
      </c>
      <c r="F476" s="81" t="s">
        <v>244</v>
      </c>
      <c r="G476" s="91" t="s">
        <v>252</v>
      </c>
      <c r="H476" s="91">
        <v>2025</v>
      </c>
    </row>
    <row r="477" spans="1:8" x14ac:dyDescent="0.35">
      <c r="A477" s="91" t="s">
        <v>4</v>
      </c>
      <c r="B477" s="91" t="s">
        <v>12</v>
      </c>
      <c r="C477" s="91" t="s">
        <v>246</v>
      </c>
      <c r="D477" s="91" t="s">
        <v>134</v>
      </c>
      <c r="E477" s="94">
        <v>1.4999999999999999E-2</v>
      </c>
      <c r="F477" s="81" t="s">
        <v>244</v>
      </c>
      <c r="G477" s="91" t="s">
        <v>252</v>
      </c>
      <c r="H477" s="91">
        <v>2025</v>
      </c>
    </row>
    <row r="478" spans="1:8" x14ac:dyDescent="0.35">
      <c r="A478" s="91" t="s">
        <v>4</v>
      </c>
      <c r="B478" s="91" t="s">
        <v>12</v>
      </c>
      <c r="C478" s="91" t="s">
        <v>247</v>
      </c>
      <c r="D478" s="91" t="s">
        <v>134</v>
      </c>
      <c r="E478" s="95">
        <v>407</v>
      </c>
      <c r="F478" s="81" t="s">
        <v>248</v>
      </c>
      <c r="G478" s="91" t="s">
        <v>252</v>
      </c>
      <c r="H478" s="91">
        <v>2025</v>
      </c>
    </row>
    <row r="479" spans="1:8" x14ac:dyDescent="0.35">
      <c r="A479" s="91" t="s">
        <v>4</v>
      </c>
      <c r="B479" s="91" t="s">
        <v>12</v>
      </c>
      <c r="C479" s="91" t="s">
        <v>249</v>
      </c>
      <c r="D479" s="91" t="s">
        <v>134</v>
      </c>
      <c r="E479" s="95">
        <v>181</v>
      </c>
      <c r="F479" s="81" t="s">
        <v>248</v>
      </c>
      <c r="G479" s="91" t="s">
        <v>252</v>
      </c>
      <c r="H479" s="91">
        <v>2025</v>
      </c>
    </row>
    <row r="480" spans="1:8" x14ac:dyDescent="0.35">
      <c r="A480" s="91" t="s">
        <v>4</v>
      </c>
      <c r="B480" s="91" t="s">
        <v>12</v>
      </c>
      <c r="C480" s="91" t="s">
        <v>250</v>
      </c>
      <c r="D480" s="91" t="s">
        <v>134</v>
      </c>
      <c r="E480" s="95"/>
      <c r="F480" s="81"/>
      <c r="G480" s="91" t="s">
        <v>252</v>
      </c>
      <c r="H480" s="91">
        <v>2025</v>
      </c>
    </row>
    <row r="481" spans="1:8" x14ac:dyDescent="0.35">
      <c r="A481" s="91" t="s">
        <v>4</v>
      </c>
      <c r="B481" s="91" t="s">
        <v>12</v>
      </c>
      <c r="C481" s="91" t="s">
        <v>251</v>
      </c>
      <c r="D481" s="91" t="s">
        <v>134</v>
      </c>
      <c r="E481" s="94">
        <v>0.09</v>
      </c>
      <c r="F481" s="81" t="s">
        <v>244</v>
      </c>
      <c r="G481" s="91" t="s">
        <v>252</v>
      </c>
      <c r="H481" s="91">
        <v>2025</v>
      </c>
    </row>
    <row r="482" spans="1:8" x14ac:dyDescent="0.35">
      <c r="A482" s="91" t="s">
        <v>4</v>
      </c>
      <c r="B482" s="91" t="s">
        <v>16</v>
      </c>
      <c r="C482" s="91" t="s">
        <v>243</v>
      </c>
      <c r="D482" s="91" t="s">
        <v>119</v>
      </c>
      <c r="E482" s="94">
        <v>3.3000000000000002E-2</v>
      </c>
      <c r="F482" s="81" t="s">
        <v>244</v>
      </c>
      <c r="G482" s="91" t="s">
        <v>245</v>
      </c>
      <c r="H482" s="91">
        <v>2025</v>
      </c>
    </row>
    <row r="483" spans="1:8" x14ac:dyDescent="0.35">
      <c r="A483" s="91" t="s">
        <v>4</v>
      </c>
      <c r="B483" s="91" t="s">
        <v>16</v>
      </c>
      <c r="C483" s="91" t="s">
        <v>246</v>
      </c>
      <c r="D483" s="91" t="s">
        <v>119</v>
      </c>
      <c r="E483" s="94">
        <v>5.0999999999999997E-2</v>
      </c>
      <c r="F483" s="81" t="s">
        <v>244</v>
      </c>
      <c r="G483" s="91" t="s">
        <v>245</v>
      </c>
      <c r="H483" s="91">
        <v>2025</v>
      </c>
    </row>
    <row r="484" spans="1:8" x14ac:dyDescent="0.35">
      <c r="A484" s="91" t="s">
        <v>4</v>
      </c>
      <c r="B484" s="91" t="s">
        <v>16</v>
      </c>
      <c r="C484" s="91" t="s">
        <v>247</v>
      </c>
      <c r="D484" s="91" t="s">
        <v>119</v>
      </c>
      <c r="E484" s="95">
        <v>5</v>
      </c>
      <c r="F484" s="81" t="s">
        <v>248</v>
      </c>
      <c r="G484" s="91" t="s">
        <v>245</v>
      </c>
      <c r="H484" s="91">
        <v>2025</v>
      </c>
    </row>
    <row r="485" spans="1:8" x14ac:dyDescent="0.35">
      <c r="A485" s="91" t="s">
        <v>4</v>
      </c>
      <c r="B485" s="91" t="s">
        <v>16</v>
      </c>
      <c r="C485" s="91" t="s">
        <v>249</v>
      </c>
      <c r="D485" s="91" t="s">
        <v>119</v>
      </c>
      <c r="E485" s="95">
        <v>7</v>
      </c>
      <c r="F485" s="81" t="s">
        <v>248</v>
      </c>
      <c r="G485" s="91" t="s">
        <v>245</v>
      </c>
      <c r="H485" s="91">
        <v>2025</v>
      </c>
    </row>
    <row r="486" spans="1:8" x14ac:dyDescent="0.35">
      <c r="A486" s="91" t="s">
        <v>4</v>
      </c>
      <c r="B486" s="91" t="s">
        <v>16</v>
      </c>
      <c r="C486" s="91" t="s">
        <v>250</v>
      </c>
      <c r="D486" s="91" t="s">
        <v>119</v>
      </c>
      <c r="E486" s="95">
        <v>14</v>
      </c>
      <c r="F486" s="81" t="s">
        <v>248</v>
      </c>
      <c r="G486" s="91" t="s">
        <v>245</v>
      </c>
      <c r="H486" s="91">
        <v>2025</v>
      </c>
    </row>
    <row r="487" spans="1:8" x14ac:dyDescent="0.35">
      <c r="A487" s="91" t="s">
        <v>4</v>
      </c>
      <c r="B487" s="91" t="s">
        <v>16</v>
      </c>
      <c r="C487" s="91" t="s">
        <v>251</v>
      </c>
      <c r="D487" s="91" t="s">
        <v>119</v>
      </c>
      <c r="E487" s="94">
        <v>8.4000000000000005E-2</v>
      </c>
      <c r="F487" s="81" t="s">
        <v>244</v>
      </c>
      <c r="G487" s="91" t="s">
        <v>245</v>
      </c>
      <c r="H487" s="91">
        <v>2025</v>
      </c>
    </row>
    <row r="488" spans="1:8" x14ac:dyDescent="0.35">
      <c r="A488" s="91" t="s">
        <v>4</v>
      </c>
      <c r="B488" s="91" t="s">
        <v>16</v>
      </c>
      <c r="C488" s="91" t="s">
        <v>243</v>
      </c>
      <c r="D488" s="91" t="s">
        <v>120</v>
      </c>
      <c r="E488" s="94">
        <v>5.1999999999999998E-2</v>
      </c>
      <c r="F488" s="81" t="s">
        <v>244</v>
      </c>
      <c r="G488" s="91" t="s">
        <v>245</v>
      </c>
      <c r="H488" s="91">
        <v>2025</v>
      </c>
    </row>
    <row r="489" spans="1:8" x14ac:dyDescent="0.35">
      <c r="A489" s="91" t="s">
        <v>4</v>
      </c>
      <c r="B489" s="91" t="s">
        <v>16</v>
      </c>
      <c r="C489" s="91" t="s">
        <v>246</v>
      </c>
      <c r="D489" s="91" t="s">
        <v>120</v>
      </c>
      <c r="E489" s="94">
        <v>6.3E-2</v>
      </c>
      <c r="F489" s="81" t="s">
        <v>244</v>
      </c>
      <c r="G489" s="91" t="s">
        <v>245</v>
      </c>
      <c r="H489" s="91">
        <v>2025</v>
      </c>
    </row>
    <row r="490" spans="1:8" x14ac:dyDescent="0.35">
      <c r="A490" s="91" t="s">
        <v>4</v>
      </c>
      <c r="B490" s="91" t="s">
        <v>16</v>
      </c>
      <c r="C490" s="91" t="s">
        <v>247</v>
      </c>
      <c r="D490" s="91" t="s">
        <v>120</v>
      </c>
      <c r="E490" s="95">
        <v>7</v>
      </c>
      <c r="F490" s="81" t="s">
        <v>248</v>
      </c>
      <c r="G490" s="91" t="s">
        <v>245</v>
      </c>
      <c r="H490" s="91">
        <v>2025</v>
      </c>
    </row>
    <row r="491" spans="1:8" x14ac:dyDescent="0.35">
      <c r="A491" s="91" t="s">
        <v>4</v>
      </c>
      <c r="B491" s="91" t="s">
        <v>16</v>
      </c>
      <c r="C491" s="91" t="s">
        <v>249</v>
      </c>
      <c r="D491" s="91" t="s">
        <v>120</v>
      </c>
      <c r="E491" s="95">
        <v>10</v>
      </c>
      <c r="F491" s="81" t="s">
        <v>248</v>
      </c>
      <c r="G491" s="91" t="s">
        <v>245</v>
      </c>
      <c r="H491" s="91">
        <v>2025</v>
      </c>
    </row>
    <row r="492" spans="1:8" x14ac:dyDescent="0.35">
      <c r="A492" s="91" t="s">
        <v>4</v>
      </c>
      <c r="B492" s="91" t="s">
        <v>16</v>
      </c>
      <c r="C492" s="91" t="s">
        <v>250</v>
      </c>
      <c r="D492" s="91" t="s">
        <v>120</v>
      </c>
      <c r="E492" s="95">
        <v>14</v>
      </c>
      <c r="F492" s="81" t="s">
        <v>248</v>
      </c>
      <c r="G492" s="91" t="s">
        <v>245</v>
      </c>
      <c r="H492" s="91">
        <v>2025</v>
      </c>
    </row>
    <row r="493" spans="1:8" x14ac:dyDescent="0.35">
      <c r="A493" s="91" t="s">
        <v>4</v>
      </c>
      <c r="B493" s="91" t="s">
        <v>16</v>
      </c>
      <c r="C493" s="91" t="s">
        <v>251</v>
      </c>
      <c r="D493" s="91" t="s">
        <v>120</v>
      </c>
      <c r="E493" s="94">
        <v>0.115</v>
      </c>
      <c r="F493" s="81" t="s">
        <v>244</v>
      </c>
      <c r="G493" s="91" t="s">
        <v>245</v>
      </c>
      <c r="H493" s="91">
        <v>2025</v>
      </c>
    </row>
    <row r="494" spans="1:8" x14ac:dyDescent="0.35">
      <c r="A494" s="91" t="s">
        <v>4</v>
      </c>
      <c r="B494" s="91" t="s">
        <v>16</v>
      </c>
      <c r="C494" s="91" t="s">
        <v>243</v>
      </c>
      <c r="D494" s="91" t="s">
        <v>121</v>
      </c>
      <c r="E494" s="94">
        <v>8.5000000000000006E-2</v>
      </c>
      <c r="F494" s="81" t="s">
        <v>244</v>
      </c>
      <c r="G494" s="91" t="s">
        <v>245</v>
      </c>
      <c r="H494" s="91">
        <v>2025</v>
      </c>
    </row>
    <row r="495" spans="1:8" x14ac:dyDescent="0.35">
      <c r="A495" s="91" t="s">
        <v>4</v>
      </c>
      <c r="B495" s="91" t="s">
        <v>16</v>
      </c>
      <c r="C495" s="91" t="s">
        <v>246</v>
      </c>
      <c r="D495" s="91" t="s">
        <v>121</v>
      </c>
      <c r="E495" s="94">
        <v>0.06</v>
      </c>
      <c r="F495" s="81" t="s">
        <v>244</v>
      </c>
      <c r="G495" s="91" t="s">
        <v>245</v>
      </c>
      <c r="H495" s="91">
        <v>2025</v>
      </c>
    </row>
    <row r="496" spans="1:8" x14ac:dyDescent="0.35">
      <c r="A496" s="91" t="s">
        <v>4</v>
      </c>
      <c r="B496" s="91" t="s">
        <v>16</v>
      </c>
      <c r="C496" s="91" t="s">
        <v>247</v>
      </c>
      <c r="D496" s="91" t="s">
        <v>121</v>
      </c>
      <c r="E496" s="95">
        <v>9</v>
      </c>
      <c r="F496" s="81" t="s">
        <v>248</v>
      </c>
      <c r="G496" s="91" t="s">
        <v>245</v>
      </c>
      <c r="H496" s="91">
        <v>2025</v>
      </c>
    </row>
    <row r="497" spans="1:8" x14ac:dyDescent="0.35">
      <c r="A497" s="91" t="s">
        <v>4</v>
      </c>
      <c r="B497" s="91" t="s">
        <v>16</v>
      </c>
      <c r="C497" s="91" t="s">
        <v>249</v>
      </c>
      <c r="D497" s="91" t="s">
        <v>121</v>
      </c>
      <c r="E497" s="95">
        <v>14</v>
      </c>
      <c r="F497" s="81" t="s">
        <v>248</v>
      </c>
      <c r="G497" s="91" t="s">
        <v>245</v>
      </c>
      <c r="H497" s="91">
        <v>2025</v>
      </c>
    </row>
    <row r="498" spans="1:8" x14ac:dyDescent="0.35">
      <c r="A498" s="91" t="s">
        <v>4</v>
      </c>
      <c r="B498" s="91" t="s">
        <v>16</v>
      </c>
      <c r="C498" s="91" t="s">
        <v>250</v>
      </c>
      <c r="D498" s="91" t="s">
        <v>121</v>
      </c>
      <c r="E498" s="95">
        <v>13</v>
      </c>
      <c r="F498" s="81" t="s">
        <v>248</v>
      </c>
      <c r="G498" s="91" t="s">
        <v>245</v>
      </c>
      <c r="H498" s="91">
        <v>2025</v>
      </c>
    </row>
    <row r="499" spans="1:8" x14ac:dyDescent="0.35">
      <c r="A499" s="91" t="s">
        <v>4</v>
      </c>
      <c r="B499" s="91" t="s">
        <v>16</v>
      </c>
      <c r="C499" s="91" t="s">
        <v>251</v>
      </c>
      <c r="D499" s="91" t="s">
        <v>121</v>
      </c>
      <c r="E499" s="94">
        <v>0.14499999999999999</v>
      </c>
      <c r="F499" s="81" t="s">
        <v>244</v>
      </c>
      <c r="G499" s="91" t="s">
        <v>245</v>
      </c>
      <c r="H499" s="91">
        <v>2025</v>
      </c>
    </row>
    <row r="500" spans="1:8" x14ac:dyDescent="0.35">
      <c r="A500" s="91" t="s">
        <v>4</v>
      </c>
      <c r="B500" s="91" t="s">
        <v>16</v>
      </c>
      <c r="C500" s="91" t="s">
        <v>243</v>
      </c>
      <c r="D500" s="91" t="s">
        <v>122</v>
      </c>
      <c r="E500" s="94">
        <v>8.4000000000000005E-2</v>
      </c>
      <c r="F500" s="81" t="s">
        <v>244</v>
      </c>
      <c r="G500" s="91" t="s">
        <v>245</v>
      </c>
      <c r="H500" s="91">
        <v>2025</v>
      </c>
    </row>
    <row r="501" spans="1:8" x14ac:dyDescent="0.35">
      <c r="A501" s="91" t="s">
        <v>4</v>
      </c>
      <c r="B501" s="91" t="s">
        <v>16</v>
      </c>
      <c r="C501" s="91" t="s">
        <v>246</v>
      </c>
      <c r="D501" s="91" t="s">
        <v>122</v>
      </c>
      <c r="E501" s="94">
        <v>4.3999999999999997E-2</v>
      </c>
      <c r="F501" s="81" t="s">
        <v>244</v>
      </c>
      <c r="G501" s="91" t="s">
        <v>245</v>
      </c>
      <c r="H501" s="91">
        <v>2025</v>
      </c>
    </row>
    <row r="502" spans="1:8" x14ac:dyDescent="0.35">
      <c r="A502" s="91" t="s">
        <v>4</v>
      </c>
      <c r="B502" s="91" t="s">
        <v>16</v>
      </c>
      <c r="C502" s="91" t="s">
        <v>247</v>
      </c>
      <c r="D502" s="91" t="s">
        <v>122</v>
      </c>
      <c r="E502" s="95">
        <v>8</v>
      </c>
      <c r="F502" s="81" t="s">
        <v>248</v>
      </c>
      <c r="G502" s="91" t="s">
        <v>245</v>
      </c>
      <c r="H502" s="91">
        <v>2025</v>
      </c>
    </row>
    <row r="503" spans="1:8" x14ac:dyDescent="0.35">
      <c r="A503" s="91" t="s">
        <v>4</v>
      </c>
      <c r="B503" s="91" t="s">
        <v>16</v>
      </c>
      <c r="C503" s="91" t="s">
        <v>249</v>
      </c>
      <c r="D503" s="91" t="s">
        <v>122</v>
      </c>
      <c r="E503" s="95">
        <v>7</v>
      </c>
      <c r="F503" s="81" t="s">
        <v>248</v>
      </c>
      <c r="G503" s="91" t="s">
        <v>245</v>
      </c>
      <c r="H503" s="91">
        <v>2025</v>
      </c>
    </row>
    <row r="504" spans="1:8" x14ac:dyDescent="0.35">
      <c r="A504" s="91" t="s">
        <v>4</v>
      </c>
      <c r="B504" s="91" t="s">
        <v>16</v>
      </c>
      <c r="C504" s="91" t="s">
        <v>250</v>
      </c>
      <c r="D504" s="91" t="s">
        <v>122</v>
      </c>
      <c r="E504" s="95">
        <v>15</v>
      </c>
      <c r="F504" s="81" t="s">
        <v>248</v>
      </c>
      <c r="G504" s="91" t="s">
        <v>245</v>
      </c>
      <c r="H504" s="91">
        <v>2025</v>
      </c>
    </row>
    <row r="505" spans="1:8" x14ac:dyDescent="0.35">
      <c r="A505" s="91" t="s">
        <v>4</v>
      </c>
      <c r="B505" s="91" t="s">
        <v>16</v>
      </c>
      <c r="C505" s="91" t="s">
        <v>251</v>
      </c>
      <c r="D505" s="91" t="s">
        <v>122</v>
      </c>
      <c r="E505" s="94">
        <v>0.128</v>
      </c>
      <c r="F505" s="81" t="s">
        <v>244</v>
      </c>
      <c r="G505" s="91" t="s">
        <v>245</v>
      </c>
      <c r="H505" s="91">
        <v>2025</v>
      </c>
    </row>
    <row r="506" spans="1:8" x14ac:dyDescent="0.35">
      <c r="A506" s="91" t="s">
        <v>4</v>
      </c>
      <c r="B506" s="91" t="s">
        <v>16</v>
      </c>
      <c r="C506" s="91" t="s">
        <v>243</v>
      </c>
      <c r="D506" s="91" t="s">
        <v>123</v>
      </c>
      <c r="E506" s="94">
        <v>6.5000000000000002E-2</v>
      </c>
      <c r="F506" s="81" t="s">
        <v>244</v>
      </c>
      <c r="G506" s="91" t="s">
        <v>245</v>
      </c>
      <c r="H506" s="91">
        <v>2025</v>
      </c>
    </row>
    <row r="507" spans="1:8" x14ac:dyDescent="0.35">
      <c r="A507" s="91" t="s">
        <v>4</v>
      </c>
      <c r="B507" s="91" t="s">
        <v>16</v>
      </c>
      <c r="C507" s="91" t="s">
        <v>246</v>
      </c>
      <c r="D507" s="91" t="s">
        <v>123</v>
      </c>
      <c r="E507" s="94">
        <v>5.2999999999999999E-2</v>
      </c>
      <c r="F507" s="81" t="s">
        <v>244</v>
      </c>
      <c r="G507" s="91" t="s">
        <v>245</v>
      </c>
      <c r="H507" s="91">
        <v>2025</v>
      </c>
    </row>
    <row r="508" spans="1:8" x14ac:dyDescent="0.35">
      <c r="A508" s="91" t="s">
        <v>4</v>
      </c>
      <c r="B508" s="91" t="s">
        <v>16</v>
      </c>
      <c r="C508" s="91" t="s">
        <v>247</v>
      </c>
      <c r="D508" s="91" t="s">
        <v>123</v>
      </c>
      <c r="E508" s="95">
        <v>6</v>
      </c>
      <c r="F508" s="81" t="s">
        <v>248</v>
      </c>
      <c r="G508" s="91" t="s">
        <v>245</v>
      </c>
      <c r="H508" s="91">
        <v>2025</v>
      </c>
    </row>
    <row r="509" spans="1:8" x14ac:dyDescent="0.35">
      <c r="A509" s="91" t="s">
        <v>4</v>
      </c>
      <c r="B509" s="91" t="s">
        <v>16</v>
      </c>
      <c r="C509" s="91" t="s">
        <v>249</v>
      </c>
      <c r="D509" s="91" t="s">
        <v>123</v>
      </c>
      <c r="E509" s="95">
        <v>8</v>
      </c>
      <c r="F509" s="81" t="s">
        <v>248</v>
      </c>
      <c r="G509" s="91" t="s">
        <v>245</v>
      </c>
      <c r="H509" s="91">
        <v>2025</v>
      </c>
    </row>
    <row r="510" spans="1:8" x14ac:dyDescent="0.35">
      <c r="A510" s="91" t="s">
        <v>4</v>
      </c>
      <c r="B510" s="91" t="s">
        <v>16</v>
      </c>
      <c r="C510" s="91" t="s">
        <v>250</v>
      </c>
      <c r="D510" s="91" t="s">
        <v>123</v>
      </c>
      <c r="E510" s="95">
        <v>24</v>
      </c>
      <c r="F510" s="81" t="s">
        <v>248</v>
      </c>
      <c r="G510" s="91" t="s">
        <v>245</v>
      </c>
      <c r="H510" s="91">
        <v>2025</v>
      </c>
    </row>
    <row r="511" spans="1:8" x14ac:dyDescent="0.35">
      <c r="A511" s="91" t="s">
        <v>4</v>
      </c>
      <c r="B511" s="91" t="s">
        <v>16</v>
      </c>
      <c r="C511" s="91" t="s">
        <v>251</v>
      </c>
      <c r="D511" s="91" t="s">
        <v>123</v>
      </c>
      <c r="E511" s="94">
        <v>0.11799999999999999</v>
      </c>
      <c r="F511" s="81" t="s">
        <v>244</v>
      </c>
      <c r="G511" s="91" t="s">
        <v>245</v>
      </c>
      <c r="H511" s="91">
        <v>2025</v>
      </c>
    </row>
    <row r="512" spans="1:8" x14ac:dyDescent="0.35">
      <c r="A512" s="91" t="s">
        <v>4</v>
      </c>
      <c r="B512" s="91" t="s">
        <v>16</v>
      </c>
      <c r="C512" s="91" t="s">
        <v>243</v>
      </c>
      <c r="D512" s="91" t="s">
        <v>124</v>
      </c>
      <c r="E512" s="94">
        <v>9.7000000000000003E-2</v>
      </c>
      <c r="F512" s="81" t="s">
        <v>244</v>
      </c>
      <c r="G512" s="91" t="s">
        <v>245</v>
      </c>
      <c r="H512" s="91">
        <v>2025</v>
      </c>
    </row>
    <row r="513" spans="1:8" x14ac:dyDescent="0.35">
      <c r="A513" s="91" t="s">
        <v>4</v>
      </c>
      <c r="B513" s="91" t="s">
        <v>16</v>
      </c>
      <c r="C513" s="91" t="s">
        <v>246</v>
      </c>
      <c r="D513" s="91" t="s">
        <v>124</v>
      </c>
      <c r="E513" s="94">
        <v>2.5999999999999999E-2</v>
      </c>
      <c r="F513" s="81" t="s">
        <v>244</v>
      </c>
      <c r="G513" s="91" t="s">
        <v>245</v>
      </c>
      <c r="H513" s="91">
        <v>2025</v>
      </c>
    </row>
    <row r="514" spans="1:8" x14ac:dyDescent="0.35">
      <c r="A514" s="91" t="s">
        <v>4</v>
      </c>
      <c r="B514" s="91" t="s">
        <v>16</v>
      </c>
      <c r="C514" s="91" t="s">
        <v>247</v>
      </c>
      <c r="D514" s="91" t="s">
        <v>124</v>
      </c>
      <c r="E514" s="95">
        <v>3</v>
      </c>
      <c r="F514" s="81" t="s">
        <v>248</v>
      </c>
      <c r="G514" s="91" t="s">
        <v>245</v>
      </c>
      <c r="H514" s="91">
        <v>2025</v>
      </c>
    </row>
    <row r="515" spans="1:8" x14ac:dyDescent="0.35">
      <c r="A515" s="91" t="s">
        <v>4</v>
      </c>
      <c r="B515" s="91" t="s">
        <v>16</v>
      </c>
      <c r="C515" s="91" t="s">
        <v>249</v>
      </c>
      <c r="D515" s="91" t="s">
        <v>124</v>
      </c>
      <c r="E515" s="95">
        <v>8</v>
      </c>
      <c r="F515" s="81" t="s">
        <v>248</v>
      </c>
      <c r="G515" s="91" t="s">
        <v>245</v>
      </c>
      <c r="H515" s="91">
        <v>2025</v>
      </c>
    </row>
    <row r="516" spans="1:8" x14ac:dyDescent="0.35">
      <c r="A516" s="91" t="s">
        <v>4</v>
      </c>
      <c r="B516" s="91" t="s">
        <v>16</v>
      </c>
      <c r="C516" s="91" t="s">
        <v>250</v>
      </c>
      <c r="D516" s="91" t="s">
        <v>124</v>
      </c>
      <c r="E516" s="95">
        <v>17</v>
      </c>
      <c r="F516" s="81" t="s">
        <v>248</v>
      </c>
      <c r="G516" s="91" t="s">
        <v>245</v>
      </c>
      <c r="H516" s="91">
        <v>2025</v>
      </c>
    </row>
    <row r="517" spans="1:8" x14ac:dyDescent="0.35">
      <c r="A517" s="91" t="s">
        <v>4</v>
      </c>
      <c r="B517" s="91" t="s">
        <v>16</v>
      </c>
      <c r="C517" s="91" t="s">
        <v>251</v>
      </c>
      <c r="D517" s="91" t="s">
        <v>124</v>
      </c>
      <c r="E517" s="94">
        <v>0.123</v>
      </c>
      <c r="F517" s="81" t="s">
        <v>244</v>
      </c>
      <c r="G517" s="91" t="s">
        <v>245</v>
      </c>
      <c r="H517" s="91">
        <v>2025</v>
      </c>
    </row>
    <row r="518" spans="1:8" x14ac:dyDescent="0.35">
      <c r="A518" s="91" t="s">
        <v>4</v>
      </c>
      <c r="B518" s="91" t="s">
        <v>16</v>
      </c>
      <c r="C518" s="91" t="s">
        <v>243</v>
      </c>
      <c r="D518" s="91" t="s">
        <v>125</v>
      </c>
      <c r="E518" s="94">
        <v>7.4999999999999997E-2</v>
      </c>
      <c r="F518" s="81" t="s">
        <v>244</v>
      </c>
      <c r="G518" s="91" t="s">
        <v>245</v>
      </c>
      <c r="H518" s="91">
        <v>2025</v>
      </c>
    </row>
    <row r="519" spans="1:8" x14ac:dyDescent="0.35">
      <c r="A519" s="91" t="s">
        <v>4</v>
      </c>
      <c r="B519" s="91" t="s">
        <v>16</v>
      </c>
      <c r="C519" s="91" t="s">
        <v>246</v>
      </c>
      <c r="D519" s="91" t="s">
        <v>125</v>
      </c>
      <c r="E519" s="94">
        <v>4.9000000000000002E-2</v>
      </c>
      <c r="F519" s="81" t="s">
        <v>244</v>
      </c>
      <c r="G519" s="91" t="s">
        <v>245</v>
      </c>
      <c r="H519" s="91">
        <v>2025</v>
      </c>
    </row>
    <row r="520" spans="1:8" x14ac:dyDescent="0.35">
      <c r="A520" s="91" t="s">
        <v>4</v>
      </c>
      <c r="B520" s="91" t="s">
        <v>16</v>
      </c>
      <c r="C520" s="91" t="s">
        <v>247</v>
      </c>
      <c r="D520" s="91" t="s">
        <v>125</v>
      </c>
      <c r="E520" s="95">
        <v>2</v>
      </c>
      <c r="F520" s="81" t="s">
        <v>248</v>
      </c>
      <c r="G520" s="91" t="s">
        <v>245</v>
      </c>
      <c r="H520" s="91">
        <v>2025</v>
      </c>
    </row>
    <row r="521" spans="1:8" x14ac:dyDescent="0.35">
      <c r="A521" s="91" t="s">
        <v>4</v>
      </c>
      <c r="B521" s="91" t="s">
        <v>16</v>
      </c>
      <c r="C521" s="91" t="s">
        <v>249</v>
      </c>
      <c r="D521" s="91" t="s">
        <v>125</v>
      </c>
      <c r="E521" s="95">
        <v>15</v>
      </c>
      <c r="F521" s="81" t="s">
        <v>248</v>
      </c>
      <c r="G521" s="91" t="s">
        <v>245</v>
      </c>
      <c r="H521" s="91">
        <v>2025</v>
      </c>
    </row>
    <row r="522" spans="1:8" x14ac:dyDescent="0.35">
      <c r="A522" s="91" t="s">
        <v>4</v>
      </c>
      <c r="B522" s="91" t="s">
        <v>16</v>
      </c>
      <c r="C522" s="91" t="s">
        <v>250</v>
      </c>
      <c r="D522" s="91" t="s">
        <v>125</v>
      </c>
      <c r="E522" s="95">
        <v>12</v>
      </c>
      <c r="F522" s="81" t="s">
        <v>248</v>
      </c>
      <c r="G522" s="91" t="s">
        <v>245</v>
      </c>
      <c r="H522" s="91">
        <v>2025</v>
      </c>
    </row>
    <row r="523" spans="1:8" x14ac:dyDescent="0.35">
      <c r="A523" s="91" t="s">
        <v>4</v>
      </c>
      <c r="B523" s="91" t="s">
        <v>16</v>
      </c>
      <c r="C523" s="91" t="s">
        <v>251</v>
      </c>
      <c r="D523" s="91" t="s">
        <v>125</v>
      </c>
      <c r="E523" s="94">
        <v>0.124</v>
      </c>
      <c r="F523" s="81" t="s">
        <v>244</v>
      </c>
      <c r="G523" s="91" t="s">
        <v>245</v>
      </c>
      <c r="H523" s="91">
        <v>2025</v>
      </c>
    </row>
    <row r="524" spans="1:8" x14ac:dyDescent="0.35">
      <c r="A524" s="91" t="s">
        <v>4</v>
      </c>
      <c r="B524" s="91" t="s">
        <v>16</v>
      </c>
      <c r="C524" s="91" t="s">
        <v>243</v>
      </c>
      <c r="D524" s="91" t="s">
        <v>126</v>
      </c>
      <c r="E524" s="94">
        <v>8.5999999999999993E-2</v>
      </c>
      <c r="F524" s="81" t="s">
        <v>244</v>
      </c>
      <c r="G524" s="91" t="s">
        <v>245</v>
      </c>
      <c r="H524" s="91">
        <v>2025</v>
      </c>
    </row>
    <row r="525" spans="1:8" x14ac:dyDescent="0.35">
      <c r="A525" s="91" t="s">
        <v>4</v>
      </c>
      <c r="B525" s="91" t="s">
        <v>16</v>
      </c>
      <c r="C525" s="91" t="s">
        <v>246</v>
      </c>
      <c r="D525" s="91" t="s">
        <v>126</v>
      </c>
      <c r="E525" s="94">
        <v>3.3000000000000002E-2</v>
      </c>
      <c r="F525" s="81" t="s">
        <v>244</v>
      </c>
      <c r="G525" s="91" t="s">
        <v>245</v>
      </c>
      <c r="H525" s="91">
        <v>2025</v>
      </c>
    </row>
    <row r="526" spans="1:8" x14ac:dyDescent="0.35">
      <c r="A526" s="91" t="s">
        <v>4</v>
      </c>
      <c r="B526" s="91" t="s">
        <v>16</v>
      </c>
      <c r="C526" s="91" t="s">
        <v>247</v>
      </c>
      <c r="D526" s="91" t="s">
        <v>126</v>
      </c>
      <c r="E526" s="95">
        <v>3</v>
      </c>
      <c r="F526" s="81" t="s">
        <v>248</v>
      </c>
      <c r="G526" s="91" t="s">
        <v>245</v>
      </c>
      <c r="H526" s="91">
        <v>2025</v>
      </c>
    </row>
    <row r="527" spans="1:8" x14ac:dyDescent="0.35">
      <c r="A527" s="91" t="s">
        <v>4</v>
      </c>
      <c r="B527" s="91" t="s">
        <v>16</v>
      </c>
      <c r="C527" s="91" t="s">
        <v>249</v>
      </c>
      <c r="D527" s="91" t="s">
        <v>126</v>
      </c>
      <c r="E527" s="95">
        <v>9</v>
      </c>
      <c r="F527" s="81" t="s">
        <v>248</v>
      </c>
      <c r="G527" s="91" t="s">
        <v>245</v>
      </c>
      <c r="H527" s="91">
        <v>2025</v>
      </c>
    </row>
    <row r="528" spans="1:8" x14ac:dyDescent="0.35">
      <c r="A528" s="91" t="s">
        <v>4</v>
      </c>
      <c r="B528" s="91" t="s">
        <v>16</v>
      </c>
      <c r="C528" s="91" t="s">
        <v>250</v>
      </c>
      <c r="D528" s="91" t="s">
        <v>126</v>
      </c>
      <c r="E528" s="95">
        <v>15</v>
      </c>
      <c r="F528" s="81" t="s">
        <v>248</v>
      </c>
      <c r="G528" s="91" t="s">
        <v>245</v>
      </c>
      <c r="H528" s="91">
        <v>2025</v>
      </c>
    </row>
    <row r="529" spans="1:8" x14ac:dyDescent="0.35">
      <c r="A529" s="91" t="s">
        <v>4</v>
      </c>
      <c r="B529" s="91" t="s">
        <v>16</v>
      </c>
      <c r="C529" s="91" t="s">
        <v>251</v>
      </c>
      <c r="D529" s="91" t="s">
        <v>126</v>
      </c>
      <c r="E529" s="94">
        <v>0.11899999999999999</v>
      </c>
      <c r="F529" s="81" t="s">
        <v>244</v>
      </c>
      <c r="G529" s="91" t="s">
        <v>245</v>
      </c>
      <c r="H529" s="91">
        <v>2025</v>
      </c>
    </row>
    <row r="530" spans="1:8" x14ac:dyDescent="0.35">
      <c r="A530" s="91" t="s">
        <v>4</v>
      </c>
      <c r="B530" s="91" t="s">
        <v>16</v>
      </c>
      <c r="C530" s="91" t="s">
        <v>243</v>
      </c>
      <c r="D530" s="91" t="s">
        <v>127</v>
      </c>
      <c r="E530" s="94">
        <v>8.5000000000000006E-2</v>
      </c>
      <c r="F530" s="81" t="s">
        <v>244</v>
      </c>
      <c r="G530" s="91" t="s">
        <v>245</v>
      </c>
      <c r="H530" s="91">
        <v>2025</v>
      </c>
    </row>
    <row r="531" spans="1:8" x14ac:dyDescent="0.35">
      <c r="A531" s="91" t="s">
        <v>4</v>
      </c>
      <c r="B531" s="91" t="s">
        <v>16</v>
      </c>
      <c r="C531" s="91" t="s">
        <v>246</v>
      </c>
      <c r="D531" s="91" t="s">
        <v>127</v>
      </c>
      <c r="E531" s="94">
        <v>2.3E-2</v>
      </c>
      <c r="F531" s="81" t="s">
        <v>244</v>
      </c>
      <c r="G531" s="91" t="s">
        <v>245</v>
      </c>
      <c r="H531" s="91">
        <v>2025</v>
      </c>
    </row>
    <row r="532" spans="1:8" x14ac:dyDescent="0.35">
      <c r="A532" s="91" t="s">
        <v>4</v>
      </c>
      <c r="B532" s="91" t="s">
        <v>16</v>
      </c>
      <c r="C532" s="91" t="s">
        <v>247</v>
      </c>
      <c r="D532" s="91" t="s">
        <v>127</v>
      </c>
      <c r="E532" s="95">
        <v>6</v>
      </c>
      <c r="F532" s="81" t="s">
        <v>248</v>
      </c>
      <c r="G532" s="91" t="s">
        <v>245</v>
      </c>
      <c r="H532" s="91">
        <v>2025</v>
      </c>
    </row>
    <row r="533" spans="1:8" x14ac:dyDescent="0.35">
      <c r="A533" s="91" t="s">
        <v>4</v>
      </c>
      <c r="B533" s="91" t="s">
        <v>16</v>
      </c>
      <c r="C533" s="91" t="s">
        <v>249</v>
      </c>
      <c r="D533" s="91" t="s">
        <v>127</v>
      </c>
      <c r="E533" s="95">
        <v>5</v>
      </c>
      <c r="F533" s="81" t="s">
        <v>248</v>
      </c>
      <c r="G533" s="91" t="s">
        <v>245</v>
      </c>
      <c r="H533" s="91">
        <v>2025</v>
      </c>
    </row>
    <row r="534" spans="1:8" x14ac:dyDescent="0.35">
      <c r="A534" s="91" t="s">
        <v>4</v>
      </c>
      <c r="B534" s="91" t="s">
        <v>16</v>
      </c>
      <c r="C534" s="91" t="s">
        <v>250</v>
      </c>
      <c r="D534" s="91" t="s">
        <v>127</v>
      </c>
      <c r="E534" s="95">
        <v>15</v>
      </c>
      <c r="F534" s="81" t="s">
        <v>248</v>
      </c>
      <c r="G534" s="91" t="s">
        <v>245</v>
      </c>
      <c r="H534" s="91">
        <v>2025</v>
      </c>
    </row>
    <row r="535" spans="1:8" x14ac:dyDescent="0.35">
      <c r="A535" s="91" t="s">
        <v>4</v>
      </c>
      <c r="B535" s="91" t="s">
        <v>16</v>
      </c>
      <c r="C535" s="91" t="s">
        <v>251</v>
      </c>
      <c r="D535" s="91" t="s">
        <v>127</v>
      </c>
      <c r="E535" s="94">
        <v>0.109</v>
      </c>
      <c r="F535" s="81" t="s">
        <v>244</v>
      </c>
      <c r="G535" s="91" t="s">
        <v>245</v>
      </c>
      <c r="H535" s="91">
        <v>2025</v>
      </c>
    </row>
    <row r="536" spans="1:8" x14ac:dyDescent="0.35">
      <c r="A536" s="91" t="s">
        <v>4</v>
      </c>
      <c r="B536" s="91" t="s">
        <v>16</v>
      </c>
      <c r="C536" s="91" t="s">
        <v>243</v>
      </c>
      <c r="D536" s="91" t="s">
        <v>128</v>
      </c>
      <c r="E536" s="94">
        <v>6.0999999999999999E-2</v>
      </c>
      <c r="F536" s="81" t="s">
        <v>244</v>
      </c>
      <c r="G536" s="91" t="s">
        <v>245</v>
      </c>
      <c r="H536" s="91">
        <v>2025</v>
      </c>
    </row>
    <row r="537" spans="1:8" x14ac:dyDescent="0.35">
      <c r="A537" s="91" t="s">
        <v>4</v>
      </c>
      <c r="B537" s="91" t="s">
        <v>16</v>
      </c>
      <c r="C537" s="91" t="s">
        <v>246</v>
      </c>
      <c r="D537" s="91" t="s">
        <v>128</v>
      </c>
      <c r="E537" s="94">
        <v>6.0000000000000001E-3</v>
      </c>
      <c r="F537" s="81" t="s">
        <v>244</v>
      </c>
      <c r="G537" s="91" t="s">
        <v>245</v>
      </c>
      <c r="H537" s="91">
        <v>2025</v>
      </c>
    </row>
    <row r="538" spans="1:8" x14ac:dyDescent="0.35">
      <c r="A538" s="91" t="s">
        <v>4</v>
      </c>
      <c r="B538" s="91" t="s">
        <v>16</v>
      </c>
      <c r="C538" s="91" t="s">
        <v>247</v>
      </c>
      <c r="D538" s="91" t="s">
        <v>128</v>
      </c>
      <c r="E538" s="95">
        <v>3</v>
      </c>
      <c r="F538" s="81" t="s">
        <v>248</v>
      </c>
      <c r="G538" s="91" t="s">
        <v>245</v>
      </c>
      <c r="H538" s="91">
        <v>2025</v>
      </c>
    </row>
    <row r="539" spans="1:8" x14ac:dyDescent="0.35">
      <c r="A539" s="91" t="s">
        <v>4</v>
      </c>
      <c r="B539" s="91" t="s">
        <v>16</v>
      </c>
      <c r="C539" s="91" t="s">
        <v>249</v>
      </c>
      <c r="D539" s="91" t="s">
        <v>128</v>
      </c>
      <c r="E539" s="95">
        <v>14</v>
      </c>
      <c r="F539" s="81" t="s">
        <v>248</v>
      </c>
      <c r="G539" s="91" t="s">
        <v>245</v>
      </c>
      <c r="H539" s="91">
        <v>2025</v>
      </c>
    </row>
    <row r="540" spans="1:8" x14ac:dyDescent="0.35">
      <c r="A540" s="91" t="s">
        <v>4</v>
      </c>
      <c r="B540" s="91" t="s">
        <v>16</v>
      </c>
      <c r="C540" s="91" t="s">
        <v>250</v>
      </c>
      <c r="D540" s="91" t="s">
        <v>128</v>
      </c>
      <c r="E540" s="95">
        <v>11</v>
      </c>
      <c r="F540" s="81" t="s">
        <v>248</v>
      </c>
      <c r="G540" s="91" t="s">
        <v>245</v>
      </c>
      <c r="H540" s="91">
        <v>2025</v>
      </c>
    </row>
    <row r="541" spans="1:8" x14ac:dyDescent="0.35">
      <c r="A541" s="91" t="s">
        <v>4</v>
      </c>
      <c r="B541" s="91" t="s">
        <v>16</v>
      </c>
      <c r="C541" s="91" t="s">
        <v>251</v>
      </c>
      <c r="D541" s="91" t="s">
        <v>128</v>
      </c>
      <c r="E541" s="94">
        <v>6.7000000000000004E-2</v>
      </c>
      <c r="F541" s="81" t="s">
        <v>244</v>
      </c>
      <c r="G541" s="91" t="s">
        <v>245</v>
      </c>
      <c r="H541" s="91">
        <v>2025</v>
      </c>
    </row>
    <row r="542" spans="1:8" x14ac:dyDescent="0.35">
      <c r="A542" s="91" t="s">
        <v>4</v>
      </c>
      <c r="B542" s="91" t="s">
        <v>16</v>
      </c>
      <c r="C542" s="91" t="s">
        <v>243</v>
      </c>
      <c r="D542" s="91" t="s">
        <v>129</v>
      </c>
      <c r="E542" s="94">
        <v>7.2999999999999995E-2</v>
      </c>
      <c r="F542" s="81" t="s">
        <v>244</v>
      </c>
      <c r="G542" s="91" t="s">
        <v>245</v>
      </c>
      <c r="H542" s="91">
        <v>2025</v>
      </c>
    </row>
    <row r="543" spans="1:8" x14ac:dyDescent="0.35">
      <c r="A543" s="91" t="s">
        <v>4</v>
      </c>
      <c r="B543" s="91" t="s">
        <v>16</v>
      </c>
      <c r="C543" s="91" t="s">
        <v>246</v>
      </c>
      <c r="D543" s="91" t="s">
        <v>129</v>
      </c>
      <c r="E543" s="94">
        <v>2.5000000000000001E-2</v>
      </c>
      <c r="F543" s="81" t="s">
        <v>244</v>
      </c>
      <c r="G543" s="91" t="s">
        <v>245</v>
      </c>
      <c r="H543" s="91">
        <v>2025</v>
      </c>
    </row>
    <row r="544" spans="1:8" x14ac:dyDescent="0.35">
      <c r="A544" s="91" t="s">
        <v>4</v>
      </c>
      <c r="B544" s="91" t="s">
        <v>16</v>
      </c>
      <c r="C544" s="91" t="s">
        <v>247</v>
      </c>
      <c r="D544" s="91" t="s">
        <v>129</v>
      </c>
      <c r="E544" s="95">
        <v>3</v>
      </c>
      <c r="F544" s="81" t="s">
        <v>248</v>
      </c>
      <c r="G544" s="91" t="s">
        <v>245</v>
      </c>
      <c r="H544" s="91">
        <v>2025</v>
      </c>
    </row>
    <row r="545" spans="1:8" x14ac:dyDescent="0.35">
      <c r="A545" s="91" t="s">
        <v>4</v>
      </c>
      <c r="B545" s="91" t="s">
        <v>16</v>
      </c>
      <c r="C545" s="91" t="s">
        <v>249</v>
      </c>
      <c r="D545" s="91" t="s">
        <v>129</v>
      </c>
      <c r="E545" s="95">
        <v>12</v>
      </c>
      <c r="F545" s="81" t="s">
        <v>248</v>
      </c>
      <c r="G545" s="91" t="s">
        <v>245</v>
      </c>
      <c r="H545" s="91">
        <v>2025</v>
      </c>
    </row>
    <row r="546" spans="1:8" x14ac:dyDescent="0.35">
      <c r="A546" s="91" t="s">
        <v>4</v>
      </c>
      <c r="B546" s="91" t="s">
        <v>16</v>
      </c>
      <c r="C546" s="91" t="s">
        <v>250</v>
      </c>
      <c r="D546" s="91" t="s">
        <v>129</v>
      </c>
      <c r="E546" s="95">
        <v>15</v>
      </c>
      <c r="F546" s="81" t="s">
        <v>248</v>
      </c>
      <c r="G546" s="91" t="s">
        <v>245</v>
      </c>
      <c r="H546" s="91">
        <v>2025</v>
      </c>
    </row>
    <row r="547" spans="1:8" x14ac:dyDescent="0.35">
      <c r="A547" s="91" t="s">
        <v>4</v>
      </c>
      <c r="B547" s="91" t="s">
        <v>16</v>
      </c>
      <c r="C547" s="91" t="s">
        <v>251</v>
      </c>
      <c r="D547" s="91" t="s">
        <v>129</v>
      </c>
      <c r="E547" s="94">
        <v>9.8000000000000004E-2</v>
      </c>
      <c r="F547" s="81" t="s">
        <v>244</v>
      </c>
      <c r="G547" s="91" t="s">
        <v>245</v>
      </c>
      <c r="H547" s="91">
        <v>2025</v>
      </c>
    </row>
    <row r="548" spans="1:8" x14ac:dyDescent="0.35">
      <c r="A548" s="91" t="s">
        <v>4</v>
      </c>
      <c r="B548" s="91" t="s">
        <v>16</v>
      </c>
      <c r="C548" s="91" t="s">
        <v>243</v>
      </c>
      <c r="D548" s="91" t="s">
        <v>130</v>
      </c>
      <c r="E548" s="94">
        <v>6.6000000000000003E-2</v>
      </c>
      <c r="F548" s="81" t="s">
        <v>244</v>
      </c>
      <c r="G548" s="91" t="s">
        <v>245</v>
      </c>
      <c r="H548" s="91">
        <v>2025</v>
      </c>
    </row>
    <row r="549" spans="1:8" x14ac:dyDescent="0.35">
      <c r="A549" s="91" t="s">
        <v>4</v>
      </c>
      <c r="B549" s="91" t="s">
        <v>16</v>
      </c>
      <c r="C549" s="91" t="s">
        <v>246</v>
      </c>
      <c r="D549" s="91" t="s">
        <v>130</v>
      </c>
      <c r="E549" s="94">
        <v>2.1000000000000001E-2</v>
      </c>
      <c r="F549" s="81" t="s">
        <v>244</v>
      </c>
      <c r="G549" s="91" t="s">
        <v>245</v>
      </c>
      <c r="H549" s="91">
        <v>2025</v>
      </c>
    </row>
    <row r="550" spans="1:8" x14ac:dyDescent="0.35">
      <c r="A550" s="91" t="s">
        <v>4</v>
      </c>
      <c r="B550" s="91" t="s">
        <v>16</v>
      </c>
      <c r="C550" s="91" t="s">
        <v>247</v>
      </c>
      <c r="D550" s="91" t="s">
        <v>130</v>
      </c>
      <c r="E550" s="95">
        <v>5</v>
      </c>
      <c r="F550" s="81" t="s">
        <v>248</v>
      </c>
      <c r="G550" s="91" t="s">
        <v>245</v>
      </c>
      <c r="H550" s="91">
        <v>2025</v>
      </c>
    </row>
    <row r="551" spans="1:8" x14ac:dyDescent="0.35">
      <c r="A551" s="91" t="s">
        <v>4</v>
      </c>
      <c r="B551" s="91" t="s">
        <v>16</v>
      </c>
      <c r="C551" s="91" t="s">
        <v>249</v>
      </c>
      <c r="D551" s="91" t="s">
        <v>130</v>
      </c>
      <c r="E551" s="95">
        <v>5</v>
      </c>
      <c r="F551" s="81" t="s">
        <v>248</v>
      </c>
      <c r="G551" s="91" t="s">
        <v>245</v>
      </c>
      <c r="H551" s="91">
        <v>2025</v>
      </c>
    </row>
    <row r="552" spans="1:8" x14ac:dyDescent="0.35">
      <c r="A552" s="91" t="s">
        <v>4</v>
      </c>
      <c r="B552" s="91" t="s">
        <v>16</v>
      </c>
      <c r="C552" s="91" t="s">
        <v>250</v>
      </c>
      <c r="D552" s="91" t="s">
        <v>130</v>
      </c>
      <c r="E552" s="95">
        <v>12</v>
      </c>
      <c r="F552" s="81" t="s">
        <v>248</v>
      </c>
      <c r="G552" s="91" t="s">
        <v>245</v>
      </c>
      <c r="H552" s="91">
        <v>2025</v>
      </c>
    </row>
    <row r="553" spans="1:8" x14ac:dyDescent="0.35">
      <c r="A553" s="91" t="s">
        <v>4</v>
      </c>
      <c r="B553" s="91" t="s">
        <v>16</v>
      </c>
      <c r="C553" s="91" t="s">
        <v>251</v>
      </c>
      <c r="D553" s="91" t="s">
        <v>130</v>
      </c>
      <c r="E553" s="94">
        <v>8.5999999999999993E-2</v>
      </c>
      <c r="F553" s="81" t="s">
        <v>244</v>
      </c>
      <c r="G553" s="91" t="s">
        <v>245</v>
      </c>
      <c r="H553" s="91">
        <v>2025</v>
      </c>
    </row>
    <row r="554" spans="1:8" x14ac:dyDescent="0.35">
      <c r="A554" s="91" t="s">
        <v>4</v>
      </c>
      <c r="B554" s="91" t="s">
        <v>16</v>
      </c>
      <c r="C554" s="91" t="s">
        <v>243</v>
      </c>
      <c r="D554" s="91" t="s">
        <v>131</v>
      </c>
      <c r="E554" s="94">
        <v>7.2999999999999995E-2</v>
      </c>
      <c r="F554" s="81" t="s">
        <v>244</v>
      </c>
      <c r="G554" s="91" t="s">
        <v>245</v>
      </c>
      <c r="H554" s="91">
        <v>2025</v>
      </c>
    </row>
    <row r="555" spans="1:8" x14ac:dyDescent="0.35">
      <c r="A555" s="91" t="s">
        <v>4</v>
      </c>
      <c r="B555" s="91" t="s">
        <v>16</v>
      </c>
      <c r="C555" s="91" t="s">
        <v>246</v>
      </c>
      <c r="D555" s="91" t="s">
        <v>131</v>
      </c>
      <c r="E555" s="94">
        <v>1.9E-2</v>
      </c>
      <c r="F555" s="81" t="s">
        <v>244</v>
      </c>
      <c r="G555" s="91" t="s">
        <v>245</v>
      </c>
      <c r="H555" s="91">
        <v>2025</v>
      </c>
    </row>
    <row r="556" spans="1:8" x14ac:dyDescent="0.35">
      <c r="A556" s="91" t="s">
        <v>4</v>
      </c>
      <c r="B556" s="91" t="s">
        <v>16</v>
      </c>
      <c r="C556" s="91" t="s">
        <v>247</v>
      </c>
      <c r="D556" s="91" t="s">
        <v>131</v>
      </c>
      <c r="E556" s="95">
        <v>5</v>
      </c>
      <c r="F556" s="81" t="s">
        <v>248</v>
      </c>
      <c r="G556" s="91" t="s">
        <v>245</v>
      </c>
      <c r="H556" s="91">
        <v>2025</v>
      </c>
    </row>
    <row r="557" spans="1:8" x14ac:dyDescent="0.35">
      <c r="A557" s="91" t="s">
        <v>4</v>
      </c>
      <c r="B557" s="91" t="s">
        <v>16</v>
      </c>
      <c r="C557" s="91" t="s">
        <v>249</v>
      </c>
      <c r="D557" s="91" t="s">
        <v>131</v>
      </c>
      <c r="E557" s="95">
        <v>12</v>
      </c>
      <c r="F557" s="81" t="s">
        <v>248</v>
      </c>
      <c r="G557" s="91" t="s">
        <v>245</v>
      </c>
      <c r="H557" s="91">
        <v>2025</v>
      </c>
    </row>
    <row r="558" spans="1:8" x14ac:dyDescent="0.35">
      <c r="A558" s="91" t="s">
        <v>4</v>
      </c>
      <c r="B558" s="91" t="s">
        <v>16</v>
      </c>
      <c r="C558" s="91" t="s">
        <v>250</v>
      </c>
      <c r="D558" s="91" t="s">
        <v>131</v>
      </c>
      <c r="E558" s="95">
        <v>19</v>
      </c>
      <c r="F558" s="81" t="s">
        <v>248</v>
      </c>
      <c r="G558" s="91" t="s">
        <v>245</v>
      </c>
      <c r="H558" s="91">
        <v>2025</v>
      </c>
    </row>
    <row r="559" spans="1:8" x14ac:dyDescent="0.35">
      <c r="A559" s="91" t="s">
        <v>4</v>
      </c>
      <c r="B559" s="91" t="s">
        <v>16</v>
      </c>
      <c r="C559" s="91" t="s">
        <v>251</v>
      </c>
      <c r="D559" s="91" t="s">
        <v>131</v>
      </c>
      <c r="E559" s="94">
        <v>9.1999999999999998E-2</v>
      </c>
      <c r="F559" s="81" t="s">
        <v>244</v>
      </c>
      <c r="G559" s="91" t="s">
        <v>245</v>
      </c>
      <c r="H559" s="91">
        <v>2025</v>
      </c>
    </row>
    <row r="560" spans="1:8" x14ac:dyDescent="0.35">
      <c r="A560" s="91" t="s">
        <v>4</v>
      </c>
      <c r="B560" s="91" t="s">
        <v>16</v>
      </c>
      <c r="C560" s="91" t="s">
        <v>243</v>
      </c>
      <c r="D560" s="91" t="s">
        <v>132</v>
      </c>
      <c r="E560" s="94">
        <v>7.1999999999999995E-2</v>
      </c>
      <c r="F560" s="81" t="s">
        <v>244</v>
      </c>
      <c r="G560" s="91" t="s">
        <v>252</v>
      </c>
      <c r="H560" s="91">
        <v>2025</v>
      </c>
    </row>
    <row r="561" spans="1:8" x14ac:dyDescent="0.35">
      <c r="A561" s="91" t="s">
        <v>4</v>
      </c>
      <c r="B561" s="91" t="s">
        <v>16</v>
      </c>
      <c r="C561" s="91" t="s">
        <v>246</v>
      </c>
      <c r="D561" s="91" t="s">
        <v>132</v>
      </c>
      <c r="E561" s="94">
        <v>1.7999999999999999E-2</v>
      </c>
      <c r="F561" s="81" t="s">
        <v>244</v>
      </c>
      <c r="G561" s="91" t="s">
        <v>252</v>
      </c>
      <c r="H561" s="91">
        <v>2025</v>
      </c>
    </row>
    <row r="562" spans="1:8" x14ac:dyDescent="0.35">
      <c r="A562" s="91" t="s">
        <v>4</v>
      </c>
      <c r="B562" s="91" t="s">
        <v>16</v>
      </c>
      <c r="C562" s="91" t="s">
        <v>247</v>
      </c>
      <c r="D562" s="91" t="s">
        <v>132</v>
      </c>
      <c r="E562" s="95">
        <v>4</v>
      </c>
      <c r="F562" s="81" t="s">
        <v>248</v>
      </c>
      <c r="G562" s="91" t="s">
        <v>252</v>
      </c>
      <c r="H562" s="91">
        <v>2025</v>
      </c>
    </row>
    <row r="563" spans="1:8" x14ac:dyDescent="0.35">
      <c r="A563" s="91" t="s">
        <v>4</v>
      </c>
      <c r="B563" s="91" t="s">
        <v>16</v>
      </c>
      <c r="C563" s="91" t="s">
        <v>249</v>
      </c>
      <c r="D563" s="91" t="s">
        <v>132</v>
      </c>
      <c r="E563" s="95">
        <v>9</v>
      </c>
      <c r="F563" s="81" t="s">
        <v>248</v>
      </c>
      <c r="G563" s="91" t="s">
        <v>252</v>
      </c>
      <c r="H563" s="91">
        <v>2025</v>
      </c>
    </row>
    <row r="564" spans="1:8" x14ac:dyDescent="0.35">
      <c r="A564" s="91" t="s">
        <v>4</v>
      </c>
      <c r="B564" s="91" t="s">
        <v>16</v>
      </c>
      <c r="C564" s="91" t="s">
        <v>250</v>
      </c>
      <c r="D564" s="91" t="s">
        <v>132</v>
      </c>
      <c r="E564" s="95">
        <f>MROUND(INDEX('[2]Input Data'!$U$430:$AI$449,MATCH(IF($A564="Primary",$A564,$B564),'[2]Input Data'!$A$430:$A$449,0),MATCH($D564,'[2]Input Data'!B$429:Q$429,0)),1)</f>
        <v>26</v>
      </c>
      <c r="F564" s="81" t="s">
        <v>248</v>
      </c>
      <c r="G564" s="91" t="s">
        <v>252</v>
      </c>
      <c r="H564" s="91">
        <v>2025</v>
      </c>
    </row>
    <row r="565" spans="1:8" x14ac:dyDescent="0.35">
      <c r="A565" s="91" t="s">
        <v>4</v>
      </c>
      <c r="B565" s="91" t="s">
        <v>16</v>
      </c>
      <c r="C565" s="91" t="s">
        <v>251</v>
      </c>
      <c r="D565" s="91" t="s">
        <v>132</v>
      </c>
      <c r="E565" s="94">
        <v>8.8999999999999996E-2</v>
      </c>
      <c r="F565" s="81" t="s">
        <v>244</v>
      </c>
      <c r="G565" s="91" t="s">
        <v>252</v>
      </c>
      <c r="H565" s="91">
        <v>2025</v>
      </c>
    </row>
    <row r="566" spans="1:8" x14ac:dyDescent="0.35">
      <c r="A566" s="91" t="s">
        <v>4</v>
      </c>
      <c r="B566" s="91" t="s">
        <v>16</v>
      </c>
      <c r="C566" s="91" t="s">
        <v>243</v>
      </c>
      <c r="D566" s="91" t="s">
        <v>133</v>
      </c>
      <c r="E566" s="94">
        <v>7.0000000000000007E-2</v>
      </c>
      <c r="F566" s="81" t="s">
        <v>244</v>
      </c>
      <c r="G566" s="91" t="s">
        <v>252</v>
      </c>
      <c r="H566" s="91">
        <v>2025</v>
      </c>
    </row>
    <row r="567" spans="1:8" x14ac:dyDescent="0.35">
      <c r="A567" s="91" t="s">
        <v>4</v>
      </c>
      <c r="B567" s="91" t="s">
        <v>16</v>
      </c>
      <c r="C567" s="91" t="s">
        <v>246</v>
      </c>
      <c r="D567" s="91" t="s">
        <v>133</v>
      </c>
      <c r="E567" s="94">
        <v>1.7000000000000001E-2</v>
      </c>
      <c r="F567" s="81" t="s">
        <v>244</v>
      </c>
      <c r="G567" s="91" t="s">
        <v>252</v>
      </c>
      <c r="H567" s="91">
        <v>2025</v>
      </c>
    </row>
    <row r="568" spans="1:8" x14ac:dyDescent="0.35">
      <c r="A568" s="91" t="s">
        <v>4</v>
      </c>
      <c r="B568" s="91" t="s">
        <v>16</v>
      </c>
      <c r="C568" s="91" t="s">
        <v>247</v>
      </c>
      <c r="D568" s="91" t="s">
        <v>133</v>
      </c>
      <c r="E568" s="95">
        <v>4</v>
      </c>
      <c r="F568" s="81" t="s">
        <v>248</v>
      </c>
      <c r="G568" s="91" t="s">
        <v>252</v>
      </c>
      <c r="H568" s="91">
        <v>2025</v>
      </c>
    </row>
    <row r="569" spans="1:8" x14ac:dyDescent="0.35">
      <c r="A569" s="91" t="s">
        <v>4</v>
      </c>
      <c r="B569" s="91" t="s">
        <v>16</v>
      </c>
      <c r="C569" s="91" t="s">
        <v>249</v>
      </c>
      <c r="D569" s="91" t="s">
        <v>133</v>
      </c>
      <c r="E569" s="95">
        <v>9</v>
      </c>
      <c r="F569" s="81" t="s">
        <v>248</v>
      </c>
      <c r="G569" s="91" t="s">
        <v>252</v>
      </c>
      <c r="H569" s="91">
        <v>2025</v>
      </c>
    </row>
    <row r="570" spans="1:8" x14ac:dyDescent="0.35">
      <c r="A570" s="91" t="s">
        <v>4</v>
      </c>
      <c r="B570" s="91" t="s">
        <v>16</v>
      </c>
      <c r="C570" s="91" t="s">
        <v>250</v>
      </c>
      <c r="D570" s="91" t="s">
        <v>133</v>
      </c>
      <c r="E570" s="95">
        <f>MROUND(INDEX('[2]Input Data'!$U$430:$AI$449,MATCH(IF($A570="Primary",$A570,$B570),'[2]Input Data'!$A$430:$A$449,0),MATCH($D570,'[2]Input Data'!B$429:Q$429,0)),1)</f>
        <v>22</v>
      </c>
      <c r="F570" s="81" t="s">
        <v>248</v>
      </c>
      <c r="G570" s="91" t="s">
        <v>252</v>
      </c>
      <c r="H570" s="91">
        <v>2025</v>
      </c>
    </row>
    <row r="571" spans="1:8" x14ac:dyDescent="0.35">
      <c r="A571" s="91" t="s">
        <v>4</v>
      </c>
      <c r="B571" s="91" t="s">
        <v>16</v>
      </c>
      <c r="C571" s="91" t="s">
        <v>251</v>
      </c>
      <c r="D571" s="91" t="s">
        <v>133</v>
      </c>
      <c r="E571" s="94">
        <v>8.6999999999999994E-2</v>
      </c>
      <c r="F571" s="81" t="s">
        <v>244</v>
      </c>
      <c r="G571" s="91" t="s">
        <v>252</v>
      </c>
      <c r="H571" s="91">
        <v>2025</v>
      </c>
    </row>
    <row r="572" spans="1:8" x14ac:dyDescent="0.35">
      <c r="A572" s="91" t="s">
        <v>4</v>
      </c>
      <c r="B572" s="91" t="s">
        <v>16</v>
      </c>
      <c r="C572" s="91" t="s">
        <v>243</v>
      </c>
      <c r="D572" s="91" t="s">
        <v>134</v>
      </c>
      <c r="E572" s="94">
        <v>6.8000000000000005E-2</v>
      </c>
      <c r="F572" s="81" t="s">
        <v>244</v>
      </c>
      <c r="G572" s="91" t="s">
        <v>252</v>
      </c>
      <c r="H572" s="91">
        <v>2025</v>
      </c>
    </row>
    <row r="573" spans="1:8" x14ac:dyDescent="0.35">
      <c r="A573" s="91" t="s">
        <v>4</v>
      </c>
      <c r="B573" s="91" t="s">
        <v>16</v>
      </c>
      <c r="C573" s="91" t="s">
        <v>246</v>
      </c>
      <c r="D573" s="91" t="s">
        <v>134</v>
      </c>
      <c r="E573" s="94">
        <v>1.7000000000000001E-2</v>
      </c>
      <c r="F573" s="81" t="s">
        <v>244</v>
      </c>
      <c r="G573" s="91" t="s">
        <v>252</v>
      </c>
      <c r="H573" s="91">
        <v>2025</v>
      </c>
    </row>
    <row r="574" spans="1:8" x14ac:dyDescent="0.35">
      <c r="A574" s="91" t="s">
        <v>4</v>
      </c>
      <c r="B574" s="91" t="s">
        <v>16</v>
      </c>
      <c r="C574" s="91" t="s">
        <v>247</v>
      </c>
      <c r="D574" s="91" t="s">
        <v>134</v>
      </c>
      <c r="E574" s="95">
        <v>4</v>
      </c>
      <c r="F574" s="81" t="s">
        <v>248</v>
      </c>
      <c r="G574" s="91" t="s">
        <v>252</v>
      </c>
      <c r="H574" s="91">
        <v>2025</v>
      </c>
    </row>
    <row r="575" spans="1:8" x14ac:dyDescent="0.35">
      <c r="A575" s="91" t="s">
        <v>4</v>
      </c>
      <c r="B575" s="91" t="s">
        <v>16</v>
      </c>
      <c r="C575" s="91" t="s">
        <v>249</v>
      </c>
      <c r="D575" s="91" t="s">
        <v>134</v>
      </c>
      <c r="E575" s="95">
        <v>9</v>
      </c>
      <c r="F575" s="81" t="s">
        <v>248</v>
      </c>
      <c r="G575" s="91" t="s">
        <v>252</v>
      </c>
      <c r="H575" s="91">
        <v>2025</v>
      </c>
    </row>
    <row r="576" spans="1:8" x14ac:dyDescent="0.35">
      <c r="A576" s="91" t="s">
        <v>4</v>
      </c>
      <c r="B576" s="91" t="s">
        <v>16</v>
      </c>
      <c r="C576" s="91" t="s">
        <v>250</v>
      </c>
      <c r="D576" s="91" t="s">
        <v>134</v>
      </c>
      <c r="E576" s="95"/>
      <c r="F576" s="81"/>
      <c r="G576" s="91" t="s">
        <v>252</v>
      </c>
      <c r="H576" s="91">
        <v>2025</v>
      </c>
    </row>
    <row r="577" spans="1:8" x14ac:dyDescent="0.35">
      <c r="A577" s="91" t="s">
        <v>4</v>
      </c>
      <c r="B577" s="91" t="s">
        <v>16</v>
      </c>
      <c r="C577" s="91" t="s">
        <v>251</v>
      </c>
      <c r="D577" s="91" t="s">
        <v>134</v>
      </c>
      <c r="E577" s="94">
        <v>8.5999999999999993E-2</v>
      </c>
      <c r="F577" s="81" t="s">
        <v>244</v>
      </c>
      <c r="G577" s="91" t="s">
        <v>252</v>
      </c>
      <c r="H577" s="91">
        <v>2025</v>
      </c>
    </row>
    <row r="578" spans="1:8" x14ac:dyDescent="0.35">
      <c r="A578" s="91" t="s">
        <v>4</v>
      </c>
      <c r="B578" s="91" t="s">
        <v>14</v>
      </c>
      <c r="C578" s="91" t="s">
        <v>243</v>
      </c>
      <c r="D578" s="91" t="s">
        <v>119</v>
      </c>
      <c r="E578" s="94">
        <v>8.1000000000000003E-2</v>
      </c>
      <c r="F578" s="81" t="s">
        <v>244</v>
      </c>
      <c r="G578" s="91" t="s">
        <v>245</v>
      </c>
      <c r="H578" s="91">
        <v>2025</v>
      </c>
    </row>
    <row r="579" spans="1:8" x14ac:dyDescent="0.35">
      <c r="A579" s="91" t="s">
        <v>4</v>
      </c>
      <c r="B579" s="91" t="s">
        <v>14</v>
      </c>
      <c r="C579" s="91" t="s">
        <v>246</v>
      </c>
      <c r="D579" s="91" t="s">
        <v>119</v>
      </c>
      <c r="E579" s="94">
        <v>2.5999999999999999E-2</v>
      </c>
      <c r="F579" s="81" t="s">
        <v>244</v>
      </c>
      <c r="G579" s="91" t="s">
        <v>245</v>
      </c>
      <c r="H579" s="91">
        <v>2025</v>
      </c>
    </row>
    <row r="580" spans="1:8" x14ac:dyDescent="0.35">
      <c r="A580" s="91" t="s">
        <v>4</v>
      </c>
      <c r="B580" s="91" t="s">
        <v>14</v>
      </c>
      <c r="C580" s="91" t="s">
        <v>247</v>
      </c>
      <c r="D580" s="91" t="s">
        <v>119</v>
      </c>
      <c r="E580" s="95">
        <v>185</v>
      </c>
      <c r="F580" s="81" t="s">
        <v>248</v>
      </c>
      <c r="G580" s="91" t="s">
        <v>245</v>
      </c>
      <c r="H580" s="91">
        <v>2025</v>
      </c>
    </row>
    <row r="581" spans="1:8" x14ac:dyDescent="0.35">
      <c r="A581" s="91" t="s">
        <v>4</v>
      </c>
      <c r="B581" s="91" t="s">
        <v>14</v>
      </c>
      <c r="C581" s="91" t="s">
        <v>249</v>
      </c>
      <c r="D581" s="91" t="s">
        <v>119</v>
      </c>
      <c r="E581" s="95">
        <v>130</v>
      </c>
      <c r="F581" s="81" t="s">
        <v>248</v>
      </c>
      <c r="G581" s="91" t="s">
        <v>245</v>
      </c>
      <c r="H581" s="91">
        <v>2025</v>
      </c>
    </row>
    <row r="582" spans="1:8" x14ac:dyDescent="0.35">
      <c r="A582" s="91" t="s">
        <v>4</v>
      </c>
      <c r="B582" s="91" t="s">
        <v>14</v>
      </c>
      <c r="C582" s="91" t="s">
        <v>250</v>
      </c>
      <c r="D582" s="91" t="s">
        <v>119</v>
      </c>
      <c r="E582" s="95">
        <v>464</v>
      </c>
      <c r="F582" s="81" t="s">
        <v>248</v>
      </c>
      <c r="G582" s="91" t="s">
        <v>245</v>
      </c>
      <c r="H582" s="91">
        <v>2025</v>
      </c>
    </row>
    <row r="583" spans="1:8" x14ac:dyDescent="0.35">
      <c r="A583" s="91" t="s">
        <v>4</v>
      </c>
      <c r="B583" s="91" t="s">
        <v>14</v>
      </c>
      <c r="C583" s="91" t="s">
        <v>251</v>
      </c>
      <c r="D583" s="91" t="s">
        <v>119</v>
      </c>
      <c r="E583" s="94">
        <v>0.106</v>
      </c>
      <c r="F583" s="81" t="s">
        <v>244</v>
      </c>
      <c r="G583" s="91" t="s">
        <v>245</v>
      </c>
      <c r="H583" s="91">
        <v>2025</v>
      </c>
    </row>
    <row r="584" spans="1:8" x14ac:dyDescent="0.35">
      <c r="A584" s="91" t="s">
        <v>4</v>
      </c>
      <c r="B584" s="91" t="s">
        <v>14</v>
      </c>
      <c r="C584" s="91" t="s">
        <v>243</v>
      </c>
      <c r="D584" s="91" t="s">
        <v>120</v>
      </c>
      <c r="E584" s="94">
        <v>7.6999999999999999E-2</v>
      </c>
      <c r="F584" s="81" t="s">
        <v>244</v>
      </c>
      <c r="G584" s="91" t="s">
        <v>245</v>
      </c>
      <c r="H584" s="91">
        <v>2025</v>
      </c>
    </row>
    <row r="585" spans="1:8" x14ac:dyDescent="0.35">
      <c r="A585" s="91" t="s">
        <v>4</v>
      </c>
      <c r="B585" s="91" t="s">
        <v>14</v>
      </c>
      <c r="C585" s="91" t="s">
        <v>246</v>
      </c>
      <c r="D585" s="91" t="s">
        <v>120</v>
      </c>
      <c r="E585" s="94">
        <v>2.3E-2</v>
      </c>
      <c r="F585" s="81" t="s">
        <v>244</v>
      </c>
      <c r="G585" s="91" t="s">
        <v>245</v>
      </c>
      <c r="H585" s="91">
        <v>2025</v>
      </c>
    </row>
    <row r="586" spans="1:8" x14ac:dyDescent="0.35">
      <c r="A586" s="91" t="s">
        <v>4</v>
      </c>
      <c r="B586" s="91" t="s">
        <v>14</v>
      </c>
      <c r="C586" s="91" t="s">
        <v>247</v>
      </c>
      <c r="D586" s="91" t="s">
        <v>120</v>
      </c>
      <c r="E586" s="95">
        <v>248</v>
      </c>
      <c r="F586" s="81" t="s">
        <v>248</v>
      </c>
      <c r="G586" s="91" t="s">
        <v>245</v>
      </c>
      <c r="H586" s="91">
        <v>2025</v>
      </c>
    </row>
    <row r="587" spans="1:8" x14ac:dyDescent="0.35">
      <c r="A587" s="91" t="s">
        <v>4</v>
      </c>
      <c r="B587" s="91" t="s">
        <v>14</v>
      </c>
      <c r="C587" s="91" t="s">
        <v>249</v>
      </c>
      <c r="D587" s="91" t="s">
        <v>120</v>
      </c>
      <c r="E587" s="95">
        <v>197</v>
      </c>
      <c r="F587" s="81" t="s">
        <v>248</v>
      </c>
      <c r="G587" s="91" t="s">
        <v>245</v>
      </c>
      <c r="H587" s="91">
        <v>2025</v>
      </c>
    </row>
    <row r="588" spans="1:8" x14ac:dyDescent="0.35">
      <c r="A588" s="91" t="s">
        <v>4</v>
      </c>
      <c r="B588" s="91" t="s">
        <v>14</v>
      </c>
      <c r="C588" s="91" t="s">
        <v>250</v>
      </c>
      <c r="D588" s="91" t="s">
        <v>120</v>
      </c>
      <c r="E588" s="95">
        <v>424</v>
      </c>
      <c r="F588" s="81" t="s">
        <v>248</v>
      </c>
      <c r="G588" s="91" t="s">
        <v>245</v>
      </c>
      <c r="H588" s="91">
        <v>2025</v>
      </c>
    </row>
    <row r="589" spans="1:8" x14ac:dyDescent="0.35">
      <c r="A589" s="91" t="s">
        <v>4</v>
      </c>
      <c r="B589" s="91" t="s">
        <v>14</v>
      </c>
      <c r="C589" s="91" t="s">
        <v>251</v>
      </c>
      <c r="D589" s="91" t="s">
        <v>120</v>
      </c>
      <c r="E589" s="94">
        <v>0.1</v>
      </c>
      <c r="F589" s="81" t="s">
        <v>244</v>
      </c>
      <c r="G589" s="91" t="s">
        <v>245</v>
      </c>
      <c r="H589" s="91">
        <v>2025</v>
      </c>
    </row>
    <row r="590" spans="1:8" x14ac:dyDescent="0.35">
      <c r="A590" s="91" t="s">
        <v>4</v>
      </c>
      <c r="B590" s="91" t="s">
        <v>14</v>
      </c>
      <c r="C590" s="91" t="s">
        <v>243</v>
      </c>
      <c r="D590" s="91" t="s">
        <v>121</v>
      </c>
      <c r="E590" s="94">
        <v>8.5999999999999993E-2</v>
      </c>
      <c r="F590" s="81" t="s">
        <v>244</v>
      </c>
      <c r="G590" s="91" t="s">
        <v>245</v>
      </c>
      <c r="H590" s="91">
        <v>2025</v>
      </c>
    </row>
    <row r="591" spans="1:8" x14ac:dyDescent="0.35">
      <c r="A591" s="91" t="s">
        <v>4</v>
      </c>
      <c r="B591" s="91" t="s">
        <v>14</v>
      </c>
      <c r="C591" s="91" t="s">
        <v>246</v>
      </c>
      <c r="D591" s="91" t="s">
        <v>121</v>
      </c>
      <c r="E591" s="94">
        <v>2.1999999999999999E-2</v>
      </c>
      <c r="F591" s="81" t="s">
        <v>244</v>
      </c>
      <c r="G591" s="91" t="s">
        <v>245</v>
      </c>
      <c r="H591" s="91">
        <v>2025</v>
      </c>
    </row>
    <row r="592" spans="1:8" x14ac:dyDescent="0.35">
      <c r="A592" s="91" t="s">
        <v>4</v>
      </c>
      <c r="B592" s="91" t="s">
        <v>14</v>
      </c>
      <c r="C592" s="91" t="s">
        <v>247</v>
      </c>
      <c r="D592" s="91" t="s">
        <v>121</v>
      </c>
      <c r="E592" s="95">
        <v>283</v>
      </c>
      <c r="F592" s="81" t="s">
        <v>248</v>
      </c>
      <c r="G592" s="91" t="s">
        <v>245</v>
      </c>
      <c r="H592" s="91">
        <v>2025</v>
      </c>
    </row>
    <row r="593" spans="1:8" x14ac:dyDescent="0.35">
      <c r="A593" s="91" t="s">
        <v>4</v>
      </c>
      <c r="B593" s="91" t="s">
        <v>14</v>
      </c>
      <c r="C593" s="91" t="s">
        <v>249</v>
      </c>
      <c r="D593" s="91" t="s">
        <v>121</v>
      </c>
      <c r="E593" s="95">
        <v>169</v>
      </c>
      <c r="F593" s="81" t="s">
        <v>248</v>
      </c>
      <c r="G593" s="91" t="s">
        <v>245</v>
      </c>
      <c r="H593" s="91">
        <v>2025</v>
      </c>
    </row>
    <row r="594" spans="1:8" x14ac:dyDescent="0.35">
      <c r="A594" s="91" t="s">
        <v>4</v>
      </c>
      <c r="B594" s="91" t="s">
        <v>14</v>
      </c>
      <c r="C594" s="91" t="s">
        <v>250</v>
      </c>
      <c r="D594" s="91" t="s">
        <v>121</v>
      </c>
      <c r="E594" s="95">
        <v>281</v>
      </c>
      <c r="F594" s="81" t="s">
        <v>248</v>
      </c>
      <c r="G594" s="91" t="s">
        <v>245</v>
      </c>
      <c r="H594" s="91">
        <v>2025</v>
      </c>
    </row>
    <row r="595" spans="1:8" x14ac:dyDescent="0.35">
      <c r="A595" s="91" t="s">
        <v>4</v>
      </c>
      <c r="B595" s="91" t="s">
        <v>14</v>
      </c>
      <c r="C595" s="91" t="s">
        <v>251</v>
      </c>
      <c r="D595" s="91" t="s">
        <v>121</v>
      </c>
      <c r="E595" s="94">
        <v>0.108</v>
      </c>
      <c r="F595" s="81" t="s">
        <v>244</v>
      </c>
      <c r="G595" s="91" t="s">
        <v>245</v>
      </c>
      <c r="H595" s="91">
        <v>2025</v>
      </c>
    </row>
    <row r="596" spans="1:8" x14ac:dyDescent="0.35">
      <c r="A596" s="91" t="s">
        <v>4</v>
      </c>
      <c r="B596" s="91" t="s">
        <v>14</v>
      </c>
      <c r="C596" s="91" t="s">
        <v>243</v>
      </c>
      <c r="D596" s="91" t="s">
        <v>122</v>
      </c>
      <c r="E596" s="94">
        <v>9.8000000000000004E-2</v>
      </c>
      <c r="F596" s="81" t="s">
        <v>244</v>
      </c>
      <c r="G596" s="91" t="s">
        <v>245</v>
      </c>
      <c r="H596" s="91">
        <v>2025</v>
      </c>
    </row>
    <row r="597" spans="1:8" x14ac:dyDescent="0.35">
      <c r="A597" s="91" t="s">
        <v>4</v>
      </c>
      <c r="B597" s="91" t="s">
        <v>14</v>
      </c>
      <c r="C597" s="91" t="s">
        <v>246</v>
      </c>
      <c r="D597" s="91" t="s">
        <v>122</v>
      </c>
      <c r="E597" s="94">
        <v>2.4E-2</v>
      </c>
      <c r="F597" s="81" t="s">
        <v>244</v>
      </c>
      <c r="G597" s="91" t="s">
        <v>245</v>
      </c>
      <c r="H597" s="91">
        <v>2025</v>
      </c>
    </row>
    <row r="598" spans="1:8" x14ac:dyDescent="0.35">
      <c r="A598" s="91" t="s">
        <v>4</v>
      </c>
      <c r="B598" s="91" t="s">
        <v>14</v>
      </c>
      <c r="C598" s="91" t="s">
        <v>247</v>
      </c>
      <c r="D598" s="91" t="s">
        <v>122</v>
      </c>
      <c r="E598" s="95">
        <v>368</v>
      </c>
      <c r="F598" s="81" t="s">
        <v>248</v>
      </c>
      <c r="G598" s="91" t="s">
        <v>245</v>
      </c>
      <c r="H598" s="91">
        <v>2025</v>
      </c>
    </row>
    <row r="599" spans="1:8" x14ac:dyDescent="0.35">
      <c r="A599" s="91" t="s">
        <v>4</v>
      </c>
      <c r="B599" s="91" t="s">
        <v>14</v>
      </c>
      <c r="C599" s="91" t="s">
        <v>249</v>
      </c>
      <c r="D599" s="91" t="s">
        <v>122</v>
      </c>
      <c r="E599" s="95">
        <v>170</v>
      </c>
      <c r="F599" s="81" t="s">
        <v>248</v>
      </c>
      <c r="G599" s="91" t="s">
        <v>245</v>
      </c>
      <c r="H599" s="91">
        <v>2025</v>
      </c>
    </row>
    <row r="600" spans="1:8" x14ac:dyDescent="0.35">
      <c r="A600" s="91" t="s">
        <v>4</v>
      </c>
      <c r="B600" s="91" t="s">
        <v>14</v>
      </c>
      <c r="C600" s="91" t="s">
        <v>250</v>
      </c>
      <c r="D600" s="91" t="s">
        <v>122</v>
      </c>
      <c r="E600" s="95">
        <v>275</v>
      </c>
      <c r="F600" s="81" t="s">
        <v>248</v>
      </c>
      <c r="G600" s="91" t="s">
        <v>245</v>
      </c>
      <c r="H600" s="91">
        <v>2025</v>
      </c>
    </row>
    <row r="601" spans="1:8" x14ac:dyDescent="0.35">
      <c r="A601" s="91" t="s">
        <v>4</v>
      </c>
      <c r="B601" s="91" t="s">
        <v>14</v>
      </c>
      <c r="C601" s="91" t="s">
        <v>251</v>
      </c>
      <c r="D601" s="91" t="s">
        <v>122</v>
      </c>
      <c r="E601" s="94">
        <v>0.122</v>
      </c>
      <c r="F601" s="81" t="s">
        <v>244</v>
      </c>
      <c r="G601" s="91" t="s">
        <v>245</v>
      </c>
      <c r="H601" s="91">
        <v>2025</v>
      </c>
    </row>
    <row r="602" spans="1:8" x14ac:dyDescent="0.35">
      <c r="A602" s="91" t="s">
        <v>4</v>
      </c>
      <c r="B602" s="91" t="s">
        <v>14</v>
      </c>
      <c r="C602" s="91" t="s">
        <v>243</v>
      </c>
      <c r="D602" s="91" t="s">
        <v>123</v>
      </c>
      <c r="E602" s="94">
        <v>0.10100000000000001</v>
      </c>
      <c r="F602" s="81" t="s">
        <v>244</v>
      </c>
      <c r="G602" s="91" t="s">
        <v>245</v>
      </c>
      <c r="H602" s="91">
        <v>2025</v>
      </c>
    </row>
    <row r="603" spans="1:8" x14ac:dyDescent="0.35">
      <c r="A603" s="91" t="s">
        <v>4</v>
      </c>
      <c r="B603" s="91" t="s">
        <v>14</v>
      </c>
      <c r="C603" s="91" t="s">
        <v>246</v>
      </c>
      <c r="D603" s="91" t="s">
        <v>123</v>
      </c>
      <c r="E603" s="94">
        <v>2.4E-2</v>
      </c>
      <c r="F603" s="81" t="s">
        <v>244</v>
      </c>
      <c r="G603" s="91" t="s">
        <v>245</v>
      </c>
      <c r="H603" s="91">
        <v>2025</v>
      </c>
    </row>
    <row r="604" spans="1:8" x14ac:dyDescent="0.35">
      <c r="A604" s="91" t="s">
        <v>4</v>
      </c>
      <c r="B604" s="91" t="s">
        <v>14</v>
      </c>
      <c r="C604" s="91" t="s">
        <v>247</v>
      </c>
      <c r="D604" s="91" t="s">
        <v>123</v>
      </c>
      <c r="E604" s="95">
        <v>299</v>
      </c>
      <c r="F604" s="81" t="s">
        <v>248</v>
      </c>
      <c r="G604" s="91" t="s">
        <v>245</v>
      </c>
      <c r="H604" s="91">
        <v>2025</v>
      </c>
    </row>
    <row r="605" spans="1:8" x14ac:dyDescent="0.35">
      <c r="A605" s="91" t="s">
        <v>4</v>
      </c>
      <c r="B605" s="91" t="s">
        <v>14</v>
      </c>
      <c r="C605" s="91" t="s">
        <v>249</v>
      </c>
      <c r="D605" s="91" t="s">
        <v>123</v>
      </c>
      <c r="E605" s="95">
        <v>114</v>
      </c>
      <c r="F605" s="81" t="s">
        <v>248</v>
      </c>
      <c r="G605" s="91" t="s">
        <v>245</v>
      </c>
      <c r="H605" s="91">
        <v>2025</v>
      </c>
    </row>
    <row r="606" spans="1:8" x14ac:dyDescent="0.35">
      <c r="A606" s="91" t="s">
        <v>4</v>
      </c>
      <c r="B606" s="91" t="s">
        <v>14</v>
      </c>
      <c r="C606" s="91" t="s">
        <v>250</v>
      </c>
      <c r="D606" s="91" t="s">
        <v>123</v>
      </c>
      <c r="E606" s="95">
        <v>370</v>
      </c>
      <c r="F606" s="81" t="s">
        <v>248</v>
      </c>
      <c r="G606" s="91" t="s">
        <v>245</v>
      </c>
      <c r="H606" s="91">
        <v>2025</v>
      </c>
    </row>
    <row r="607" spans="1:8" x14ac:dyDescent="0.35">
      <c r="A607" s="91" t="s">
        <v>4</v>
      </c>
      <c r="B607" s="91" t="s">
        <v>14</v>
      </c>
      <c r="C607" s="91" t="s">
        <v>251</v>
      </c>
      <c r="D607" s="91" t="s">
        <v>123</v>
      </c>
      <c r="E607" s="94">
        <v>0.126</v>
      </c>
      <c r="F607" s="81" t="s">
        <v>244</v>
      </c>
      <c r="G607" s="91" t="s">
        <v>245</v>
      </c>
      <c r="H607" s="91">
        <v>2025</v>
      </c>
    </row>
    <row r="608" spans="1:8" x14ac:dyDescent="0.35">
      <c r="A608" s="91" t="s">
        <v>4</v>
      </c>
      <c r="B608" s="91" t="s">
        <v>14</v>
      </c>
      <c r="C608" s="91" t="s">
        <v>243</v>
      </c>
      <c r="D608" s="91" t="s">
        <v>124</v>
      </c>
      <c r="E608" s="94">
        <v>0.1</v>
      </c>
      <c r="F608" s="81" t="s">
        <v>244</v>
      </c>
      <c r="G608" s="91" t="s">
        <v>245</v>
      </c>
      <c r="H608" s="91">
        <v>2025</v>
      </c>
    </row>
    <row r="609" spans="1:8" x14ac:dyDescent="0.35">
      <c r="A609" s="91" t="s">
        <v>4</v>
      </c>
      <c r="B609" s="91" t="s">
        <v>14</v>
      </c>
      <c r="C609" s="91" t="s">
        <v>246</v>
      </c>
      <c r="D609" s="91" t="s">
        <v>124</v>
      </c>
      <c r="E609" s="94">
        <v>2.1000000000000001E-2</v>
      </c>
      <c r="F609" s="81" t="s">
        <v>244</v>
      </c>
      <c r="G609" s="91" t="s">
        <v>245</v>
      </c>
      <c r="H609" s="91">
        <v>2025</v>
      </c>
    </row>
    <row r="610" spans="1:8" x14ac:dyDescent="0.35">
      <c r="A610" s="91" t="s">
        <v>4</v>
      </c>
      <c r="B610" s="91" t="s">
        <v>14</v>
      </c>
      <c r="C610" s="91" t="s">
        <v>247</v>
      </c>
      <c r="D610" s="91" t="s">
        <v>124</v>
      </c>
      <c r="E610" s="95">
        <v>310</v>
      </c>
      <c r="F610" s="81" t="s">
        <v>248</v>
      </c>
      <c r="G610" s="91" t="s">
        <v>245</v>
      </c>
      <c r="H610" s="91">
        <v>2025</v>
      </c>
    </row>
    <row r="611" spans="1:8" x14ac:dyDescent="0.35">
      <c r="A611" s="91" t="s">
        <v>4</v>
      </c>
      <c r="B611" s="91" t="s">
        <v>14</v>
      </c>
      <c r="C611" s="91" t="s">
        <v>249</v>
      </c>
      <c r="D611" s="91" t="s">
        <v>124</v>
      </c>
      <c r="E611" s="95">
        <v>115</v>
      </c>
      <c r="F611" s="81" t="s">
        <v>248</v>
      </c>
      <c r="G611" s="91" t="s">
        <v>245</v>
      </c>
      <c r="H611" s="91">
        <v>2025</v>
      </c>
    </row>
    <row r="612" spans="1:8" x14ac:dyDescent="0.35">
      <c r="A612" s="91" t="s">
        <v>4</v>
      </c>
      <c r="B612" s="91" t="s">
        <v>14</v>
      </c>
      <c r="C612" s="91" t="s">
        <v>250</v>
      </c>
      <c r="D612" s="91" t="s">
        <v>124</v>
      </c>
      <c r="E612" s="95">
        <v>281</v>
      </c>
      <c r="F612" s="81" t="s">
        <v>248</v>
      </c>
      <c r="G612" s="91" t="s">
        <v>245</v>
      </c>
      <c r="H612" s="91">
        <v>2025</v>
      </c>
    </row>
    <row r="613" spans="1:8" x14ac:dyDescent="0.35">
      <c r="A613" s="91" t="s">
        <v>4</v>
      </c>
      <c r="B613" s="91" t="s">
        <v>14</v>
      </c>
      <c r="C613" s="91" t="s">
        <v>251</v>
      </c>
      <c r="D613" s="91" t="s">
        <v>124</v>
      </c>
      <c r="E613" s="94">
        <v>0.121</v>
      </c>
      <c r="F613" s="81" t="s">
        <v>244</v>
      </c>
      <c r="G613" s="91" t="s">
        <v>245</v>
      </c>
      <c r="H613" s="91">
        <v>2025</v>
      </c>
    </row>
    <row r="614" spans="1:8" x14ac:dyDescent="0.35">
      <c r="A614" s="91" t="s">
        <v>4</v>
      </c>
      <c r="B614" s="91" t="s">
        <v>14</v>
      </c>
      <c r="C614" s="91" t="s">
        <v>243</v>
      </c>
      <c r="D614" s="91" t="s">
        <v>125</v>
      </c>
      <c r="E614" s="94">
        <v>0.106</v>
      </c>
      <c r="F614" s="81" t="s">
        <v>244</v>
      </c>
      <c r="G614" s="91" t="s">
        <v>245</v>
      </c>
      <c r="H614" s="91">
        <v>2025</v>
      </c>
    </row>
    <row r="615" spans="1:8" x14ac:dyDescent="0.35">
      <c r="A615" s="91" t="s">
        <v>4</v>
      </c>
      <c r="B615" s="91" t="s">
        <v>14</v>
      </c>
      <c r="C615" s="91" t="s">
        <v>246</v>
      </c>
      <c r="D615" s="91" t="s">
        <v>125</v>
      </c>
      <c r="E615" s="94">
        <v>2.1999999999999999E-2</v>
      </c>
      <c r="F615" s="81" t="s">
        <v>244</v>
      </c>
      <c r="G615" s="91" t="s">
        <v>245</v>
      </c>
      <c r="H615" s="91">
        <v>2025</v>
      </c>
    </row>
    <row r="616" spans="1:8" x14ac:dyDescent="0.35">
      <c r="A616" s="91" t="s">
        <v>4</v>
      </c>
      <c r="B616" s="91" t="s">
        <v>14</v>
      </c>
      <c r="C616" s="91" t="s">
        <v>247</v>
      </c>
      <c r="D616" s="91" t="s">
        <v>125</v>
      </c>
      <c r="E616" s="95">
        <v>250</v>
      </c>
      <c r="F616" s="81" t="s">
        <v>248</v>
      </c>
      <c r="G616" s="91" t="s">
        <v>245</v>
      </c>
      <c r="H616" s="91">
        <v>2025</v>
      </c>
    </row>
    <row r="617" spans="1:8" x14ac:dyDescent="0.35">
      <c r="A617" s="91" t="s">
        <v>4</v>
      </c>
      <c r="B617" s="91" t="s">
        <v>14</v>
      </c>
      <c r="C617" s="91" t="s">
        <v>249</v>
      </c>
      <c r="D617" s="91" t="s">
        <v>125</v>
      </c>
      <c r="E617" s="95">
        <v>74</v>
      </c>
      <c r="F617" s="81" t="s">
        <v>248</v>
      </c>
      <c r="G617" s="91" t="s">
        <v>245</v>
      </c>
      <c r="H617" s="91">
        <v>2025</v>
      </c>
    </row>
    <row r="618" spans="1:8" x14ac:dyDescent="0.35">
      <c r="A618" s="91" t="s">
        <v>4</v>
      </c>
      <c r="B618" s="91" t="s">
        <v>14</v>
      </c>
      <c r="C618" s="91" t="s">
        <v>250</v>
      </c>
      <c r="D618" s="91" t="s">
        <v>125</v>
      </c>
      <c r="E618" s="95">
        <v>290</v>
      </c>
      <c r="F618" s="81" t="s">
        <v>248</v>
      </c>
      <c r="G618" s="91" t="s">
        <v>245</v>
      </c>
      <c r="H618" s="91">
        <v>2025</v>
      </c>
    </row>
    <row r="619" spans="1:8" x14ac:dyDescent="0.35">
      <c r="A619" s="91" t="s">
        <v>4</v>
      </c>
      <c r="B619" s="91" t="s">
        <v>14</v>
      </c>
      <c r="C619" s="91" t="s">
        <v>251</v>
      </c>
      <c r="D619" s="91" t="s">
        <v>125</v>
      </c>
      <c r="E619" s="94">
        <v>0.129</v>
      </c>
      <c r="F619" s="81" t="s">
        <v>244</v>
      </c>
      <c r="G619" s="91" t="s">
        <v>245</v>
      </c>
      <c r="H619" s="91">
        <v>2025</v>
      </c>
    </row>
    <row r="620" spans="1:8" x14ac:dyDescent="0.35">
      <c r="A620" s="91" t="s">
        <v>4</v>
      </c>
      <c r="B620" s="91" t="s">
        <v>14</v>
      </c>
      <c r="C620" s="91" t="s">
        <v>243</v>
      </c>
      <c r="D620" s="91" t="s">
        <v>126</v>
      </c>
      <c r="E620" s="94">
        <v>9.2999999999999999E-2</v>
      </c>
      <c r="F620" s="81" t="s">
        <v>244</v>
      </c>
      <c r="G620" s="91" t="s">
        <v>245</v>
      </c>
      <c r="H620" s="91">
        <v>2025</v>
      </c>
    </row>
    <row r="621" spans="1:8" x14ac:dyDescent="0.35">
      <c r="A621" s="91" t="s">
        <v>4</v>
      </c>
      <c r="B621" s="91" t="s">
        <v>14</v>
      </c>
      <c r="C621" s="91" t="s">
        <v>246</v>
      </c>
      <c r="D621" s="91" t="s">
        <v>126</v>
      </c>
      <c r="E621" s="94">
        <v>1.4999999999999999E-2</v>
      </c>
      <c r="F621" s="81" t="s">
        <v>244</v>
      </c>
      <c r="G621" s="91" t="s">
        <v>245</v>
      </c>
      <c r="H621" s="91">
        <v>2025</v>
      </c>
    </row>
    <row r="622" spans="1:8" x14ac:dyDescent="0.35">
      <c r="A622" s="91" t="s">
        <v>4</v>
      </c>
      <c r="B622" s="91" t="s">
        <v>14</v>
      </c>
      <c r="C622" s="91" t="s">
        <v>247</v>
      </c>
      <c r="D622" s="91" t="s">
        <v>126</v>
      </c>
      <c r="E622" s="95">
        <v>266</v>
      </c>
      <c r="F622" s="81" t="s">
        <v>248</v>
      </c>
      <c r="G622" s="91" t="s">
        <v>245</v>
      </c>
      <c r="H622" s="91">
        <v>2025</v>
      </c>
    </row>
    <row r="623" spans="1:8" x14ac:dyDescent="0.35">
      <c r="A623" s="91" t="s">
        <v>4</v>
      </c>
      <c r="B623" s="91" t="s">
        <v>14</v>
      </c>
      <c r="C623" s="91" t="s">
        <v>249</v>
      </c>
      <c r="D623" s="91" t="s">
        <v>126</v>
      </c>
      <c r="E623" s="95">
        <v>92</v>
      </c>
      <c r="F623" s="81" t="s">
        <v>248</v>
      </c>
      <c r="G623" s="91" t="s">
        <v>245</v>
      </c>
      <c r="H623" s="91">
        <v>2025</v>
      </c>
    </row>
    <row r="624" spans="1:8" x14ac:dyDescent="0.35">
      <c r="A624" s="91" t="s">
        <v>4</v>
      </c>
      <c r="B624" s="91" t="s">
        <v>14</v>
      </c>
      <c r="C624" s="91" t="s">
        <v>250</v>
      </c>
      <c r="D624" s="91" t="s">
        <v>126</v>
      </c>
      <c r="E624" s="95">
        <v>262</v>
      </c>
      <c r="F624" s="81" t="s">
        <v>248</v>
      </c>
      <c r="G624" s="91" t="s">
        <v>245</v>
      </c>
      <c r="H624" s="91">
        <v>2025</v>
      </c>
    </row>
    <row r="625" spans="1:8" x14ac:dyDescent="0.35">
      <c r="A625" s="91" t="s">
        <v>4</v>
      </c>
      <c r="B625" s="91" t="s">
        <v>14</v>
      </c>
      <c r="C625" s="91" t="s">
        <v>251</v>
      </c>
      <c r="D625" s="91" t="s">
        <v>126</v>
      </c>
      <c r="E625" s="94">
        <v>0.108</v>
      </c>
      <c r="F625" s="81" t="s">
        <v>244</v>
      </c>
      <c r="G625" s="91" t="s">
        <v>245</v>
      </c>
      <c r="H625" s="91">
        <v>2025</v>
      </c>
    </row>
    <row r="626" spans="1:8" x14ac:dyDescent="0.35">
      <c r="A626" s="91" t="s">
        <v>4</v>
      </c>
      <c r="B626" s="91" t="s">
        <v>14</v>
      </c>
      <c r="C626" s="91" t="s">
        <v>243</v>
      </c>
      <c r="D626" s="91" t="s">
        <v>127</v>
      </c>
      <c r="E626" s="94">
        <v>9.0999999999999998E-2</v>
      </c>
      <c r="F626" s="81" t="s">
        <v>244</v>
      </c>
      <c r="G626" s="91" t="s">
        <v>245</v>
      </c>
      <c r="H626" s="91">
        <v>2025</v>
      </c>
    </row>
    <row r="627" spans="1:8" x14ac:dyDescent="0.35">
      <c r="A627" s="91" t="s">
        <v>4</v>
      </c>
      <c r="B627" s="91" t="s">
        <v>14</v>
      </c>
      <c r="C627" s="91" t="s">
        <v>246</v>
      </c>
      <c r="D627" s="91" t="s">
        <v>127</v>
      </c>
      <c r="E627" s="94">
        <v>1.7000000000000001E-2</v>
      </c>
      <c r="F627" s="81" t="s">
        <v>244</v>
      </c>
      <c r="G627" s="91" t="s">
        <v>245</v>
      </c>
      <c r="H627" s="91">
        <v>2025</v>
      </c>
    </row>
    <row r="628" spans="1:8" x14ac:dyDescent="0.35">
      <c r="A628" s="91" t="s">
        <v>4</v>
      </c>
      <c r="B628" s="91" t="s">
        <v>14</v>
      </c>
      <c r="C628" s="91" t="s">
        <v>247</v>
      </c>
      <c r="D628" s="91" t="s">
        <v>127</v>
      </c>
      <c r="E628" s="95">
        <v>234</v>
      </c>
      <c r="F628" s="81" t="s">
        <v>248</v>
      </c>
      <c r="G628" s="91" t="s">
        <v>245</v>
      </c>
      <c r="H628" s="91">
        <v>2025</v>
      </c>
    </row>
    <row r="629" spans="1:8" x14ac:dyDescent="0.35">
      <c r="A629" s="91" t="s">
        <v>4</v>
      </c>
      <c r="B629" s="91" t="s">
        <v>14</v>
      </c>
      <c r="C629" s="91" t="s">
        <v>249</v>
      </c>
      <c r="D629" s="91" t="s">
        <v>127</v>
      </c>
      <c r="E629" s="95">
        <v>108</v>
      </c>
      <c r="F629" s="81" t="s">
        <v>248</v>
      </c>
      <c r="G629" s="91" t="s">
        <v>245</v>
      </c>
      <c r="H629" s="91">
        <v>2025</v>
      </c>
    </row>
    <row r="630" spans="1:8" x14ac:dyDescent="0.35">
      <c r="A630" s="91" t="s">
        <v>4</v>
      </c>
      <c r="B630" s="91" t="s">
        <v>14</v>
      </c>
      <c r="C630" s="91" t="s">
        <v>250</v>
      </c>
      <c r="D630" s="91" t="s">
        <v>127</v>
      </c>
      <c r="E630" s="95">
        <v>247</v>
      </c>
      <c r="F630" s="81" t="s">
        <v>248</v>
      </c>
      <c r="G630" s="91" t="s">
        <v>245</v>
      </c>
      <c r="H630" s="91">
        <v>2025</v>
      </c>
    </row>
    <row r="631" spans="1:8" x14ac:dyDescent="0.35">
      <c r="A631" s="91" t="s">
        <v>4</v>
      </c>
      <c r="B631" s="91" t="s">
        <v>14</v>
      </c>
      <c r="C631" s="91" t="s">
        <v>251</v>
      </c>
      <c r="D631" s="91" t="s">
        <v>127</v>
      </c>
      <c r="E631" s="94">
        <v>0.108</v>
      </c>
      <c r="F631" s="81" t="s">
        <v>244</v>
      </c>
      <c r="G631" s="91" t="s">
        <v>245</v>
      </c>
      <c r="H631" s="91">
        <v>2025</v>
      </c>
    </row>
    <row r="632" spans="1:8" x14ac:dyDescent="0.35">
      <c r="A632" s="91" t="s">
        <v>4</v>
      </c>
      <c r="B632" s="91" t="s">
        <v>14</v>
      </c>
      <c r="C632" s="91" t="s">
        <v>243</v>
      </c>
      <c r="D632" s="91" t="s">
        <v>128</v>
      </c>
      <c r="E632" s="94">
        <v>7.0000000000000007E-2</v>
      </c>
      <c r="F632" s="81" t="s">
        <v>244</v>
      </c>
      <c r="G632" s="91" t="s">
        <v>245</v>
      </c>
      <c r="H632" s="91">
        <v>2025</v>
      </c>
    </row>
    <row r="633" spans="1:8" x14ac:dyDescent="0.35">
      <c r="A633" s="91" t="s">
        <v>4</v>
      </c>
      <c r="B633" s="91" t="s">
        <v>14</v>
      </c>
      <c r="C633" s="91" t="s">
        <v>246</v>
      </c>
      <c r="D633" s="91" t="s">
        <v>128</v>
      </c>
      <c r="E633" s="94">
        <v>1.6E-2</v>
      </c>
      <c r="F633" s="81" t="s">
        <v>244</v>
      </c>
      <c r="G633" s="91" t="s">
        <v>245</v>
      </c>
      <c r="H633" s="91">
        <v>2025</v>
      </c>
    </row>
    <row r="634" spans="1:8" x14ac:dyDescent="0.35">
      <c r="A634" s="91" t="s">
        <v>4</v>
      </c>
      <c r="B634" s="91" t="s">
        <v>14</v>
      </c>
      <c r="C634" s="91" t="s">
        <v>247</v>
      </c>
      <c r="D634" s="91" t="s">
        <v>128</v>
      </c>
      <c r="E634" s="95">
        <v>248</v>
      </c>
      <c r="F634" s="81" t="s">
        <v>248</v>
      </c>
      <c r="G634" s="91" t="s">
        <v>245</v>
      </c>
      <c r="H634" s="91">
        <v>2025</v>
      </c>
    </row>
    <row r="635" spans="1:8" x14ac:dyDescent="0.35">
      <c r="A635" s="91" t="s">
        <v>4</v>
      </c>
      <c r="B635" s="91" t="s">
        <v>14</v>
      </c>
      <c r="C635" s="91" t="s">
        <v>249</v>
      </c>
      <c r="D635" s="91" t="s">
        <v>128</v>
      </c>
      <c r="E635" s="95">
        <v>81</v>
      </c>
      <c r="F635" s="81" t="s">
        <v>248</v>
      </c>
      <c r="G635" s="91" t="s">
        <v>245</v>
      </c>
      <c r="H635" s="91">
        <v>2025</v>
      </c>
    </row>
    <row r="636" spans="1:8" x14ac:dyDescent="0.35">
      <c r="A636" s="91" t="s">
        <v>4</v>
      </c>
      <c r="B636" s="91" t="s">
        <v>14</v>
      </c>
      <c r="C636" s="91" t="s">
        <v>250</v>
      </c>
      <c r="D636" s="91" t="s">
        <v>128</v>
      </c>
      <c r="E636" s="95">
        <v>238</v>
      </c>
      <c r="F636" s="81" t="s">
        <v>248</v>
      </c>
      <c r="G636" s="91" t="s">
        <v>245</v>
      </c>
      <c r="H636" s="91">
        <v>2025</v>
      </c>
    </row>
    <row r="637" spans="1:8" x14ac:dyDescent="0.35">
      <c r="A637" s="91" t="s">
        <v>4</v>
      </c>
      <c r="B637" s="91" t="s">
        <v>14</v>
      </c>
      <c r="C637" s="91" t="s">
        <v>251</v>
      </c>
      <c r="D637" s="91" t="s">
        <v>128</v>
      </c>
      <c r="E637" s="94">
        <v>8.5000000000000006E-2</v>
      </c>
      <c r="F637" s="81" t="s">
        <v>244</v>
      </c>
      <c r="G637" s="91" t="s">
        <v>245</v>
      </c>
      <c r="H637" s="91">
        <v>2025</v>
      </c>
    </row>
    <row r="638" spans="1:8" x14ac:dyDescent="0.35">
      <c r="A638" s="91" t="s">
        <v>4</v>
      </c>
      <c r="B638" s="91" t="s">
        <v>14</v>
      </c>
      <c r="C638" s="91" t="s">
        <v>243</v>
      </c>
      <c r="D638" s="91" t="s">
        <v>129</v>
      </c>
      <c r="E638" s="94">
        <v>6.4000000000000001E-2</v>
      </c>
      <c r="F638" s="81" t="s">
        <v>244</v>
      </c>
      <c r="G638" s="91" t="s">
        <v>245</v>
      </c>
      <c r="H638" s="91">
        <v>2025</v>
      </c>
    </row>
    <row r="639" spans="1:8" x14ac:dyDescent="0.35">
      <c r="A639" s="91" t="s">
        <v>4</v>
      </c>
      <c r="B639" s="91" t="s">
        <v>14</v>
      </c>
      <c r="C639" s="91" t="s">
        <v>246</v>
      </c>
      <c r="D639" s="91" t="s">
        <v>129</v>
      </c>
      <c r="E639" s="94">
        <v>0.02</v>
      </c>
      <c r="F639" s="81" t="s">
        <v>244</v>
      </c>
      <c r="G639" s="91" t="s">
        <v>245</v>
      </c>
      <c r="H639" s="91">
        <v>2025</v>
      </c>
    </row>
    <row r="640" spans="1:8" x14ac:dyDescent="0.35">
      <c r="A640" s="91" t="s">
        <v>4</v>
      </c>
      <c r="B640" s="91" t="s">
        <v>14</v>
      </c>
      <c r="C640" s="91" t="s">
        <v>247</v>
      </c>
      <c r="D640" s="91" t="s">
        <v>129</v>
      </c>
      <c r="E640" s="95">
        <v>219</v>
      </c>
      <c r="F640" s="81" t="s">
        <v>248</v>
      </c>
      <c r="G640" s="91" t="s">
        <v>245</v>
      </c>
      <c r="H640" s="91">
        <v>2025</v>
      </c>
    </row>
    <row r="641" spans="1:8" x14ac:dyDescent="0.35">
      <c r="A641" s="91" t="s">
        <v>4</v>
      </c>
      <c r="B641" s="91" t="s">
        <v>14</v>
      </c>
      <c r="C641" s="91" t="s">
        <v>249</v>
      </c>
      <c r="D641" s="91" t="s">
        <v>129</v>
      </c>
      <c r="E641" s="95">
        <v>94</v>
      </c>
      <c r="F641" s="81" t="s">
        <v>248</v>
      </c>
      <c r="G641" s="91" t="s">
        <v>245</v>
      </c>
      <c r="H641" s="91">
        <v>2025</v>
      </c>
    </row>
    <row r="642" spans="1:8" x14ac:dyDescent="0.35">
      <c r="A642" s="91" t="s">
        <v>4</v>
      </c>
      <c r="B642" s="91" t="s">
        <v>14</v>
      </c>
      <c r="C642" s="91" t="s">
        <v>250</v>
      </c>
      <c r="D642" s="91" t="s">
        <v>129</v>
      </c>
      <c r="E642" s="95">
        <v>301</v>
      </c>
      <c r="F642" s="81" t="s">
        <v>248</v>
      </c>
      <c r="G642" s="91" t="s">
        <v>245</v>
      </c>
      <c r="H642" s="91">
        <v>2025</v>
      </c>
    </row>
    <row r="643" spans="1:8" x14ac:dyDescent="0.35">
      <c r="A643" s="91" t="s">
        <v>4</v>
      </c>
      <c r="B643" s="91" t="s">
        <v>14</v>
      </c>
      <c r="C643" s="91" t="s">
        <v>251</v>
      </c>
      <c r="D643" s="91" t="s">
        <v>129</v>
      </c>
      <c r="E643" s="94">
        <v>8.4000000000000005E-2</v>
      </c>
      <c r="F643" s="81" t="s">
        <v>244</v>
      </c>
      <c r="G643" s="91" t="s">
        <v>245</v>
      </c>
      <c r="H643" s="91">
        <v>2025</v>
      </c>
    </row>
    <row r="644" spans="1:8" x14ac:dyDescent="0.35">
      <c r="A644" s="91" t="s">
        <v>4</v>
      </c>
      <c r="B644" s="91" t="s">
        <v>14</v>
      </c>
      <c r="C644" s="91" t="s">
        <v>243</v>
      </c>
      <c r="D644" s="91" t="s">
        <v>130</v>
      </c>
      <c r="E644" s="94">
        <v>9.8000000000000004E-2</v>
      </c>
      <c r="F644" s="81" t="s">
        <v>244</v>
      </c>
      <c r="G644" s="91" t="s">
        <v>245</v>
      </c>
      <c r="H644" s="91">
        <v>2025</v>
      </c>
    </row>
    <row r="645" spans="1:8" x14ac:dyDescent="0.35">
      <c r="A645" s="91" t="s">
        <v>4</v>
      </c>
      <c r="B645" s="91" t="s">
        <v>14</v>
      </c>
      <c r="C645" s="91" t="s">
        <v>246</v>
      </c>
      <c r="D645" s="91" t="s">
        <v>130</v>
      </c>
      <c r="E645" s="94">
        <v>0.02</v>
      </c>
      <c r="F645" s="81" t="s">
        <v>244</v>
      </c>
      <c r="G645" s="91" t="s">
        <v>245</v>
      </c>
      <c r="H645" s="91">
        <v>2025</v>
      </c>
    </row>
    <row r="646" spans="1:8" x14ac:dyDescent="0.35">
      <c r="A646" s="91" t="s">
        <v>4</v>
      </c>
      <c r="B646" s="91" t="s">
        <v>14</v>
      </c>
      <c r="C646" s="91" t="s">
        <v>247</v>
      </c>
      <c r="D646" s="91" t="s">
        <v>130</v>
      </c>
      <c r="E646" s="95">
        <v>259</v>
      </c>
      <c r="F646" s="81" t="s">
        <v>248</v>
      </c>
      <c r="G646" s="91" t="s">
        <v>245</v>
      </c>
      <c r="H646" s="91">
        <v>2025</v>
      </c>
    </row>
    <row r="647" spans="1:8" x14ac:dyDescent="0.35">
      <c r="A647" s="91" t="s">
        <v>4</v>
      </c>
      <c r="B647" s="91" t="s">
        <v>14</v>
      </c>
      <c r="C647" s="91" t="s">
        <v>249</v>
      </c>
      <c r="D647" s="91" t="s">
        <v>130</v>
      </c>
      <c r="E647" s="95">
        <v>140</v>
      </c>
      <c r="F647" s="81" t="s">
        <v>248</v>
      </c>
      <c r="G647" s="91" t="s">
        <v>245</v>
      </c>
      <c r="H647" s="91">
        <v>2025</v>
      </c>
    </row>
    <row r="648" spans="1:8" x14ac:dyDescent="0.35">
      <c r="A648" s="91" t="s">
        <v>4</v>
      </c>
      <c r="B648" s="91" t="s">
        <v>14</v>
      </c>
      <c r="C648" s="91" t="s">
        <v>250</v>
      </c>
      <c r="D648" s="91" t="s">
        <v>130</v>
      </c>
      <c r="E648" s="95">
        <v>292</v>
      </c>
      <c r="F648" s="81" t="s">
        <v>248</v>
      </c>
      <c r="G648" s="91" t="s">
        <v>245</v>
      </c>
      <c r="H648" s="91">
        <v>2025</v>
      </c>
    </row>
    <row r="649" spans="1:8" x14ac:dyDescent="0.35">
      <c r="A649" s="91" t="s">
        <v>4</v>
      </c>
      <c r="B649" s="91" t="s">
        <v>14</v>
      </c>
      <c r="C649" s="91" t="s">
        <v>251</v>
      </c>
      <c r="D649" s="91" t="s">
        <v>130</v>
      </c>
      <c r="E649" s="94">
        <v>0.11799999999999999</v>
      </c>
      <c r="F649" s="81" t="s">
        <v>244</v>
      </c>
      <c r="G649" s="91" t="s">
        <v>245</v>
      </c>
      <c r="H649" s="91">
        <v>2025</v>
      </c>
    </row>
    <row r="650" spans="1:8" x14ac:dyDescent="0.35">
      <c r="A650" s="91" t="s">
        <v>4</v>
      </c>
      <c r="B650" s="91" t="s">
        <v>14</v>
      </c>
      <c r="C650" s="91" t="s">
        <v>243</v>
      </c>
      <c r="D650" s="91" t="s">
        <v>131</v>
      </c>
      <c r="E650" s="94">
        <v>9.1999999999999998E-2</v>
      </c>
      <c r="F650" s="81" t="s">
        <v>244</v>
      </c>
      <c r="G650" s="91" t="s">
        <v>245</v>
      </c>
      <c r="H650" s="91">
        <v>2025</v>
      </c>
    </row>
    <row r="651" spans="1:8" x14ac:dyDescent="0.35">
      <c r="A651" s="91" t="s">
        <v>4</v>
      </c>
      <c r="B651" s="91" t="s">
        <v>14</v>
      </c>
      <c r="C651" s="91" t="s">
        <v>246</v>
      </c>
      <c r="D651" s="91" t="s">
        <v>131</v>
      </c>
      <c r="E651" s="94">
        <v>2.1000000000000001E-2</v>
      </c>
      <c r="F651" s="81" t="s">
        <v>244</v>
      </c>
      <c r="G651" s="91" t="s">
        <v>245</v>
      </c>
      <c r="H651" s="91">
        <v>2025</v>
      </c>
    </row>
    <row r="652" spans="1:8" x14ac:dyDescent="0.35">
      <c r="A652" s="91" t="s">
        <v>4</v>
      </c>
      <c r="B652" s="91" t="s">
        <v>14</v>
      </c>
      <c r="C652" s="91" t="s">
        <v>247</v>
      </c>
      <c r="D652" s="91" t="s">
        <v>131</v>
      </c>
      <c r="E652" s="95">
        <v>282</v>
      </c>
      <c r="F652" s="81" t="s">
        <v>248</v>
      </c>
      <c r="G652" s="91" t="s">
        <v>245</v>
      </c>
      <c r="H652" s="91">
        <v>2025</v>
      </c>
    </row>
    <row r="653" spans="1:8" x14ac:dyDescent="0.35">
      <c r="A653" s="91" t="s">
        <v>4</v>
      </c>
      <c r="B653" s="91" t="s">
        <v>14</v>
      </c>
      <c r="C653" s="91" t="s">
        <v>249</v>
      </c>
      <c r="D653" s="91" t="s">
        <v>131</v>
      </c>
      <c r="E653" s="95">
        <v>138</v>
      </c>
      <c r="F653" s="81" t="s">
        <v>248</v>
      </c>
      <c r="G653" s="91" t="s">
        <v>245</v>
      </c>
      <c r="H653" s="91">
        <v>2025</v>
      </c>
    </row>
    <row r="654" spans="1:8" x14ac:dyDescent="0.35">
      <c r="A654" s="91" t="s">
        <v>4</v>
      </c>
      <c r="B654" s="91" t="s">
        <v>14</v>
      </c>
      <c r="C654" s="91" t="s">
        <v>250</v>
      </c>
      <c r="D654" s="91" t="s">
        <v>131</v>
      </c>
      <c r="E654" s="95">
        <v>224</v>
      </c>
      <c r="F654" s="81" t="s">
        <v>248</v>
      </c>
      <c r="G654" s="91" t="s">
        <v>245</v>
      </c>
      <c r="H654" s="91">
        <v>2025</v>
      </c>
    </row>
    <row r="655" spans="1:8" x14ac:dyDescent="0.35">
      <c r="A655" s="91" t="s">
        <v>4</v>
      </c>
      <c r="B655" s="91" t="s">
        <v>14</v>
      </c>
      <c r="C655" s="91" t="s">
        <v>251</v>
      </c>
      <c r="D655" s="91" t="s">
        <v>131</v>
      </c>
      <c r="E655" s="94">
        <v>0.113</v>
      </c>
      <c r="F655" s="81" t="s">
        <v>244</v>
      </c>
      <c r="G655" s="91" t="s">
        <v>245</v>
      </c>
      <c r="H655" s="91">
        <v>2025</v>
      </c>
    </row>
    <row r="656" spans="1:8" x14ac:dyDescent="0.35">
      <c r="A656" s="91" t="s">
        <v>4</v>
      </c>
      <c r="B656" s="91" t="s">
        <v>14</v>
      </c>
      <c r="C656" s="91" t="s">
        <v>243</v>
      </c>
      <c r="D656" s="91" t="s">
        <v>132</v>
      </c>
      <c r="E656" s="94">
        <v>8.7999999999999995E-2</v>
      </c>
      <c r="F656" s="81" t="s">
        <v>244</v>
      </c>
      <c r="G656" s="91" t="s">
        <v>252</v>
      </c>
      <c r="H656" s="91">
        <v>2025</v>
      </c>
    </row>
    <row r="657" spans="1:8" x14ac:dyDescent="0.35">
      <c r="A657" s="91" t="s">
        <v>4</v>
      </c>
      <c r="B657" s="91" t="s">
        <v>14</v>
      </c>
      <c r="C657" s="91" t="s">
        <v>246</v>
      </c>
      <c r="D657" s="91" t="s">
        <v>132</v>
      </c>
      <c r="E657" s="94">
        <v>2.1999999999999999E-2</v>
      </c>
      <c r="F657" s="81" t="s">
        <v>244</v>
      </c>
      <c r="G657" s="91" t="s">
        <v>252</v>
      </c>
      <c r="H657" s="91">
        <v>2025</v>
      </c>
    </row>
    <row r="658" spans="1:8" x14ac:dyDescent="0.35">
      <c r="A658" s="91" t="s">
        <v>4</v>
      </c>
      <c r="B658" s="91" t="s">
        <v>14</v>
      </c>
      <c r="C658" s="91" t="s">
        <v>247</v>
      </c>
      <c r="D658" s="91" t="s">
        <v>132</v>
      </c>
      <c r="E658" s="95">
        <v>259</v>
      </c>
      <c r="F658" s="81" t="s">
        <v>248</v>
      </c>
      <c r="G658" s="91" t="s">
        <v>252</v>
      </c>
      <c r="H658" s="91">
        <v>2025</v>
      </c>
    </row>
    <row r="659" spans="1:8" x14ac:dyDescent="0.35">
      <c r="A659" s="91" t="s">
        <v>4</v>
      </c>
      <c r="B659" s="91" t="s">
        <v>14</v>
      </c>
      <c r="C659" s="91" t="s">
        <v>249</v>
      </c>
      <c r="D659" s="91" t="s">
        <v>132</v>
      </c>
      <c r="E659" s="95">
        <v>115</v>
      </c>
      <c r="F659" s="81" t="s">
        <v>248</v>
      </c>
      <c r="G659" s="91" t="s">
        <v>252</v>
      </c>
      <c r="H659" s="91">
        <v>2025</v>
      </c>
    </row>
    <row r="660" spans="1:8" x14ac:dyDescent="0.35">
      <c r="A660" s="91" t="s">
        <v>4</v>
      </c>
      <c r="B660" s="91" t="s">
        <v>14</v>
      </c>
      <c r="C660" s="91" t="s">
        <v>250</v>
      </c>
      <c r="D660" s="91" t="s">
        <v>132</v>
      </c>
      <c r="E660" s="95">
        <f>MROUND(INDEX('[2]Input Data'!$U$430:$AI$449,MATCH(IF($A660="Primary",$A660,$B660),'[2]Input Data'!$A$430:$A$449,0),MATCH($D660,'[2]Input Data'!B$429:Q$429,0)),1)</f>
        <v>245</v>
      </c>
      <c r="F660" s="81" t="s">
        <v>248</v>
      </c>
      <c r="G660" s="91" t="s">
        <v>252</v>
      </c>
      <c r="H660" s="91">
        <v>2025</v>
      </c>
    </row>
    <row r="661" spans="1:8" x14ac:dyDescent="0.35">
      <c r="A661" s="91" t="s">
        <v>4</v>
      </c>
      <c r="B661" s="91" t="s">
        <v>14</v>
      </c>
      <c r="C661" s="91" t="s">
        <v>251</v>
      </c>
      <c r="D661" s="91" t="s">
        <v>132</v>
      </c>
      <c r="E661" s="94">
        <v>0.11</v>
      </c>
      <c r="F661" s="81" t="s">
        <v>244</v>
      </c>
      <c r="G661" s="91" t="s">
        <v>252</v>
      </c>
      <c r="H661" s="91">
        <v>2025</v>
      </c>
    </row>
    <row r="662" spans="1:8" x14ac:dyDescent="0.35">
      <c r="A662" s="91" t="s">
        <v>4</v>
      </c>
      <c r="B662" s="91" t="s">
        <v>14</v>
      </c>
      <c r="C662" s="91" t="s">
        <v>243</v>
      </c>
      <c r="D662" s="91" t="s">
        <v>133</v>
      </c>
      <c r="E662" s="94">
        <v>8.5000000000000006E-2</v>
      </c>
      <c r="F662" s="81" t="s">
        <v>244</v>
      </c>
      <c r="G662" s="91" t="s">
        <v>252</v>
      </c>
      <c r="H662" s="91">
        <v>2025</v>
      </c>
    </row>
    <row r="663" spans="1:8" x14ac:dyDescent="0.35">
      <c r="A663" s="91" t="s">
        <v>4</v>
      </c>
      <c r="B663" s="91" t="s">
        <v>14</v>
      </c>
      <c r="C663" s="91" t="s">
        <v>246</v>
      </c>
      <c r="D663" s="91" t="s">
        <v>133</v>
      </c>
      <c r="E663" s="94">
        <v>2.1999999999999999E-2</v>
      </c>
      <c r="F663" s="81" t="s">
        <v>244</v>
      </c>
      <c r="G663" s="91" t="s">
        <v>252</v>
      </c>
      <c r="H663" s="91">
        <v>2025</v>
      </c>
    </row>
    <row r="664" spans="1:8" x14ac:dyDescent="0.35">
      <c r="A664" s="91" t="s">
        <v>4</v>
      </c>
      <c r="B664" s="91" t="s">
        <v>14</v>
      </c>
      <c r="C664" s="91" t="s">
        <v>247</v>
      </c>
      <c r="D664" s="91" t="s">
        <v>133</v>
      </c>
      <c r="E664" s="95">
        <v>259</v>
      </c>
      <c r="F664" s="81" t="s">
        <v>248</v>
      </c>
      <c r="G664" s="91" t="s">
        <v>252</v>
      </c>
      <c r="H664" s="91">
        <v>2025</v>
      </c>
    </row>
    <row r="665" spans="1:8" x14ac:dyDescent="0.35">
      <c r="A665" s="91" t="s">
        <v>4</v>
      </c>
      <c r="B665" s="91" t="s">
        <v>14</v>
      </c>
      <c r="C665" s="91" t="s">
        <v>249</v>
      </c>
      <c r="D665" s="91" t="s">
        <v>133</v>
      </c>
      <c r="E665" s="95">
        <v>109</v>
      </c>
      <c r="F665" s="81" t="s">
        <v>248</v>
      </c>
      <c r="G665" s="91" t="s">
        <v>252</v>
      </c>
      <c r="H665" s="91">
        <v>2025</v>
      </c>
    </row>
    <row r="666" spans="1:8" x14ac:dyDescent="0.35">
      <c r="A666" s="91" t="s">
        <v>4</v>
      </c>
      <c r="B666" s="91" t="s">
        <v>14</v>
      </c>
      <c r="C666" s="91" t="s">
        <v>250</v>
      </c>
      <c r="D666" s="91" t="s">
        <v>133</v>
      </c>
      <c r="E666" s="95">
        <f>MROUND(INDEX('[2]Input Data'!$U$430:$AI$449,MATCH(IF($A666="Primary",$A666,$B666),'[2]Input Data'!$A$430:$A$449,0),MATCH($D666,'[2]Input Data'!B$429:Q$429,0)),1)</f>
        <v>287</v>
      </c>
      <c r="F666" s="81" t="s">
        <v>248</v>
      </c>
      <c r="G666" s="91" t="s">
        <v>252</v>
      </c>
      <c r="H666" s="91">
        <v>2025</v>
      </c>
    </row>
    <row r="667" spans="1:8" x14ac:dyDescent="0.35">
      <c r="A667" s="91" t="s">
        <v>4</v>
      </c>
      <c r="B667" s="91" t="s">
        <v>14</v>
      </c>
      <c r="C667" s="91" t="s">
        <v>251</v>
      </c>
      <c r="D667" s="91" t="s">
        <v>133</v>
      </c>
      <c r="E667" s="94">
        <v>0.107</v>
      </c>
      <c r="F667" s="81" t="s">
        <v>244</v>
      </c>
      <c r="G667" s="91" t="s">
        <v>252</v>
      </c>
      <c r="H667" s="91">
        <v>2025</v>
      </c>
    </row>
    <row r="668" spans="1:8" x14ac:dyDescent="0.35">
      <c r="A668" s="91" t="s">
        <v>4</v>
      </c>
      <c r="B668" s="91" t="s">
        <v>14</v>
      </c>
      <c r="C668" s="91" t="s">
        <v>243</v>
      </c>
      <c r="D668" s="91" t="s">
        <v>134</v>
      </c>
      <c r="E668" s="94">
        <v>8.6999999999999994E-2</v>
      </c>
      <c r="F668" s="81" t="s">
        <v>244</v>
      </c>
      <c r="G668" s="91" t="s">
        <v>252</v>
      </c>
      <c r="H668" s="91">
        <v>2025</v>
      </c>
    </row>
    <row r="669" spans="1:8" x14ac:dyDescent="0.35">
      <c r="A669" s="91" t="s">
        <v>4</v>
      </c>
      <c r="B669" s="91" t="s">
        <v>14</v>
      </c>
      <c r="C669" s="91" t="s">
        <v>246</v>
      </c>
      <c r="D669" s="91" t="s">
        <v>134</v>
      </c>
      <c r="E669" s="94">
        <v>2.1999999999999999E-2</v>
      </c>
      <c r="F669" s="81" t="s">
        <v>244</v>
      </c>
      <c r="G669" s="91" t="s">
        <v>252</v>
      </c>
      <c r="H669" s="91">
        <v>2025</v>
      </c>
    </row>
    <row r="670" spans="1:8" x14ac:dyDescent="0.35">
      <c r="A670" s="91" t="s">
        <v>4</v>
      </c>
      <c r="B670" s="91" t="s">
        <v>14</v>
      </c>
      <c r="C670" s="91" t="s">
        <v>247</v>
      </c>
      <c r="D670" s="91" t="s">
        <v>134</v>
      </c>
      <c r="E670" s="95">
        <v>259</v>
      </c>
      <c r="F670" s="81" t="s">
        <v>248</v>
      </c>
      <c r="G670" s="91" t="s">
        <v>252</v>
      </c>
      <c r="H670" s="91">
        <v>2025</v>
      </c>
    </row>
    <row r="671" spans="1:8" x14ac:dyDescent="0.35">
      <c r="A671" s="91" t="s">
        <v>4</v>
      </c>
      <c r="B671" s="91" t="s">
        <v>14</v>
      </c>
      <c r="C671" s="91" t="s">
        <v>249</v>
      </c>
      <c r="D671" s="91" t="s">
        <v>134</v>
      </c>
      <c r="E671" s="95">
        <v>116</v>
      </c>
      <c r="F671" s="81" t="s">
        <v>248</v>
      </c>
      <c r="G671" s="91" t="s">
        <v>252</v>
      </c>
      <c r="H671" s="91">
        <v>2025</v>
      </c>
    </row>
    <row r="672" spans="1:8" x14ac:dyDescent="0.35">
      <c r="A672" s="91" t="s">
        <v>4</v>
      </c>
      <c r="B672" s="91" t="s">
        <v>14</v>
      </c>
      <c r="C672" s="91" t="s">
        <v>250</v>
      </c>
      <c r="D672" s="91" t="s">
        <v>134</v>
      </c>
      <c r="E672" s="95"/>
      <c r="F672" s="81"/>
      <c r="G672" s="91" t="s">
        <v>252</v>
      </c>
      <c r="H672" s="91">
        <v>2025</v>
      </c>
    </row>
    <row r="673" spans="1:8" x14ac:dyDescent="0.35">
      <c r="A673" s="91" t="s">
        <v>4</v>
      </c>
      <c r="B673" s="91" t="s">
        <v>14</v>
      </c>
      <c r="C673" s="91" t="s">
        <v>251</v>
      </c>
      <c r="D673" s="91" t="s">
        <v>134</v>
      </c>
      <c r="E673" s="94">
        <v>0.109</v>
      </c>
      <c r="F673" s="81" t="s">
        <v>244</v>
      </c>
      <c r="G673" s="91" t="s">
        <v>252</v>
      </c>
      <c r="H673" s="91">
        <v>2025</v>
      </c>
    </row>
    <row r="674" spans="1:8" x14ac:dyDescent="0.35">
      <c r="A674" s="91" t="s">
        <v>4</v>
      </c>
      <c r="B674" s="91" t="s">
        <v>22</v>
      </c>
      <c r="C674" s="91" t="s">
        <v>243</v>
      </c>
      <c r="D674" s="91" t="s">
        <v>119</v>
      </c>
      <c r="E674" s="94">
        <v>6.5000000000000002E-2</v>
      </c>
      <c r="F674" s="81" t="s">
        <v>244</v>
      </c>
      <c r="G674" s="91" t="s">
        <v>245</v>
      </c>
      <c r="H674" s="91">
        <v>2025</v>
      </c>
    </row>
    <row r="675" spans="1:8" x14ac:dyDescent="0.35">
      <c r="A675" s="91" t="s">
        <v>4</v>
      </c>
      <c r="B675" s="91" t="s">
        <v>22</v>
      </c>
      <c r="C675" s="91" t="s">
        <v>246</v>
      </c>
      <c r="D675" s="91" t="s">
        <v>119</v>
      </c>
      <c r="E675" s="94">
        <v>4.1000000000000002E-2</v>
      </c>
      <c r="F675" s="81" t="s">
        <v>244</v>
      </c>
      <c r="G675" s="91" t="s">
        <v>245</v>
      </c>
      <c r="H675" s="91">
        <v>2025</v>
      </c>
    </row>
    <row r="676" spans="1:8" x14ac:dyDescent="0.35">
      <c r="A676" s="91" t="s">
        <v>4</v>
      </c>
      <c r="B676" s="91" t="s">
        <v>22</v>
      </c>
      <c r="C676" s="91" t="s">
        <v>247</v>
      </c>
      <c r="D676" s="91" t="s">
        <v>119</v>
      </c>
      <c r="E676" s="95">
        <v>293</v>
      </c>
      <c r="F676" s="81" t="s">
        <v>248</v>
      </c>
      <c r="G676" s="91" t="s">
        <v>245</v>
      </c>
      <c r="H676" s="91">
        <v>2025</v>
      </c>
    </row>
    <row r="677" spans="1:8" x14ac:dyDescent="0.35">
      <c r="A677" s="91" t="s">
        <v>4</v>
      </c>
      <c r="B677" s="91" t="s">
        <v>22</v>
      </c>
      <c r="C677" s="91" t="s">
        <v>249</v>
      </c>
      <c r="D677" s="91" t="s">
        <v>119</v>
      </c>
      <c r="E677" s="95">
        <v>205</v>
      </c>
      <c r="F677" s="81" t="s">
        <v>248</v>
      </c>
      <c r="G677" s="91" t="s">
        <v>245</v>
      </c>
      <c r="H677" s="91">
        <v>2025</v>
      </c>
    </row>
    <row r="678" spans="1:8" x14ac:dyDescent="0.35">
      <c r="A678" s="91" t="s">
        <v>4</v>
      </c>
      <c r="B678" s="91" t="s">
        <v>22</v>
      </c>
      <c r="C678" s="91" t="s">
        <v>250</v>
      </c>
      <c r="D678" s="91" t="s">
        <v>119</v>
      </c>
      <c r="E678" s="95">
        <v>578</v>
      </c>
      <c r="F678" s="81" t="s">
        <v>248</v>
      </c>
      <c r="G678" s="91" t="s">
        <v>245</v>
      </c>
      <c r="H678" s="91">
        <v>2025</v>
      </c>
    </row>
    <row r="679" spans="1:8" x14ac:dyDescent="0.35">
      <c r="A679" s="91" t="s">
        <v>4</v>
      </c>
      <c r="B679" s="91" t="s">
        <v>22</v>
      </c>
      <c r="C679" s="91" t="s">
        <v>251</v>
      </c>
      <c r="D679" s="91" t="s">
        <v>119</v>
      </c>
      <c r="E679" s="94">
        <v>0.106</v>
      </c>
      <c r="F679" s="81" t="s">
        <v>244</v>
      </c>
      <c r="G679" s="91" t="s">
        <v>245</v>
      </c>
      <c r="H679" s="91">
        <v>2025</v>
      </c>
    </row>
    <row r="680" spans="1:8" x14ac:dyDescent="0.35">
      <c r="A680" s="91" t="s">
        <v>4</v>
      </c>
      <c r="B680" s="91" t="s">
        <v>22</v>
      </c>
      <c r="C680" s="91" t="s">
        <v>243</v>
      </c>
      <c r="D680" s="91" t="s">
        <v>120</v>
      </c>
      <c r="E680" s="94">
        <v>6.0999999999999999E-2</v>
      </c>
      <c r="F680" s="81" t="s">
        <v>244</v>
      </c>
      <c r="G680" s="91" t="s">
        <v>245</v>
      </c>
      <c r="H680" s="91">
        <v>2025</v>
      </c>
    </row>
    <row r="681" spans="1:8" x14ac:dyDescent="0.35">
      <c r="A681" s="91" t="s">
        <v>4</v>
      </c>
      <c r="B681" s="91" t="s">
        <v>22</v>
      </c>
      <c r="C681" s="91" t="s">
        <v>246</v>
      </c>
      <c r="D681" s="91" t="s">
        <v>120</v>
      </c>
      <c r="E681" s="94">
        <v>4.1000000000000002E-2</v>
      </c>
      <c r="F681" s="81" t="s">
        <v>244</v>
      </c>
      <c r="G681" s="91" t="s">
        <v>245</v>
      </c>
      <c r="H681" s="91">
        <v>2025</v>
      </c>
    </row>
    <row r="682" spans="1:8" x14ac:dyDescent="0.35">
      <c r="A682" s="91" t="s">
        <v>4</v>
      </c>
      <c r="B682" s="91" t="s">
        <v>22</v>
      </c>
      <c r="C682" s="91" t="s">
        <v>247</v>
      </c>
      <c r="D682" s="91" t="s">
        <v>120</v>
      </c>
      <c r="E682" s="95">
        <v>371</v>
      </c>
      <c r="F682" s="81" t="s">
        <v>248</v>
      </c>
      <c r="G682" s="91" t="s">
        <v>245</v>
      </c>
      <c r="H682" s="91">
        <v>2025</v>
      </c>
    </row>
    <row r="683" spans="1:8" x14ac:dyDescent="0.35">
      <c r="A683" s="91" t="s">
        <v>4</v>
      </c>
      <c r="B683" s="91" t="s">
        <v>22</v>
      </c>
      <c r="C683" s="91" t="s">
        <v>249</v>
      </c>
      <c r="D683" s="91" t="s">
        <v>120</v>
      </c>
      <c r="E683" s="95">
        <v>290</v>
      </c>
      <c r="F683" s="81" t="s">
        <v>248</v>
      </c>
      <c r="G683" s="91" t="s">
        <v>245</v>
      </c>
      <c r="H683" s="91">
        <v>2025</v>
      </c>
    </row>
    <row r="684" spans="1:8" x14ac:dyDescent="0.35">
      <c r="A684" s="91" t="s">
        <v>4</v>
      </c>
      <c r="B684" s="91" t="s">
        <v>22</v>
      </c>
      <c r="C684" s="91" t="s">
        <v>250</v>
      </c>
      <c r="D684" s="91" t="s">
        <v>120</v>
      </c>
      <c r="E684" s="95">
        <v>536</v>
      </c>
      <c r="F684" s="81" t="s">
        <v>248</v>
      </c>
      <c r="G684" s="91" t="s">
        <v>245</v>
      </c>
      <c r="H684" s="91">
        <v>2025</v>
      </c>
    </row>
    <row r="685" spans="1:8" x14ac:dyDescent="0.35">
      <c r="A685" s="91" t="s">
        <v>4</v>
      </c>
      <c r="B685" s="91" t="s">
        <v>22</v>
      </c>
      <c r="C685" s="91" t="s">
        <v>251</v>
      </c>
      <c r="D685" s="91" t="s">
        <v>120</v>
      </c>
      <c r="E685" s="94">
        <v>0.10299999999999999</v>
      </c>
      <c r="F685" s="81" t="s">
        <v>244</v>
      </c>
      <c r="G685" s="91" t="s">
        <v>245</v>
      </c>
      <c r="H685" s="91">
        <v>2025</v>
      </c>
    </row>
    <row r="686" spans="1:8" x14ac:dyDescent="0.35">
      <c r="A686" s="91" t="s">
        <v>4</v>
      </c>
      <c r="B686" s="91" t="s">
        <v>22</v>
      </c>
      <c r="C686" s="91" t="s">
        <v>243</v>
      </c>
      <c r="D686" s="91" t="s">
        <v>121</v>
      </c>
      <c r="E686" s="94">
        <v>7.0000000000000007E-2</v>
      </c>
      <c r="F686" s="81" t="s">
        <v>244</v>
      </c>
      <c r="G686" s="91" t="s">
        <v>245</v>
      </c>
      <c r="H686" s="91">
        <v>2025</v>
      </c>
    </row>
    <row r="687" spans="1:8" x14ac:dyDescent="0.35">
      <c r="A687" s="91" t="s">
        <v>4</v>
      </c>
      <c r="B687" s="91" t="s">
        <v>22</v>
      </c>
      <c r="C687" s="91" t="s">
        <v>246</v>
      </c>
      <c r="D687" s="91" t="s">
        <v>121</v>
      </c>
      <c r="E687" s="94">
        <v>3.7999999999999999E-2</v>
      </c>
      <c r="F687" s="81" t="s">
        <v>244</v>
      </c>
      <c r="G687" s="91" t="s">
        <v>245</v>
      </c>
      <c r="H687" s="91">
        <v>2025</v>
      </c>
    </row>
    <row r="688" spans="1:8" x14ac:dyDescent="0.35">
      <c r="A688" s="91" t="s">
        <v>4</v>
      </c>
      <c r="B688" s="91" t="s">
        <v>22</v>
      </c>
      <c r="C688" s="91" t="s">
        <v>247</v>
      </c>
      <c r="D688" s="91" t="s">
        <v>121</v>
      </c>
      <c r="E688" s="95">
        <v>401</v>
      </c>
      <c r="F688" s="81" t="s">
        <v>248</v>
      </c>
      <c r="G688" s="91" t="s">
        <v>245</v>
      </c>
      <c r="H688" s="91">
        <v>2025</v>
      </c>
    </row>
    <row r="689" spans="1:8" x14ac:dyDescent="0.35">
      <c r="A689" s="91" t="s">
        <v>4</v>
      </c>
      <c r="B689" s="91" t="s">
        <v>22</v>
      </c>
      <c r="C689" s="91" t="s">
        <v>249</v>
      </c>
      <c r="D689" s="91" t="s">
        <v>121</v>
      </c>
      <c r="E689" s="95">
        <v>279</v>
      </c>
      <c r="F689" s="81" t="s">
        <v>248</v>
      </c>
      <c r="G689" s="91" t="s">
        <v>245</v>
      </c>
      <c r="H689" s="91">
        <v>2025</v>
      </c>
    </row>
    <row r="690" spans="1:8" x14ac:dyDescent="0.35">
      <c r="A690" s="91" t="s">
        <v>4</v>
      </c>
      <c r="B690" s="91" t="s">
        <v>22</v>
      </c>
      <c r="C690" s="91" t="s">
        <v>250</v>
      </c>
      <c r="D690" s="91" t="s">
        <v>121</v>
      </c>
      <c r="E690" s="95">
        <v>403</v>
      </c>
      <c r="F690" s="81" t="s">
        <v>248</v>
      </c>
      <c r="G690" s="91" t="s">
        <v>245</v>
      </c>
      <c r="H690" s="91">
        <v>2025</v>
      </c>
    </row>
    <row r="691" spans="1:8" x14ac:dyDescent="0.35">
      <c r="A691" s="91" t="s">
        <v>4</v>
      </c>
      <c r="B691" s="91" t="s">
        <v>22</v>
      </c>
      <c r="C691" s="91" t="s">
        <v>251</v>
      </c>
      <c r="D691" s="91" t="s">
        <v>121</v>
      </c>
      <c r="E691" s="94">
        <v>0.108</v>
      </c>
      <c r="F691" s="81" t="s">
        <v>244</v>
      </c>
      <c r="G691" s="91" t="s">
        <v>245</v>
      </c>
      <c r="H691" s="91">
        <v>2025</v>
      </c>
    </row>
    <row r="692" spans="1:8" x14ac:dyDescent="0.35">
      <c r="A692" s="91" t="s">
        <v>4</v>
      </c>
      <c r="B692" s="91" t="s">
        <v>22</v>
      </c>
      <c r="C692" s="91" t="s">
        <v>243</v>
      </c>
      <c r="D692" s="91" t="s">
        <v>122</v>
      </c>
      <c r="E692" s="94">
        <v>7.5999999999999998E-2</v>
      </c>
      <c r="F692" s="81" t="s">
        <v>244</v>
      </c>
      <c r="G692" s="91" t="s">
        <v>245</v>
      </c>
      <c r="H692" s="91">
        <v>2025</v>
      </c>
    </row>
    <row r="693" spans="1:8" x14ac:dyDescent="0.35">
      <c r="A693" s="91" t="s">
        <v>4</v>
      </c>
      <c r="B693" s="91" t="s">
        <v>22</v>
      </c>
      <c r="C693" s="91" t="s">
        <v>246</v>
      </c>
      <c r="D693" s="91" t="s">
        <v>122</v>
      </c>
      <c r="E693" s="94">
        <v>4.3999999999999997E-2</v>
      </c>
      <c r="F693" s="81" t="s">
        <v>244</v>
      </c>
      <c r="G693" s="91" t="s">
        <v>245</v>
      </c>
      <c r="H693" s="91">
        <v>2025</v>
      </c>
    </row>
    <row r="694" spans="1:8" x14ac:dyDescent="0.35">
      <c r="A694" s="91" t="s">
        <v>4</v>
      </c>
      <c r="B694" s="91" t="s">
        <v>22</v>
      </c>
      <c r="C694" s="91" t="s">
        <v>247</v>
      </c>
      <c r="D694" s="91" t="s">
        <v>122</v>
      </c>
      <c r="E694" s="95">
        <v>440</v>
      </c>
      <c r="F694" s="81" t="s">
        <v>248</v>
      </c>
      <c r="G694" s="91" t="s">
        <v>245</v>
      </c>
      <c r="H694" s="91">
        <v>2025</v>
      </c>
    </row>
    <row r="695" spans="1:8" x14ac:dyDescent="0.35">
      <c r="A695" s="91" t="s">
        <v>4</v>
      </c>
      <c r="B695" s="91" t="s">
        <v>22</v>
      </c>
      <c r="C695" s="91" t="s">
        <v>249</v>
      </c>
      <c r="D695" s="91" t="s">
        <v>122</v>
      </c>
      <c r="E695" s="95">
        <v>267</v>
      </c>
      <c r="F695" s="81" t="s">
        <v>248</v>
      </c>
      <c r="G695" s="91" t="s">
        <v>245</v>
      </c>
      <c r="H695" s="91">
        <v>2025</v>
      </c>
    </row>
    <row r="696" spans="1:8" x14ac:dyDescent="0.35">
      <c r="A696" s="91" t="s">
        <v>4</v>
      </c>
      <c r="B696" s="91" t="s">
        <v>22</v>
      </c>
      <c r="C696" s="91" t="s">
        <v>250</v>
      </c>
      <c r="D696" s="91" t="s">
        <v>122</v>
      </c>
      <c r="E696" s="95">
        <v>354</v>
      </c>
      <c r="F696" s="81" t="s">
        <v>248</v>
      </c>
      <c r="G696" s="91" t="s">
        <v>245</v>
      </c>
      <c r="H696" s="91">
        <v>2025</v>
      </c>
    </row>
    <row r="697" spans="1:8" x14ac:dyDescent="0.35">
      <c r="A697" s="91" t="s">
        <v>4</v>
      </c>
      <c r="B697" s="91" t="s">
        <v>22</v>
      </c>
      <c r="C697" s="91" t="s">
        <v>251</v>
      </c>
      <c r="D697" s="91" t="s">
        <v>122</v>
      </c>
      <c r="E697" s="94">
        <v>0.12</v>
      </c>
      <c r="F697" s="81" t="s">
        <v>244</v>
      </c>
      <c r="G697" s="91" t="s">
        <v>245</v>
      </c>
      <c r="H697" s="91">
        <v>2025</v>
      </c>
    </row>
    <row r="698" spans="1:8" x14ac:dyDescent="0.35">
      <c r="A698" s="91" t="s">
        <v>4</v>
      </c>
      <c r="B698" s="91" t="s">
        <v>22</v>
      </c>
      <c r="C698" s="91" t="s">
        <v>243</v>
      </c>
      <c r="D698" s="91" t="s">
        <v>123</v>
      </c>
      <c r="E698" s="94">
        <v>8.5000000000000006E-2</v>
      </c>
      <c r="F698" s="81" t="s">
        <v>244</v>
      </c>
      <c r="G698" s="91" t="s">
        <v>245</v>
      </c>
      <c r="H698" s="91">
        <v>2025</v>
      </c>
    </row>
    <row r="699" spans="1:8" x14ac:dyDescent="0.35">
      <c r="A699" s="91" t="s">
        <v>4</v>
      </c>
      <c r="B699" s="91" t="s">
        <v>22</v>
      </c>
      <c r="C699" s="91" t="s">
        <v>246</v>
      </c>
      <c r="D699" s="91" t="s">
        <v>123</v>
      </c>
      <c r="E699" s="94">
        <v>4.1000000000000002E-2</v>
      </c>
      <c r="F699" s="81" t="s">
        <v>244</v>
      </c>
      <c r="G699" s="91" t="s">
        <v>245</v>
      </c>
      <c r="H699" s="91">
        <v>2025</v>
      </c>
    </row>
    <row r="700" spans="1:8" x14ac:dyDescent="0.35">
      <c r="A700" s="91" t="s">
        <v>4</v>
      </c>
      <c r="B700" s="91" t="s">
        <v>22</v>
      </c>
      <c r="C700" s="91" t="s">
        <v>247</v>
      </c>
      <c r="D700" s="91" t="s">
        <v>123</v>
      </c>
      <c r="E700" s="95">
        <v>465</v>
      </c>
      <c r="F700" s="81" t="s">
        <v>248</v>
      </c>
      <c r="G700" s="91" t="s">
        <v>245</v>
      </c>
      <c r="H700" s="91">
        <v>2025</v>
      </c>
    </row>
    <row r="701" spans="1:8" x14ac:dyDescent="0.35">
      <c r="A701" s="91" t="s">
        <v>4</v>
      </c>
      <c r="B701" s="91" t="s">
        <v>22</v>
      </c>
      <c r="C701" s="91" t="s">
        <v>249</v>
      </c>
      <c r="D701" s="91" t="s">
        <v>123</v>
      </c>
      <c r="E701" s="95">
        <v>221</v>
      </c>
      <c r="F701" s="81" t="s">
        <v>248</v>
      </c>
      <c r="G701" s="91" t="s">
        <v>245</v>
      </c>
      <c r="H701" s="91">
        <v>2025</v>
      </c>
    </row>
    <row r="702" spans="1:8" x14ac:dyDescent="0.35">
      <c r="A702" s="91" t="s">
        <v>4</v>
      </c>
      <c r="B702" s="91" t="s">
        <v>22</v>
      </c>
      <c r="C702" s="91" t="s">
        <v>250</v>
      </c>
      <c r="D702" s="91" t="s">
        <v>123</v>
      </c>
      <c r="E702" s="95">
        <v>406</v>
      </c>
      <c r="F702" s="81" t="s">
        <v>248</v>
      </c>
      <c r="G702" s="91" t="s">
        <v>245</v>
      </c>
      <c r="H702" s="91">
        <v>2025</v>
      </c>
    </row>
    <row r="703" spans="1:8" x14ac:dyDescent="0.35">
      <c r="A703" s="91" t="s">
        <v>4</v>
      </c>
      <c r="B703" s="91" t="s">
        <v>22</v>
      </c>
      <c r="C703" s="91" t="s">
        <v>251</v>
      </c>
      <c r="D703" s="91" t="s">
        <v>123</v>
      </c>
      <c r="E703" s="94">
        <v>0.126</v>
      </c>
      <c r="F703" s="81" t="s">
        <v>244</v>
      </c>
      <c r="G703" s="91" t="s">
        <v>245</v>
      </c>
      <c r="H703" s="91">
        <v>2025</v>
      </c>
    </row>
    <row r="704" spans="1:8" x14ac:dyDescent="0.35">
      <c r="A704" s="91" t="s">
        <v>4</v>
      </c>
      <c r="B704" s="91" t="s">
        <v>22</v>
      </c>
      <c r="C704" s="91" t="s">
        <v>243</v>
      </c>
      <c r="D704" s="91" t="s">
        <v>124</v>
      </c>
      <c r="E704" s="94">
        <v>8.6999999999999994E-2</v>
      </c>
      <c r="F704" s="81" t="s">
        <v>244</v>
      </c>
      <c r="G704" s="91" t="s">
        <v>245</v>
      </c>
      <c r="H704" s="91">
        <v>2025</v>
      </c>
    </row>
    <row r="705" spans="1:8" x14ac:dyDescent="0.35">
      <c r="A705" s="91" t="s">
        <v>4</v>
      </c>
      <c r="B705" s="91" t="s">
        <v>22</v>
      </c>
      <c r="C705" s="91" t="s">
        <v>246</v>
      </c>
      <c r="D705" s="91" t="s">
        <v>124</v>
      </c>
      <c r="E705" s="94">
        <v>0.04</v>
      </c>
      <c r="F705" s="81" t="s">
        <v>244</v>
      </c>
      <c r="G705" s="91" t="s">
        <v>245</v>
      </c>
      <c r="H705" s="91">
        <v>2025</v>
      </c>
    </row>
    <row r="706" spans="1:8" x14ac:dyDescent="0.35">
      <c r="A706" s="91" t="s">
        <v>4</v>
      </c>
      <c r="B706" s="91" t="s">
        <v>22</v>
      </c>
      <c r="C706" s="91" t="s">
        <v>247</v>
      </c>
      <c r="D706" s="91" t="s">
        <v>124</v>
      </c>
      <c r="E706" s="95">
        <v>462</v>
      </c>
      <c r="F706" s="81" t="s">
        <v>248</v>
      </c>
      <c r="G706" s="91" t="s">
        <v>245</v>
      </c>
      <c r="H706" s="91">
        <v>2025</v>
      </c>
    </row>
    <row r="707" spans="1:8" x14ac:dyDescent="0.35">
      <c r="A707" s="91" t="s">
        <v>4</v>
      </c>
      <c r="B707" s="91" t="s">
        <v>22</v>
      </c>
      <c r="C707" s="91" t="s">
        <v>249</v>
      </c>
      <c r="D707" s="91" t="s">
        <v>124</v>
      </c>
      <c r="E707" s="95">
        <v>190</v>
      </c>
      <c r="F707" s="81" t="s">
        <v>248</v>
      </c>
      <c r="G707" s="91" t="s">
        <v>245</v>
      </c>
      <c r="H707" s="91">
        <v>2025</v>
      </c>
    </row>
    <row r="708" spans="1:8" x14ac:dyDescent="0.35">
      <c r="A708" s="91" t="s">
        <v>4</v>
      </c>
      <c r="B708" s="91" t="s">
        <v>22</v>
      </c>
      <c r="C708" s="91" t="s">
        <v>250</v>
      </c>
      <c r="D708" s="91" t="s">
        <v>124</v>
      </c>
      <c r="E708" s="95">
        <v>404</v>
      </c>
      <c r="F708" s="81" t="s">
        <v>248</v>
      </c>
      <c r="G708" s="91" t="s">
        <v>245</v>
      </c>
      <c r="H708" s="91">
        <v>2025</v>
      </c>
    </row>
    <row r="709" spans="1:8" x14ac:dyDescent="0.35">
      <c r="A709" s="91" t="s">
        <v>4</v>
      </c>
      <c r="B709" s="91" t="s">
        <v>22</v>
      </c>
      <c r="C709" s="91" t="s">
        <v>251</v>
      </c>
      <c r="D709" s="91" t="s">
        <v>124</v>
      </c>
      <c r="E709" s="94">
        <v>0.126</v>
      </c>
      <c r="F709" s="81" t="s">
        <v>244</v>
      </c>
      <c r="G709" s="91" t="s">
        <v>245</v>
      </c>
      <c r="H709" s="91">
        <v>2025</v>
      </c>
    </row>
    <row r="710" spans="1:8" x14ac:dyDescent="0.35">
      <c r="A710" s="91" t="s">
        <v>4</v>
      </c>
      <c r="B710" s="91" t="s">
        <v>22</v>
      </c>
      <c r="C710" s="91" t="s">
        <v>243</v>
      </c>
      <c r="D710" s="91" t="s">
        <v>125</v>
      </c>
      <c r="E710" s="94">
        <v>9.0999999999999998E-2</v>
      </c>
      <c r="F710" s="81" t="s">
        <v>244</v>
      </c>
      <c r="G710" s="91" t="s">
        <v>245</v>
      </c>
      <c r="H710" s="91">
        <v>2025</v>
      </c>
    </row>
    <row r="711" spans="1:8" x14ac:dyDescent="0.35">
      <c r="A711" s="91" t="s">
        <v>4</v>
      </c>
      <c r="B711" s="91" t="s">
        <v>22</v>
      </c>
      <c r="C711" s="91" t="s">
        <v>246</v>
      </c>
      <c r="D711" s="91" t="s">
        <v>125</v>
      </c>
      <c r="E711" s="94">
        <v>3.4000000000000002E-2</v>
      </c>
      <c r="F711" s="81" t="s">
        <v>244</v>
      </c>
      <c r="G711" s="91" t="s">
        <v>245</v>
      </c>
      <c r="H711" s="91">
        <v>2025</v>
      </c>
    </row>
    <row r="712" spans="1:8" x14ac:dyDescent="0.35">
      <c r="A712" s="91" t="s">
        <v>4</v>
      </c>
      <c r="B712" s="91" t="s">
        <v>22</v>
      </c>
      <c r="C712" s="91" t="s">
        <v>247</v>
      </c>
      <c r="D712" s="91" t="s">
        <v>125</v>
      </c>
      <c r="E712" s="95">
        <v>416</v>
      </c>
      <c r="F712" s="81" t="s">
        <v>248</v>
      </c>
      <c r="G712" s="91" t="s">
        <v>245</v>
      </c>
      <c r="H712" s="91">
        <v>2025</v>
      </c>
    </row>
    <row r="713" spans="1:8" x14ac:dyDescent="0.35">
      <c r="A713" s="91" t="s">
        <v>4</v>
      </c>
      <c r="B713" s="91" t="s">
        <v>22</v>
      </c>
      <c r="C713" s="91" t="s">
        <v>249</v>
      </c>
      <c r="D713" s="91" t="s">
        <v>125</v>
      </c>
      <c r="E713" s="95">
        <v>155</v>
      </c>
      <c r="F713" s="81" t="s">
        <v>248</v>
      </c>
      <c r="G713" s="91" t="s">
        <v>245</v>
      </c>
      <c r="H713" s="91">
        <v>2025</v>
      </c>
    </row>
    <row r="714" spans="1:8" x14ac:dyDescent="0.35">
      <c r="A714" s="91" t="s">
        <v>4</v>
      </c>
      <c r="B714" s="91" t="s">
        <v>22</v>
      </c>
      <c r="C714" s="91" t="s">
        <v>250</v>
      </c>
      <c r="D714" s="91" t="s">
        <v>125</v>
      </c>
      <c r="E714" s="95">
        <v>337</v>
      </c>
      <c r="F714" s="81" t="s">
        <v>248</v>
      </c>
      <c r="G714" s="91" t="s">
        <v>245</v>
      </c>
      <c r="H714" s="91">
        <v>2025</v>
      </c>
    </row>
    <row r="715" spans="1:8" x14ac:dyDescent="0.35">
      <c r="A715" s="91" t="s">
        <v>4</v>
      </c>
      <c r="B715" s="91" t="s">
        <v>22</v>
      </c>
      <c r="C715" s="91" t="s">
        <v>251</v>
      </c>
      <c r="D715" s="91" t="s">
        <v>125</v>
      </c>
      <c r="E715" s="94">
        <v>0.125</v>
      </c>
      <c r="F715" s="81" t="s">
        <v>244</v>
      </c>
      <c r="G715" s="91" t="s">
        <v>245</v>
      </c>
      <c r="H715" s="91">
        <v>2025</v>
      </c>
    </row>
    <row r="716" spans="1:8" x14ac:dyDescent="0.35">
      <c r="A716" s="91" t="s">
        <v>4</v>
      </c>
      <c r="B716" s="91" t="s">
        <v>22</v>
      </c>
      <c r="C716" s="91" t="s">
        <v>243</v>
      </c>
      <c r="D716" s="91" t="s">
        <v>126</v>
      </c>
      <c r="E716" s="94">
        <v>8.4000000000000005E-2</v>
      </c>
      <c r="F716" s="81" t="s">
        <v>244</v>
      </c>
      <c r="G716" s="91" t="s">
        <v>245</v>
      </c>
      <c r="H716" s="91">
        <v>2025</v>
      </c>
    </row>
    <row r="717" spans="1:8" x14ac:dyDescent="0.35">
      <c r="A717" s="91" t="s">
        <v>4</v>
      </c>
      <c r="B717" s="91" t="s">
        <v>22</v>
      </c>
      <c r="C717" s="91" t="s">
        <v>246</v>
      </c>
      <c r="D717" s="91" t="s">
        <v>126</v>
      </c>
      <c r="E717" s="94">
        <v>3.2000000000000001E-2</v>
      </c>
      <c r="F717" s="81" t="s">
        <v>244</v>
      </c>
      <c r="G717" s="91" t="s">
        <v>245</v>
      </c>
      <c r="H717" s="91">
        <v>2025</v>
      </c>
    </row>
    <row r="718" spans="1:8" x14ac:dyDescent="0.35">
      <c r="A718" s="91" t="s">
        <v>4</v>
      </c>
      <c r="B718" s="91" t="s">
        <v>22</v>
      </c>
      <c r="C718" s="91" t="s">
        <v>247</v>
      </c>
      <c r="D718" s="91" t="s">
        <v>126</v>
      </c>
      <c r="E718" s="95">
        <v>515</v>
      </c>
      <c r="F718" s="81" t="s">
        <v>248</v>
      </c>
      <c r="G718" s="91" t="s">
        <v>245</v>
      </c>
      <c r="H718" s="91">
        <v>2025</v>
      </c>
    </row>
    <row r="719" spans="1:8" x14ac:dyDescent="0.35">
      <c r="A719" s="91" t="s">
        <v>4</v>
      </c>
      <c r="B719" s="91" t="s">
        <v>22</v>
      </c>
      <c r="C719" s="91" t="s">
        <v>249</v>
      </c>
      <c r="D719" s="91" t="s">
        <v>126</v>
      </c>
      <c r="E719" s="95">
        <v>168</v>
      </c>
      <c r="F719" s="81" t="s">
        <v>248</v>
      </c>
      <c r="G719" s="91" t="s">
        <v>245</v>
      </c>
      <c r="H719" s="91">
        <v>2025</v>
      </c>
    </row>
    <row r="720" spans="1:8" x14ac:dyDescent="0.35">
      <c r="A720" s="91" t="s">
        <v>4</v>
      </c>
      <c r="B720" s="91" t="s">
        <v>22</v>
      </c>
      <c r="C720" s="91" t="s">
        <v>250</v>
      </c>
      <c r="D720" s="91" t="s">
        <v>126</v>
      </c>
      <c r="E720" s="95">
        <v>293</v>
      </c>
      <c r="F720" s="81" t="s">
        <v>248</v>
      </c>
      <c r="G720" s="91" t="s">
        <v>245</v>
      </c>
      <c r="H720" s="91">
        <v>2025</v>
      </c>
    </row>
    <row r="721" spans="1:8" x14ac:dyDescent="0.35">
      <c r="A721" s="91" t="s">
        <v>4</v>
      </c>
      <c r="B721" s="91" t="s">
        <v>22</v>
      </c>
      <c r="C721" s="91" t="s">
        <v>251</v>
      </c>
      <c r="D721" s="91" t="s">
        <v>126</v>
      </c>
      <c r="E721" s="94">
        <v>0.115</v>
      </c>
      <c r="F721" s="81" t="s">
        <v>244</v>
      </c>
      <c r="G721" s="91" t="s">
        <v>245</v>
      </c>
      <c r="H721" s="91">
        <v>2025</v>
      </c>
    </row>
    <row r="722" spans="1:8" x14ac:dyDescent="0.35">
      <c r="A722" s="91" t="s">
        <v>4</v>
      </c>
      <c r="B722" s="91" t="s">
        <v>22</v>
      </c>
      <c r="C722" s="91" t="s">
        <v>243</v>
      </c>
      <c r="D722" s="91" t="s">
        <v>127</v>
      </c>
      <c r="E722" s="94">
        <v>7.6999999999999999E-2</v>
      </c>
      <c r="F722" s="81" t="s">
        <v>244</v>
      </c>
      <c r="G722" s="91" t="s">
        <v>245</v>
      </c>
      <c r="H722" s="91">
        <v>2025</v>
      </c>
    </row>
    <row r="723" spans="1:8" x14ac:dyDescent="0.35">
      <c r="A723" s="91" t="s">
        <v>4</v>
      </c>
      <c r="B723" s="91" t="s">
        <v>22</v>
      </c>
      <c r="C723" s="91" t="s">
        <v>246</v>
      </c>
      <c r="D723" s="91" t="s">
        <v>127</v>
      </c>
      <c r="E723" s="94">
        <v>3.1E-2</v>
      </c>
      <c r="F723" s="81" t="s">
        <v>244</v>
      </c>
      <c r="G723" s="91" t="s">
        <v>245</v>
      </c>
      <c r="H723" s="91">
        <v>2025</v>
      </c>
    </row>
    <row r="724" spans="1:8" x14ac:dyDescent="0.35">
      <c r="A724" s="91" t="s">
        <v>4</v>
      </c>
      <c r="B724" s="91" t="s">
        <v>22</v>
      </c>
      <c r="C724" s="91" t="s">
        <v>247</v>
      </c>
      <c r="D724" s="91" t="s">
        <v>127</v>
      </c>
      <c r="E724" s="95">
        <v>476</v>
      </c>
      <c r="F724" s="81" t="s">
        <v>248</v>
      </c>
      <c r="G724" s="91" t="s">
        <v>245</v>
      </c>
      <c r="H724" s="91">
        <v>2025</v>
      </c>
    </row>
    <row r="725" spans="1:8" x14ac:dyDescent="0.35">
      <c r="A725" s="91" t="s">
        <v>4</v>
      </c>
      <c r="B725" s="91" t="s">
        <v>22</v>
      </c>
      <c r="C725" s="91" t="s">
        <v>249</v>
      </c>
      <c r="D725" s="91" t="s">
        <v>127</v>
      </c>
      <c r="E725" s="95">
        <v>129</v>
      </c>
      <c r="F725" s="81" t="s">
        <v>248</v>
      </c>
      <c r="G725" s="91" t="s">
        <v>245</v>
      </c>
      <c r="H725" s="91">
        <v>2025</v>
      </c>
    </row>
    <row r="726" spans="1:8" x14ac:dyDescent="0.35">
      <c r="A726" s="91" t="s">
        <v>4</v>
      </c>
      <c r="B726" s="91" t="s">
        <v>22</v>
      </c>
      <c r="C726" s="91" t="s">
        <v>250</v>
      </c>
      <c r="D726" s="91" t="s">
        <v>127</v>
      </c>
      <c r="E726" s="95">
        <v>279</v>
      </c>
      <c r="F726" s="81" t="s">
        <v>248</v>
      </c>
      <c r="G726" s="91" t="s">
        <v>245</v>
      </c>
      <c r="H726" s="91">
        <v>2025</v>
      </c>
    </row>
    <row r="727" spans="1:8" x14ac:dyDescent="0.35">
      <c r="A727" s="91" t="s">
        <v>4</v>
      </c>
      <c r="B727" s="91" t="s">
        <v>22</v>
      </c>
      <c r="C727" s="91" t="s">
        <v>251</v>
      </c>
      <c r="D727" s="91" t="s">
        <v>127</v>
      </c>
      <c r="E727" s="94">
        <v>0.109</v>
      </c>
      <c r="F727" s="81" t="s">
        <v>244</v>
      </c>
      <c r="G727" s="91" t="s">
        <v>245</v>
      </c>
      <c r="H727" s="91">
        <v>2025</v>
      </c>
    </row>
    <row r="728" spans="1:8" x14ac:dyDescent="0.35">
      <c r="A728" s="91" t="s">
        <v>4</v>
      </c>
      <c r="B728" s="91" t="s">
        <v>22</v>
      </c>
      <c r="C728" s="91" t="s">
        <v>243</v>
      </c>
      <c r="D728" s="91" t="s">
        <v>128</v>
      </c>
      <c r="E728" s="94">
        <v>5.6000000000000001E-2</v>
      </c>
      <c r="F728" s="81" t="s">
        <v>244</v>
      </c>
      <c r="G728" s="91" t="s">
        <v>245</v>
      </c>
      <c r="H728" s="91">
        <v>2025</v>
      </c>
    </row>
    <row r="729" spans="1:8" x14ac:dyDescent="0.35">
      <c r="A729" s="91" t="s">
        <v>4</v>
      </c>
      <c r="B729" s="91" t="s">
        <v>22</v>
      </c>
      <c r="C729" s="91" t="s">
        <v>246</v>
      </c>
      <c r="D729" s="91" t="s">
        <v>128</v>
      </c>
      <c r="E729" s="94">
        <v>2.5000000000000001E-2</v>
      </c>
      <c r="F729" s="81" t="s">
        <v>244</v>
      </c>
      <c r="G729" s="91" t="s">
        <v>245</v>
      </c>
      <c r="H729" s="91">
        <v>2025</v>
      </c>
    </row>
    <row r="730" spans="1:8" x14ac:dyDescent="0.35">
      <c r="A730" s="91" t="s">
        <v>4</v>
      </c>
      <c r="B730" s="91" t="s">
        <v>22</v>
      </c>
      <c r="C730" s="91" t="s">
        <v>247</v>
      </c>
      <c r="D730" s="91" t="s">
        <v>128</v>
      </c>
      <c r="E730" s="95">
        <v>398</v>
      </c>
      <c r="F730" s="81" t="s">
        <v>248</v>
      </c>
      <c r="G730" s="91" t="s">
        <v>245</v>
      </c>
      <c r="H730" s="91">
        <v>2025</v>
      </c>
    </row>
    <row r="731" spans="1:8" x14ac:dyDescent="0.35">
      <c r="A731" s="91" t="s">
        <v>4</v>
      </c>
      <c r="B731" s="91" t="s">
        <v>22</v>
      </c>
      <c r="C731" s="91" t="s">
        <v>249</v>
      </c>
      <c r="D731" s="91" t="s">
        <v>128</v>
      </c>
      <c r="E731" s="95">
        <v>115</v>
      </c>
      <c r="F731" s="81" t="s">
        <v>248</v>
      </c>
      <c r="G731" s="91" t="s">
        <v>245</v>
      </c>
      <c r="H731" s="91">
        <v>2025</v>
      </c>
    </row>
    <row r="732" spans="1:8" x14ac:dyDescent="0.35">
      <c r="A732" s="91" t="s">
        <v>4</v>
      </c>
      <c r="B732" s="91" t="s">
        <v>22</v>
      </c>
      <c r="C732" s="91" t="s">
        <v>250</v>
      </c>
      <c r="D732" s="91" t="s">
        <v>128</v>
      </c>
      <c r="E732" s="95">
        <v>315</v>
      </c>
      <c r="F732" s="81" t="s">
        <v>248</v>
      </c>
      <c r="G732" s="91" t="s">
        <v>245</v>
      </c>
      <c r="H732" s="91">
        <v>2025</v>
      </c>
    </row>
    <row r="733" spans="1:8" x14ac:dyDescent="0.35">
      <c r="A733" s="91" t="s">
        <v>4</v>
      </c>
      <c r="B733" s="91" t="s">
        <v>22</v>
      </c>
      <c r="C733" s="91" t="s">
        <v>251</v>
      </c>
      <c r="D733" s="91" t="s">
        <v>128</v>
      </c>
      <c r="E733" s="94">
        <v>8.1000000000000003E-2</v>
      </c>
      <c r="F733" s="81" t="s">
        <v>244</v>
      </c>
      <c r="G733" s="91" t="s">
        <v>245</v>
      </c>
      <c r="H733" s="91">
        <v>2025</v>
      </c>
    </row>
    <row r="734" spans="1:8" x14ac:dyDescent="0.35">
      <c r="A734" s="91" t="s">
        <v>4</v>
      </c>
      <c r="B734" s="91" t="s">
        <v>22</v>
      </c>
      <c r="C734" s="91" t="s">
        <v>243</v>
      </c>
      <c r="D734" s="91" t="s">
        <v>129</v>
      </c>
      <c r="E734" s="94">
        <v>5.8999999999999997E-2</v>
      </c>
      <c r="F734" s="81" t="s">
        <v>244</v>
      </c>
      <c r="G734" s="91" t="s">
        <v>245</v>
      </c>
      <c r="H734" s="91">
        <v>2025</v>
      </c>
    </row>
    <row r="735" spans="1:8" x14ac:dyDescent="0.35">
      <c r="A735" s="91" t="s">
        <v>4</v>
      </c>
      <c r="B735" s="91" t="s">
        <v>22</v>
      </c>
      <c r="C735" s="91" t="s">
        <v>246</v>
      </c>
      <c r="D735" s="91" t="s">
        <v>129</v>
      </c>
      <c r="E735" s="94">
        <v>0.03</v>
      </c>
      <c r="F735" s="81" t="s">
        <v>244</v>
      </c>
      <c r="G735" s="91" t="s">
        <v>245</v>
      </c>
      <c r="H735" s="91">
        <v>2025</v>
      </c>
    </row>
    <row r="736" spans="1:8" x14ac:dyDescent="0.35">
      <c r="A736" s="91" t="s">
        <v>4</v>
      </c>
      <c r="B736" s="91" t="s">
        <v>22</v>
      </c>
      <c r="C736" s="91" t="s">
        <v>247</v>
      </c>
      <c r="D736" s="91" t="s">
        <v>129</v>
      </c>
      <c r="E736" s="95">
        <v>371</v>
      </c>
      <c r="F736" s="81" t="s">
        <v>248</v>
      </c>
      <c r="G736" s="91" t="s">
        <v>245</v>
      </c>
      <c r="H736" s="91">
        <v>2025</v>
      </c>
    </row>
    <row r="737" spans="1:8" x14ac:dyDescent="0.35">
      <c r="A737" s="91" t="s">
        <v>4</v>
      </c>
      <c r="B737" s="91" t="s">
        <v>22</v>
      </c>
      <c r="C737" s="91" t="s">
        <v>249</v>
      </c>
      <c r="D737" s="91" t="s">
        <v>129</v>
      </c>
      <c r="E737" s="95">
        <v>125</v>
      </c>
      <c r="F737" s="81" t="s">
        <v>248</v>
      </c>
      <c r="G737" s="91" t="s">
        <v>245</v>
      </c>
      <c r="H737" s="91">
        <v>2025</v>
      </c>
    </row>
    <row r="738" spans="1:8" x14ac:dyDescent="0.35">
      <c r="A738" s="91" t="s">
        <v>4</v>
      </c>
      <c r="B738" s="91" t="s">
        <v>22</v>
      </c>
      <c r="C738" s="91" t="s">
        <v>250</v>
      </c>
      <c r="D738" s="91" t="s">
        <v>129</v>
      </c>
      <c r="E738" s="95">
        <v>506</v>
      </c>
      <c r="F738" s="81" t="s">
        <v>248</v>
      </c>
      <c r="G738" s="91" t="s">
        <v>245</v>
      </c>
      <c r="H738" s="91">
        <v>2025</v>
      </c>
    </row>
    <row r="739" spans="1:8" x14ac:dyDescent="0.35">
      <c r="A739" s="91" t="s">
        <v>4</v>
      </c>
      <c r="B739" s="91" t="s">
        <v>22</v>
      </c>
      <c r="C739" s="91" t="s">
        <v>251</v>
      </c>
      <c r="D739" s="91" t="s">
        <v>129</v>
      </c>
      <c r="E739" s="94">
        <v>8.8999999999999996E-2</v>
      </c>
      <c r="F739" s="81" t="s">
        <v>244</v>
      </c>
      <c r="G739" s="91" t="s">
        <v>245</v>
      </c>
      <c r="H739" s="91">
        <v>2025</v>
      </c>
    </row>
    <row r="740" spans="1:8" x14ac:dyDescent="0.35">
      <c r="A740" s="91" t="s">
        <v>4</v>
      </c>
      <c r="B740" s="91" t="s">
        <v>22</v>
      </c>
      <c r="C740" s="91" t="s">
        <v>243</v>
      </c>
      <c r="D740" s="91" t="s">
        <v>130</v>
      </c>
      <c r="E740" s="94">
        <v>7.8E-2</v>
      </c>
      <c r="F740" s="81" t="s">
        <v>244</v>
      </c>
      <c r="G740" s="91" t="s">
        <v>245</v>
      </c>
      <c r="H740" s="91">
        <v>2025</v>
      </c>
    </row>
    <row r="741" spans="1:8" x14ac:dyDescent="0.35">
      <c r="A741" s="91" t="s">
        <v>4</v>
      </c>
      <c r="B741" s="91" t="s">
        <v>22</v>
      </c>
      <c r="C741" s="91" t="s">
        <v>246</v>
      </c>
      <c r="D741" s="91" t="s">
        <v>130</v>
      </c>
      <c r="E741" s="94">
        <v>2.9000000000000001E-2</v>
      </c>
      <c r="F741" s="81" t="s">
        <v>244</v>
      </c>
      <c r="G741" s="91" t="s">
        <v>245</v>
      </c>
      <c r="H741" s="91">
        <v>2025</v>
      </c>
    </row>
    <row r="742" spans="1:8" x14ac:dyDescent="0.35">
      <c r="A742" s="91" t="s">
        <v>4</v>
      </c>
      <c r="B742" s="91" t="s">
        <v>22</v>
      </c>
      <c r="C742" s="91" t="s">
        <v>247</v>
      </c>
      <c r="D742" s="91" t="s">
        <v>130</v>
      </c>
      <c r="E742" s="95">
        <v>453</v>
      </c>
      <c r="F742" s="81" t="s">
        <v>248</v>
      </c>
      <c r="G742" s="91" t="s">
        <v>245</v>
      </c>
      <c r="H742" s="91">
        <v>2025</v>
      </c>
    </row>
    <row r="743" spans="1:8" x14ac:dyDescent="0.35">
      <c r="A743" s="91" t="s">
        <v>4</v>
      </c>
      <c r="B743" s="91" t="s">
        <v>22</v>
      </c>
      <c r="C743" s="91" t="s">
        <v>249</v>
      </c>
      <c r="D743" s="91" t="s">
        <v>130</v>
      </c>
      <c r="E743" s="95">
        <v>199</v>
      </c>
      <c r="F743" s="81" t="s">
        <v>248</v>
      </c>
      <c r="G743" s="91" t="s">
        <v>245</v>
      </c>
      <c r="H743" s="91">
        <v>2025</v>
      </c>
    </row>
    <row r="744" spans="1:8" x14ac:dyDescent="0.35">
      <c r="A744" s="91" t="s">
        <v>4</v>
      </c>
      <c r="B744" s="91" t="s">
        <v>22</v>
      </c>
      <c r="C744" s="91" t="s">
        <v>250</v>
      </c>
      <c r="D744" s="91" t="s">
        <v>130</v>
      </c>
      <c r="E744" s="95">
        <v>368</v>
      </c>
      <c r="F744" s="81" t="s">
        <v>248</v>
      </c>
      <c r="G744" s="91" t="s">
        <v>245</v>
      </c>
      <c r="H744" s="91">
        <v>2025</v>
      </c>
    </row>
    <row r="745" spans="1:8" x14ac:dyDescent="0.35">
      <c r="A745" s="91" t="s">
        <v>4</v>
      </c>
      <c r="B745" s="91" t="s">
        <v>22</v>
      </c>
      <c r="C745" s="91" t="s">
        <v>251</v>
      </c>
      <c r="D745" s="91" t="s">
        <v>130</v>
      </c>
      <c r="E745" s="94">
        <v>0.107</v>
      </c>
      <c r="F745" s="81" t="s">
        <v>244</v>
      </c>
      <c r="G745" s="91" t="s">
        <v>245</v>
      </c>
      <c r="H745" s="91">
        <v>2025</v>
      </c>
    </row>
    <row r="746" spans="1:8" x14ac:dyDescent="0.35">
      <c r="A746" s="91" t="s">
        <v>4</v>
      </c>
      <c r="B746" s="91" t="s">
        <v>22</v>
      </c>
      <c r="C746" s="91" t="s">
        <v>243</v>
      </c>
      <c r="D746" s="91" t="s">
        <v>131</v>
      </c>
      <c r="E746" s="94">
        <v>7.5999999999999998E-2</v>
      </c>
      <c r="F746" s="81" t="s">
        <v>244</v>
      </c>
      <c r="G746" s="91" t="s">
        <v>245</v>
      </c>
      <c r="H746" s="91">
        <v>2025</v>
      </c>
    </row>
    <row r="747" spans="1:8" x14ac:dyDescent="0.35">
      <c r="A747" s="91" t="s">
        <v>4</v>
      </c>
      <c r="B747" s="91" t="s">
        <v>22</v>
      </c>
      <c r="C747" s="91" t="s">
        <v>246</v>
      </c>
      <c r="D747" s="91" t="s">
        <v>131</v>
      </c>
      <c r="E747" s="94">
        <v>2.5999999999999999E-2</v>
      </c>
      <c r="F747" s="81" t="s">
        <v>244</v>
      </c>
      <c r="G747" s="91" t="s">
        <v>245</v>
      </c>
      <c r="H747" s="91">
        <v>2025</v>
      </c>
    </row>
    <row r="748" spans="1:8" x14ac:dyDescent="0.35">
      <c r="A748" s="91" t="s">
        <v>4</v>
      </c>
      <c r="B748" s="91" t="s">
        <v>22</v>
      </c>
      <c r="C748" s="91" t="s">
        <v>247</v>
      </c>
      <c r="D748" s="91" t="s">
        <v>131</v>
      </c>
      <c r="E748" s="95">
        <v>488</v>
      </c>
      <c r="F748" s="81" t="s">
        <v>248</v>
      </c>
      <c r="G748" s="91" t="s">
        <v>245</v>
      </c>
      <c r="H748" s="91">
        <v>2025</v>
      </c>
    </row>
    <row r="749" spans="1:8" x14ac:dyDescent="0.35">
      <c r="A749" s="91" t="s">
        <v>4</v>
      </c>
      <c r="B749" s="91" t="s">
        <v>22</v>
      </c>
      <c r="C749" s="91" t="s">
        <v>249</v>
      </c>
      <c r="D749" s="91" t="s">
        <v>131</v>
      </c>
      <c r="E749" s="95">
        <v>175</v>
      </c>
      <c r="F749" s="81" t="s">
        <v>248</v>
      </c>
      <c r="G749" s="91" t="s">
        <v>245</v>
      </c>
      <c r="H749" s="91">
        <v>2025</v>
      </c>
    </row>
    <row r="750" spans="1:8" x14ac:dyDescent="0.35">
      <c r="A750" s="91" t="s">
        <v>4</v>
      </c>
      <c r="B750" s="91" t="s">
        <v>22</v>
      </c>
      <c r="C750" s="91" t="s">
        <v>250</v>
      </c>
      <c r="D750" s="91" t="s">
        <v>131</v>
      </c>
      <c r="E750" s="95">
        <v>337</v>
      </c>
      <c r="F750" s="81" t="s">
        <v>248</v>
      </c>
      <c r="G750" s="91" t="s">
        <v>245</v>
      </c>
      <c r="H750" s="91">
        <v>2025</v>
      </c>
    </row>
    <row r="751" spans="1:8" x14ac:dyDescent="0.35">
      <c r="A751" s="91" t="s">
        <v>4</v>
      </c>
      <c r="B751" s="91" t="s">
        <v>22</v>
      </c>
      <c r="C751" s="91" t="s">
        <v>251</v>
      </c>
      <c r="D751" s="91" t="s">
        <v>131</v>
      </c>
      <c r="E751" s="94">
        <v>0.10299999999999999</v>
      </c>
      <c r="F751" s="81" t="s">
        <v>244</v>
      </c>
      <c r="G751" s="91" t="s">
        <v>245</v>
      </c>
      <c r="H751" s="91">
        <v>2025</v>
      </c>
    </row>
    <row r="752" spans="1:8" x14ac:dyDescent="0.35">
      <c r="A752" s="91" t="s">
        <v>4</v>
      </c>
      <c r="B752" s="91" t="s">
        <v>22</v>
      </c>
      <c r="C752" s="91" t="s">
        <v>243</v>
      </c>
      <c r="D752" s="91" t="s">
        <v>132</v>
      </c>
      <c r="E752" s="94">
        <v>7.3999999999999996E-2</v>
      </c>
      <c r="F752" s="81" t="s">
        <v>244</v>
      </c>
      <c r="G752" s="91" t="s">
        <v>252</v>
      </c>
      <c r="H752" s="91">
        <v>2025</v>
      </c>
    </row>
    <row r="753" spans="1:8" x14ac:dyDescent="0.35">
      <c r="A753" s="91" t="s">
        <v>4</v>
      </c>
      <c r="B753" s="91" t="s">
        <v>22</v>
      </c>
      <c r="C753" s="91" t="s">
        <v>246</v>
      </c>
      <c r="D753" s="91" t="s">
        <v>132</v>
      </c>
      <c r="E753" s="94">
        <v>2.8000000000000001E-2</v>
      </c>
      <c r="F753" s="81" t="s">
        <v>244</v>
      </c>
      <c r="G753" s="91" t="s">
        <v>252</v>
      </c>
      <c r="H753" s="91">
        <v>2025</v>
      </c>
    </row>
    <row r="754" spans="1:8" x14ac:dyDescent="0.35">
      <c r="A754" s="91" t="s">
        <v>4</v>
      </c>
      <c r="B754" s="91" t="s">
        <v>22</v>
      </c>
      <c r="C754" s="91" t="s">
        <v>247</v>
      </c>
      <c r="D754" s="91" t="s">
        <v>132</v>
      </c>
      <c r="E754" s="95">
        <v>447</v>
      </c>
      <c r="F754" s="81" t="s">
        <v>248</v>
      </c>
      <c r="G754" s="91" t="s">
        <v>252</v>
      </c>
      <c r="H754" s="91">
        <v>2025</v>
      </c>
    </row>
    <row r="755" spans="1:8" x14ac:dyDescent="0.35">
      <c r="A755" s="91" t="s">
        <v>4</v>
      </c>
      <c r="B755" s="91" t="s">
        <v>22</v>
      </c>
      <c r="C755" s="91" t="s">
        <v>249</v>
      </c>
      <c r="D755" s="91" t="s">
        <v>132</v>
      </c>
      <c r="E755" s="95">
        <v>155</v>
      </c>
      <c r="F755" s="81" t="s">
        <v>248</v>
      </c>
      <c r="G755" s="91" t="s">
        <v>252</v>
      </c>
      <c r="H755" s="91">
        <v>2025</v>
      </c>
    </row>
    <row r="756" spans="1:8" x14ac:dyDescent="0.35">
      <c r="A756" s="91" t="s">
        <v>4</v>
      </c>
      <c r="B756" s="91" t="s">
        <v>22</v>
      </c>
      <c r="C756" s="91" t="s">
        <v>250</v>
      </c>
      <c r="D756" s="91" t="s">
        <v>132</v>
      </c>
      <c r="E756" s="95">
        <f>MROUND(INDEX('[2]Input Data'!$U$430:$AI$449,MATCH(IF($A756="Primary",$A756,$B756),'[2]Input Data'!$A$430:$A$449,0),MATCH($D756,'[2]Input Data'!B$429:Q$429,0)),1)</f>
        <v>447</v>
      </c>
      <c r="F756" s="81" t="s">
        <v>248</v>
      </c>
      <c r="G756" s="91" t="s">
        <v>252</v>
      </c>
      <c r="H756" s="91">
        <v>2025</v>
      </c>
    </row>
    <row r="757" spans="1:8" x14ac:dyDescent="0.35">
      <c r="A757" s="91" t="s">
        <v>4</v>
      </c>
      <c r="B757" s="91" t="s">
        <v>22</v>
      </c>
      <c r="C757" s="91" t="s">
        <v>251</v>
      </c>
      <c r="D757" s="91" t="s">
        <v>132</v>
      </c>
      <c r="E757" s="94">
        <v>0.10199999999999999</v>
      </c>
      <c r="F757" s="81" t="s">
        <v>244</v>
      </c>
      <c r="G757" s="91" t="s">
        <v>252</v>
      </c>
      <c r="H757" s="91">
        <v>2025</v>
      </c>
    </row>
    <row r="758" spans="1:8" x14ac:dyDescent="0.35">
      <c r="A758" s="91" t="s">
        <v>4</v>
      </c>
      <c r="B758" s="91" t="s">
        <v>22</v>
      </c>
      <c r="C758" s="91" t="s">
        <v>243</v>
      </c>
      <c r="D758" s="91" t="s">
        <v>133</v>
      </c>
      <c r="E758" s="94">
        <v>7.1999999999999995E-2</v>
      </c>
      <c r="F758" s="81" t="s">
        <v>244</v>
      </c>
      <c r="G758" s="91" t="s">
        <v>252</v>
      </c>
      <c r="H758" s="91">
        <v>2025</v>
      </c>
    </row>
    <row r="759" spans="1:8" x14ac:dyDescent="0.35">
      <c r="A759" s="91" t="s">
        <v>4</v>
      </c>
      <c r="B759" s="91" t="s">
        <v>22</v>
      </c>
      <c r="C759" s="91" t="s">
        <v>246</v>
      </c>
      <c r="D759" s="91" t="s">
        <v>133</v>
      </c>
      <c r="E759" s="94">
        <v>2.7E-2</v>
      </c>
      <c r="F759" s="81" t="s">
        <v>244</v>
      </c>
      <c r="G759" s="91" t="s">
        <v>252</v>
      </c>
      <c r="H759" s="91">
        <v>2025</v>
      </c>
    </row>
    <row r="760" spans="1:8" x14ac:dyDescent="0.35">
      <c r="A760" s="91" t="s">
        <v>4</v>
      </c>
      <c r="B760" s="91" t="s">
        <v>22</v>
      </c>
      <c r="C760" s="91" t="s">
        <v>247</v>
      </c>
      <c r="D760" s="91" t="s">
        <v>133</v>
      </c>
      <c r="E760" s="95">
        <v>447</v>
      </c>
      <c r="F760" s="81" t="s">
        <v>248</v>
      </c>
      <c r="G760" s="91" t="s">
        <v>252</v>
      </c>
      <c r="H760" s="91">
        <v>2025</v>
      </c>
    </row>
    <row r="761" spans="1:8" x14ac:dyDescent="0.35">
      <c r="A761" s="91" t="s">
        <v>4</v>
      </c>
      <c r="B761" s="91" t="s">
        <v>22</v>
      </c>
      <c r="C761" s="91" t="s">
        <v>249</v>
      </c>
      <c r="D761" s="91" t="s">
        <v>133</v>
      </c>
      <c r="E761" s="95">
        <v>147</v>
      </c>
      <c r="F761" s="81" t="s">
        <v>248</v>
      </c>
      <c r="G761" s="91" t="s">
        <v>252</v>
      </c>
      <c r="H761" s="91">
        <v>2025</v>
      </c>
    </row>
    <row r="762" spans="1:8" x14ac:dyDescent="0.35">
      <c r="A762" s="91" t="s">
        <v>4</v>
      </c>
      <c r="B762" s="91" t="s">
        <v>22</v>
      </c>
      <c r="C762" s="91" t="s">
        <v>250</v>
      </c>
      <c r="D762" s="91" t="s">
        <v>133</v>
      </c>
      <c r="E762" s="95">
        <f>MROUND(INDEX('[2]Input Data'!$U$430:$AI$449,MATCH(IF($A762="Primary",$A762,$B762),'[2]Input Data'!$A$430:$A$449,0),MATCH($D762,'[2]Input Data'!B$429:Q$429,0)),1)</f>
        <v>475</v>
      </c>
      <c r="F762" s="81" t="s">
        <v>248</v>
      </c>
      <c r="G762" s="91" t="s">
        <v>252</v>
      </c>
      <c r="H762" s="91">
        <v>2025</v>
      </c>
    </row>
    <row r="763" spans="1:8" x14ac:dyDescent="0.35">
      <c r="A763" s="91" t="s">
        <v>4</v>
      </c>
      <c r="B763" s="91" t="s">
        <v>22</v>
      </c>
      <c r="C763" s="91" t="s">
        <v>251</v>
      </c>
      <c r="D763" s="91" t="s">
        <v>133</v>
      </c>
      <c r="E763" s="94">
        <v>9.9000000000000005E-2</v>
      </c>
      <c r="F763" s="81" t="s">
        <v>244</v>
      </c>
      <c r="G763" s="91" t="s">
        <v>252</v>
      </c>
      <c r="H763" s="91">
        <v>2025</v>
      </c>
    </row>
    <row r="764" spans="1:8" x14ac:dyDescent="0.35">
      <c r="A764" s="91" t="s">
        <v>4</v>
      </c>
      <c r="B764" s="91" t="s">
        <v>22</v>
      </c>
      <c r="C764" s="91" t="s">
        <v>243</v>
      </c>
      <c r="D764" s="91" t="s">
        <v>134</v>
      </c>
      <c r="E764" s="94">
        <v>7.0999999999999994E-2</v>
      </c>
      <c r="F764" s="81" t="s">
        <v>244</v>
      </c>
      <c r="G764" s="91" t="s">
        <v>252</v>
      </c>
      <c r="H764" s="91">
        <v>2025</v>
      </c>
    </row>
    <row r="765" spans="1:8" x14ac:dyDescent="0.35">
      <c r="A765" s="91" t="s">
        <v>4</v>
      </c>
      <c r="B765" s="91" t="s">
        <v>22</v>
      </c>
      <c r="C765" s="91" t="s">
        <v>246</v>
      </c>
      <c r="D765" s="91" t="s">
        <v>134</v>
      </c>
      <c r="E765" s="94">
        <v>2.7E-2</v>
      </c>
      <c r="F765" s="81" t="s">
        <v>244</v>
      </c>
      <c r="G765" s="91" t="s">
        <v>252</v>
      </c>
      <c r="H765" s="91">
        <v>2025</v>
      </c>
    </row>
    <row r="766" spans="1:8" x14ac:dyDescent="0.35">
      <c r="A766" s="91" t="s">
        <v>4</v>
      </c>
      <c r="B766" s="91" t="s">
        <v>22</v>
      </c>
      <c r="C766" s="91" t="s">
        <v>247</v>
      </c>
      <c r="D766" s="91" t="s">
        <v>134</v>
      </c>
      <c r="E766" s="95">
        <v>447</v>
      </c>
      <c r="F766" s="81" t="s">
        <v>248</v>
      </c>
      <c r="G766" s="91" t="s">
        <v>252</v>
      </c>
      <c r="H766" s="91">
        <v>2025</v>
      </c>
    </row>
    <row r="767" spans="1:8" x14ac:dyDescent="0.35">
      <c r="A767" s="91" t="s">
        <v>4</v>
      </c>
      <c r="B767" s="91" t="s">
        <v>22</v>
      </c>
      <c r="C767" s="91" t="s">
        <v>249</v>
      </c>
      <c r="D767" s="91" t="s">
        <v>134</v>
      </c>
      <c r="E767" s="95">
        <v>156</v>
      </c>
      <c r="F767" s="81" t="s">
        <v>248</v>
      </c>
      <c r="G767" s="91" t="s">
        <v>252</v>
      </c>
      <c r="H767" s="91">
        <v>2025</v>
      </c>
    </row>
    <row r="768" spans="1:8" x14ac:dyDescent="0.35">
      <c r="A768" s="91" t="s">
        <v>4</v>
      </c>
      <c r="B768" s="91" t="s">
        <v>22</v>
      </c>
      <c r="C768" s="91" t="s">
        <v>250</v>
      </c>
      <c r="D768" s="91" t="s">
        <v>134</v>
      </c>
      <c r="E768" s="95"/>
      <c r="F768" s="81"/>
      <c r="G768" s="91" t="s">
        <v>252</v>
      </c>
      <c r="H768" s="91">
        <v>2025</v>
      </c>
    </row>
    <row r="769" spans="1:8" x14ac:dyDescent="0.35">
      <c r="A769" s="91" t="s">
        <v>4</v>
      </c>
      <c r="B769" s="91" t="s">
        <v>22</v>
      </c>
      <c r="C769" s="91" t="s">
        <v>251</v>
      </c>
      <c r="D769" s="91" t="s">
        <v>134</v>
      </c>
      <c r="E769" s="94">
        <v>9.8000000000000004E-2</v>
      </c>
      <c r="F769" s="81" t="s">
        <v>244</v>
      </c>
      <c r="G769" s="91" t="s">
        <v>252</v>
      </c>
      <c r="H769" s="91">
        <v>2025</v>
      </c>
    </row>
    <row r="770" spans="1:8" x14ac:dyDescent="0.35">
      <c r="A770" s="91" t="s">
        <v>4</v>
      </c>
      <c r="B770" s="91" t="s">
        <v>23</v>
      </c>
      <c r="C770" s="91" t="s">
        <v>243</v>
      </c>
      <c r="D770" s="91" t="s">
        <v>119</v>
      </c>
      <c r="E770" s="94">
        <v>7.2999999999999995E-2</v>
      </c>
      <c r="F770" s="81" t="s">
        <v>244</v>
      </c>
      <c r="G770" s="91" t="s">
        <v>245</v>
      </c>
      <c r="H770" s="91">
        <v>2025</v>
      </c>
    </row>
    <row r="771" spans="1:8" x14ac:dyDescent="0.35">
      <c r="A771" s="91" t="s">
        <v>4</v>
      </c>
      <c r="B771" s="91" t="s">
        <v>23</v>
      </c>
      <c r="C771" s="91" t="s">
        <v>246</v>
      </c>
      <c r="D771" s="91" t="s">
        <v>119</v>
      </c>
      <c r="E771" s="94">
        <v>2.1000000000000001E-2</v>
      </c>
      <c r="F771" s="81" t="s">
        <v>244</v>
      </c>
      <c r="G771" s="91" t="s">
        <v>245</v>
      </c>
      <c r="H771" s="91">
        <v>2025</v>
      </c>
    </row>
    <row r="772" spans="1:8" x14ac:dyDescent="0.35">
      <c r="A772" s="91" t="s">
        <v>4</v>
      </c>
      <c r="B772" s="91" t="s">
        <v>23</v>
      </c>
      <c r="C772" s="91" t="s">
        <v>247</v>
      </c>
      <c r="D772" s="91" t="s">
        <v>119</v>
      </c>
      <c r="E772" s="95">
        <v>169</v>
      </c>
      <c r="F772" s="81" t="s">
        <v>248</v>
      </c>
      <c r="G772" s="91" t="s">
        <v>245</v>
      </c>
      <c r="H772" s="91">
        <v>2025</v>
      </c>
    </row>
    <row r="773" spans="1:8" x14ac:dyDescent="0.35">
      <c r="A773" s="91" t="s">
        <v>4</v>
      </c>
      <c r="B773" s="91" t="s">
        <v>23</v>
      </c>
      <c r="C773" s="91" t="s">
        <v>249</v>
      </c>
      <c r="D773" s="91" t="s">
        <v>119</v>
      </c>
      <c r="E773" s="95">
        <v>107</v>
      </c>
      <c r="F773" s="81" t="s">
        <v>248</v>
      </c>
      <c r="G773" s="91" t="s">
        <v>245</v>
      </c>
      <c r="H773" s="91">
        <v>2025</v>
      </c>
    </row>
    <row r="774" spans="1:8" x14ac:dyDescent="0.35">
      <c r="A774" s="91" t="s">
        <v>4</v>
      </c>
      <c r="B774" s="91" t="s">
        <v>23</v>
      </c>
      <c r="C774" s="91" t="s">
        <v>250</v>
      </c>
      <c r="D774" s="91" t="s">
        <v>119</v>
      </c>
      <c r="E774" s="95">
        <v>267</v>
      </c>
      <c r="F774" s="81" t="s">
        <v>248</v>
      </c>
      <c r="G774" s="91" t="s">
        <v>245</v>
      </c>
      <c r="H774" s="91">
        <v>2025</v>
      </c>
    </row>
    <row r="775" spans="1:8" x14ac:dyDescent="0.35">
      <c r="A775" s="91" t="s">
        <v>4</v>
      </c>
      <c r="B775" s="91" t="s">
        <v>23</v>
      </c>
      <c r="C775" s="91" t="s">
        <v>251</v>
      </c>
      <c r="D775" s="91" t="s">
        <v>119</v>
      </c>
      <c r="E775" s="94">
        <v>9.4E-2</v>
      </c>
      <c r="F775" s="81" t="s">
        <v>244</v>
      </c>
      <c r="G775" s="91" t="s">
        <v>245</v>
      </c>
      <c r="H775" s="91">
        <v>2025</v>
      </c>
    </row>
    <row r="776" spans="1:8" x14ac:dyDescent="0.35">
      <c r="A776" s="91" t="s">
        <v>4</v>
      </c>
      <c r="B776" s="91" t="s">
        <v>23</v>
      </c>
      <c r="C776" s="91" t="s">
        <v>243</v>
      </c>
      <c r="D776" s="91" t="s">
        <v>120</v>
      </c>
      <c r="E776" s="94">
        <v>6.9000000000000006E-2</v>
      </c>
      <c r="F776" s="81" t="s">
        <v>244</v>
      </c>
      <c r="G776" s="91" t="s">
        <v>245</v>
      </c>
      <c r="H776" s="91">
        <v>2025</v>
      </c>
    </row>
    <row r="777" spans="1:8" x14ac:dyDescent="0.35">
      <c r="A777" s="91" t="s">
        <v>4</v>
      </c>
      <c r="B777" s="91" t="s">
        <v>23</v>
      </c>
      <c r="C777" s="91" t="s">
        <v>246</v>
      </c>
      <c r="D777" s="91" t="s">
        <v>120</v>
      </c>
      <c r="E777" s="94">
        <v>0.02</v>
      </c>
      <c r="F777" s="81" t="s">
        <v>244</v>
      </c>
      <c r="G777" s="91" t="s">
        <v>245</v>
      </c>
      <c r="H777" s="91">
        <v>2025</v>
      </c>
    </row>
    <row r="778" spans="1:8" x14ac:dyDescent="0.35">
      <c r="A778" s="91" t="s">
        <v>4</v>
      </c>
      <c r="B778" s="91" t="s">
        <v>23</v>
      </c>
      <c r="C778" s="91" t="s">
        <v>247</v>
      </c>
      <c r="D778" s="91" t="s">
        <v>120</v>
      </c>
      <c r="E778" s="95">
        <v>161</v>
      </c>
      <c r="F778" s="81" t="s">
        <v>248</v>
      </c>
      <c r="G778" s="91" t="s">
        <v>245</v>
      </c>
      <c r="H778" s="91">
        <v>2025</v>
      </c>
    </row>
    <row r="779" spans="1:8" x14ac:dyDescent="0.35">
      <c r="A779" s="91" t="s">
        <v>4</v>
      </c>
      <c r="B779" s="91" t="s">
        <v>23</v>
      </c>
      <c r="C779" s="91" t="s">
        <v>249</v>
      </c>
      <c r="D779" s="91" t="s">
        <v>120</v>
      </c>
      <c r="E779" s="95">
        <v>113</v>
      </c>
      <c r="F779" s="81" t="s">
        <v>248</v>
      </c>
      <c r="G779" s="91" t="s">
        <v>245</v>
      </c>
      <c r="H779" s="91">
        <v>2025</v>
      </c>
    </row>
    <row r="780" spans="1:8" x14ac:dyDescent="0.35">
      <c r="A780" s="91" t="s">
        <v>4</v>
      </c>
      <c r="B780" s="91" t="s">
        <v>23</v>
      </c>
      <c r="C780" s="91" t="s">
        <v>250</v>
      </c>
      <c r="D780" s="91" t="s">
        <v>120</v>
      </c>
      <c r="E780" s="95">
        <v>262</v>
      </c>
      <c r="F780" s="81" t="s">
        <v>248</v>
      </c>
      <c r="G780" s="91" t="s">
        <v>245</v>
      </c>
      <c r="H780" s="91">
        <v>2025</v>
      </c>
    </row>
    <row r="781" spans="1:8" x14ac:dyDescent="0.35">
      <c r="A781" s="91" t="s">
        <v>4</v>
      </c>
      <c r="B781" s="91" t="s">
        <v>23</v>
      </c>
      <c r="C781" s="91" t="s">
        <v>251</v>
      </c>
      <c r="D781" s="91" t="s">
        <v>120</v>
      </c>
      <c r="E781" s="94">
        <v>8.8999999999999996E-2</v>
      </c>
      <c r="F781" s="81" t="s">
        <v>244</v>
      </c>
      <c r="G781" s="91" t="s">
        <v>245</v>
      </c>
      <c r="H781" s="91">
        <v>2025</v>
      </c>
    </row>
    <row r="782" spans="1:8" x14ac:dyDescent="0.35">
      <c r="A782" s="91" t="s">
        <v>4</v>
      </c>
      <c r="B782" s="91" t="s">
        <v>23</v>
      </c>
      <c r="C782" s="91" t="s">
        <v>243</v>
      </c>
      <c r="D782" s="91" t="s">
        <v>121</v>
      </c>
      <c r="E782" s="94">
        <v>7.4999999999999997E-2</v>
      </c>
      <c r="F782" s="81" t="s">
        <v>244</v>
      </c>
      <c r="G782" s="91" t="s">
        <v>245</v>
      </c>
      <c r="H782" s="91">
        <v>2025</v>
      </c>
    </row>
    <row r="783" spans="1:8" x14ac:dyDescent="0.35">
      <c r="A783" s="91" t="s">
        <v>4</v>
      </c>
      <c r="B783" s="91" t="s">
        <v>23</v>
      </c>
      <c r="C783" s="91" t="s">
        <v>246</v>
      </c>
      <c r="D783" s="91" t="s">
        <v>121</v>
      </c>
      <c r="E783" s="94">
        <v>2.1999999999999999E-2</v>
      </c>
      <c r="F783" s="81" t="s">
        <v>244</v>
      </c>
      <c r="G783" s="91" t="s">
        <v>245</v>
      </c>
      <c r="H783" s="91">
        <v>2025</v>
      </c>
    </row>
    <row r="784" spans="1:8" x14ac:dyDescent="0.35">
      <c r="A784" s="91" t="s">
        <v>4</v>
      </c>
      <c r="B784" s="91" t="s">
        <v>23</v>
      </c>
      <c r="C784" s="91" t="s">
        <v>247</v>
      </c>
      <c r="D784" s="91" t="s">
        <v>121</v>
      </c>
      <c r="E784" s="95">
        <v>184</v>
      </c>
      <c r="F784" s="81" t="s">
        <v>248</v>
      </c>
      <c r="G784" s="91" t="s">
        <v>245</v>
      </c>
      <c r="H784" s="91">
        <v>2025</v>
      </c>
    </row>
    <row r="785" spans="1:8" x14ac:dyDescent="0.35">
      <c r="A785" s="91" t="s">
        <v>4</v>
      </c>
      <c r="B785" s="91" t="s">
        <v>23</v>
      </c>
      <c r="C785" s="91" t="s">
        <v>249</v>
      </c>
      <c r="D785" s="91" t="s">
        <v>121</v>
      </c>
      <c r="E785" s="95">
        <v>108</v>
      </c>
      <c r="F785" s="81" t="s">
        <v>248</v>
      </c>
      <c r="G785" s="91" t="s">
        <v>245</v>
      </c>
      <c r="H785" s="91">
        <v>2025</v>
      </c>
    </row>
    <row r="786" spans="1:8" x14ac:dyDescent="0.35">
      <c r="A786" s="91" t="s">
        <v>4</v>
      </c>
      <c r="B786" s="91" t="s">
        <v>23</v>
      </c>
      <c r="C786" s="91" t="s">
        <v>250</v>
      </c>
      <c r="D786" s="91" t="s">
        <v>121</v>
      </c>
      <c r="E786" s="95">
        <v>230</v>
      </c>
      <c r="F786" s="81" t="s">
        <v>248</v>
      </c>
      <c r="G786" s="91" t="s">
        <v>245</v>
      </c>
      <c r="H786" s="91">
        <v>2025</v>
      </c>
    </row>
    <row r="787" spans="1:8" x14ac:dyDescent="0.35">
      <c r="A787" s="91" t="s">
        <v>4</v>
      </c>
      <c r="B787" s="91" t="s">
        <v>23</v>
      </c>
      <c r="C787" s="91" t="s">
        <v>251</v>
      </c>
      <c r="D787" s="91" t="s">
        <v>121</v>
      </c>
      <c r="E787" s="94">
        <v>9.7000000000000003E-2</v>
      </c>
      <c r="F787" s="81" t="s">
        <v>244</v>
      </c>
      <c r="G787" s="91" t="s">
        <v>245</v>
      </c>
      <c r="H787" s="91">
        <v>2025</v>
      </c>
    </row>
    <row r="788" spans="1:8" x14ac:dyDescent="0.35">
      <c r="A788" s="91" t="s">
        <v>4</v>
      </c>
      <c r="B788" s="91" t="s">
        <v>23</v>
      </c>
      <c r="C788" s="91" t="s">
        <v>243</v>
      </c>
      <c r="D788" s="91" t="s">
        <v>122</v>
      </c>
      <c r="E788" s="94">
        <v>8.2000000000000003E-2</v>
      </c>
      <c r="F788" s="81" t="s">
        <v>244</v>
      </c>
      <c r="G788" s="91" t="s">
        <v>245</v>
      </c>
      <c r="H788" s="91">
        <v>2025</v>
      </c>
    </row>
    <row r="789" spans="1:8" x14ac:dyDescent="0.35">
      <c r="A789" s="91" t="s">
        <v>4</v>
      </c>
      <c r="B789" s="91" t="s">
        <v>23</v>
      </c>
      <c r="C789" s="91" t="s">
        <v>246</v>
      </c>
      <c r="D789" s="91" t="s">
        <v>122</v>
      </c>
      <c r="E789" s="94">
        <v>1.7000000000000001E-2</v>
      </c>
      <c r="F789" s="81" t="s">
        <v>244</v>
      </c>
      <c r="G789" s="91" t="s">
        <v>245</v>
      </c>
      <c r="H789" s="91">
        <v>2025</v>
      </c>
    </row>
    <row r="790" spans="1:8" x14ac:dyDescent="0.35">
      <c r="A790" s="91" t="s">
        <v>4</v>
      </c>
      <c r="B790" s="91" t="s">
        <v>23</v>
      </c>
      <c r="C790" s="91" t="s">
        <v>247</v>
      </c>
      <c r="D790" s="91" t="s">
        <v>122</v>
      </c>
      <c r="E790" s="95">
        <v>178</v>
      </c>
      <c r="F790" s="81" t="s">
        <v>248</v>
      </c>
      <c r="G790" s="91" t="s">
        <v>245</v>
      </c>
      <c r="H790" s="91">
        <v>2025</v>
      </c>
    </row>
    <row r="791" spans="1:8" x14ac:dyDescent="0.35">
      <c r="A791" s="91" t="s">
        <v>4</v>
      </c>
      <c r="B791" s="91" t="s">
        <v>23</v>
      </c>
      <c r="C791" s="91" t="s">
        <v>249</v>
      </c>
      <c r="D791" s="91" t="s">
        <v>122</v>
      </c>
      <c r="E791" s="95">
        <v>102</v>
      </c>
      <c r="F791" s="81" t="s">
        <v>248</v>
      </c>
      <c r="G791" s="91" t="s">
        <v>245</v>
      </c>
      <c r="H791" s="91">
        <v>2025</v>
      </c>
    </row>
    <row r="792" spans="1:8" x14ac:dyDescent="0.35">
      <c r="A792" s="91" t="s">
        <v>4</v>
      </c>
      <c r="B792" s="91" t="s">
        <v>23</v>
      </c>
      <c r="C792" s="91" t="s">
        <v>250</v>
      </c>
      <c r="D792" s="91" t="s">
        <v>122</v>
      </c>
      <c r="E792" s="95">
        <v>186</v>
      </c>
      <c r="F792" s="81" t="s">
        <v>248</v>
      </c>
      <c r="G792" s="91" t="s">
        <v>245</v>
      </c>
      <c r="H792" s="91">
        <v>2025</v>
      </c>
    </row>
    <row r="793" spans="1:8" x14ac:dyDescent="0.35">
      <c r="A793" s="91" t="s">
        <v>4</v>
      </c>
      <c r="B793" s="91" t="s">
        <v>23</v>
      </c>
      <c r="C793" s="91" t="s">
        <v>251</v>
      </c>
      <c r="D793" s="91" t="s">
        <v>122</v>
      </c>
      <c r="E793" s="94">
        <v>9.9000000000000005E-2</v>
      </c>
      <c r="F793" s="81" t="s">
        <v>244</v>
      </c>
      <c r="G793" s="91" t="s">
        <v>245</v>
      </c>
      <c r="H793" s="91">
        <v>2025</v>
      </c>
    </row>
    <row r="794" spans="1:8" x14ac:dyDescent="0.35">
      <c r="A794" s="91" t="s">
        <v>4</v>
      </c>
      <c r="B794" s="91" t="s">
        <v>23</v>
      </c>
      <c r="C794" s="91" t="s">
        <v>243</v>
      </c>
      <c r="D794" s="91" t="s">
        <v>123</v>
      </c>
      <c r="E794" s="94">
        <v>8.4000000000000005E-2</v>
      </c>
      <c r="F794" s="81" t="s">
        <v>244</v>
      </c>
      <c r="G794" s="91" t="s">
        <v>245</v>
      </c>
      <c r="H794" s="91">
        <v>2025</v>
      </c>
    </row>
    <row r="795" spans="1:8" x14ac:dyDescent="0.35">
      <c r="A795" s="91" t="s">
        <v>4</v>
      </c>
      <c r="B795" s="91" t="s">
        <v>23</v>
      </c>
      <c r="C795" s="91" t="s">
        <v>246</v>
      </c>
      <c r="D795" s="91" t="s">
        <v>123</v>
      </c>
      <c r="E795" s="94">
        <v>2.1999999999999999E-2</v>
      </c>
      <c r="F795" s="81" t="s">
        <v>244</v>
      </c>
      <c r="G795" s="91" t="s">
        <v>245</v>
      </c>
      <c r="H795" s="91">
        <v>2025</v>
      </c>
    </row>
    <row r="796" spans="1:8" x14ac:dyDescent="0.35">
      <c r="A796" s="91" t="s">
        <v>4</v>
      </c>
      <c r="B796" s="91" t="s">
        <v>23</v>
      </c>
      <c r="C796" s="91" t="s">
        <v>247</v>
      </c>
      <c r="D796" s="91" t="s">
        <v>123</v>
      </c>
      <c r="E796" s="95">
        <v>148</v>
      </c>
      <c r="F796" s="81" t="s">
        <v>248</v>
      </c>
      <c r="G796" s="91" t="s">
        <v>245</v>
      </c>
      <c r="H796" s="91">
        <v>2025</v>
      </c>
    </row>
    <row r="797" spans="1:8" x14ac:dyDescent="0.35">
      <c r="A797" s="91" t="s">
        <v>4</v>
      </c>
      <c r="B797" s="91" t="s">
        <v>23</v>
      </c>
      <c r="C797" s="91" t="s">
        <v>249</v>
      </c>
      <c r="D797" s="91" t="s">
        <v>123</v>
      </c>
      <c r="E797" s="95">
        <v>95</v>
      </c>
      <c r="F797" s="81" t="s">
        <v>248</v>
      </c>
      <c r="G797" s="91" t="s">
        <v>245</v>
      </c>
      <c r="H797" s="91">
        <v>2025</v>
      </c>
    </row>
    <row r="798" spans="1:8" x14ac:dyDescent="0.35">
      <c r="A798" s="91" t="s">
        <v>4</v>
      </c>
      <c r="B798" s="91" t="s">
        <v>23</v>
      </c>
      <c r="C798" s="91" t="s">
        <v>250</v>
      </c>
      <c r="D798" s="91" t="s">
        <v>123</v>
      </c>
      <c r="E798" s="95">
        <v>206</v>
      </c>
      <c r="F798" s="81" t="s">
        <v>248</v>
      </c>
      <c r="G798" s="91" t="s">
        <v>245</v>
      </c>
      <c r="H798" s="91">
        <v>2025</v>
      </c>
    </row>
    <row r="799" spans="1:8" x14ac:dyDescent="0.35">
      <c r="A799" s="91" t="s">
        <v>4</v>
      </c>
      <c r="B799" s="91" t="s">
        <v>23</v>
      </c>
      <c r="C799" s="91" t="s">
        <v>251</v>
      </c>
      <c r="D799" s="91" t="s">
        <v>123</v>
      </c>
      <c r="E799" s="94">
        <v>0.106</v>
      </c>
      <c r="F799" s="81" t="s">
        <v>244</v>
      </c>
      <c r="G799" s="91" t="s">
        <v>245</v>
      </c>
      <c r="H799" s="91">
        <v>2025</v>
      </c>
    </row>
    <row r="800" spans="1:8" x14ac:dyDescent="0.35">
      <c r="A800" s="91" t="s">
        <v>4</v>
      </c>
      <c r="B800" s="91" t="s">
        <v>23</v>
      </c>
      <c r="C800" s="91" t="s">
        <v>243</v>
      </c>
      <c r="D800" s="91" t="s">
        <v>124</v>
      </c>
      <c r="E800" s="94">
        <v>9.5000000000000001E-2</v>
      </c>
      <c r="F800" s="81" t="s">
        <v>244</v>
      </c>
      <c r="G800" s="91" t="s">
        <v>245</v>
      </c>
      <c r="H800" s="91">
        <v>2025</v>
      </c>
    </row>
    <row r="801" spans="1:8" x14ac:dyDescent="0.35">
      <c r="A801" s="91" t="s">
        <v>4</v>
      </c>
      <c r="B801" s="91" t="s">
        <v>23</v>
      </c>
      <c r="C801" s="91" t="s">
        <v>246</v>
      </c>
      <c r="D801" s="91" t="s">
        <v>124</v>
      </c>
      <c r="E801" s="94">
        <v>1.7999999999999999E-2</v>
      </c>
      <c r="F801" s="81" t="s">
        <v>244</v>
      </c>
      <c r="G801" s="91" t="s">
        <v>245</v>
      </c>
      <c r="H801" s="91">
        <v>2025</v>
      </c>
    </row>
    <row r="802" spans="1:8" x14ac:dyDescent="0.35">
      <c r="A802" s="91" t="s">
        <v>4</v>
      </c>
      <c r="B802" s="91" t="s">
        <v>23</v>
      </c>
      <c r="C802" s="91" t="s">
        <v>247</v>
      </c>
      <c r="D802" s="91" t="s">
        <v>124</v>
      </c>
      <c r="E802" s="95">
        <v>130</v>
      </c>
      <c r="F802" s="81" t="s">
        <v>248</v>
      </c>
      <c r="G802" s="91" t="s">
        <v>245</v>
      </c>
      <c r="H802" s="91">
        <v>2025</v>
      </c>
    </row>
    <row r="803" spans="1:8" x14ac:dyDescent="0.35">
      <c r="A803" s="91" t="s">
        <v>4</v>
      </c>
      <c r="B803" s="91" t="s">
        <v>23</v>
      </c>
      <c r="C803" s="91" t="s">
        <v>249</v>
      </c>
      <c r="D803" s="91" t="s">
        <v>124</v>
      </c>
      <c r="E803" s="95">
        <v>99</v>
      </c>
      <c r="F803" s="81" t="s">
        <v>248</v>
      </c>
      <c r="G803" s="91" t="s">
        <v>245</v>
      </c>
      <c r="H803" s="91">
        <v>2025</v>
      </c>
    </row>
    <row r="804" spans="1:8" x14ac:dyDescent="0.35">
      <c r="A804" s="91" t="s">
        <v>4</v>
      </c>
      <c r="B804" s="91" t="s">
        <v>23</v>
      </c>
      <c r="C804" s="91" t="s">
        <v>250</v>
      </c>
      <c r="D804" s="91" t="s">
        <v>124</v>
      </c>
      <c r="E804" s="95">
        <v>267</v>
      </c>
      <c r="F804" s="81" t="s">
        <v>248</v>
      </c>
      <c r="G804" s="91" t="s">
        <v>245</v>
      </c>
      <c r="H804" s="91">
        <v>2025</v>
      </c>
    </row>
    <row r="805" spans="1:8" x14ac:dyDescent="0.35">
      <c r="A805" s="91" t="s">
        <v>4</v>
      </c>
      <c r="B805" s="91" t="s">
        <v>23</v>
      </c>
      <c r="C805" s="91" t="s">
        <v>251</v>
      </c>
      <c r="D805" s="91" t="s">
        <v>124</v>
      </c>
      <c r="E805" s="94">
        <v>0.113</v>
      </c>
      <c r="F805" s="81" t="s">
        <v>244</v>
      </c>
      <c r="G805" s="91" t="s">
        <v>245</v>
      </c>
      <c r="H805" s="91">
        <v>2025</v>
      </c>
    </row>
    <row r="806" spans="1:8" x14ac:dyDescent="0.35">
      <c r="A806" s="91" t="s">
        <v>4</v>
      </c>
      <c r="B806" s="91" t="s">
        <v>23</v>
      </c>
      <c r="C806" s="91" t="s">
        <v>243</v>
      </c>
      <c r="D806" s="91" t="s">
        <v>125</v>
      </c>
      <c r="E806" s="94">
        <v>9.1999999999999998E-2</v>
      </c>
      <c r="F806" s="81" t="s">
        <v>244</v>
      </c>
      <c r="G806" s="91" t="s">
        <v>245</v>
      </c>
      <c r="H806" s="91">
        <v>2025</v>
      </c>
    </row>
    <row r="807" spans="1:8" x14ac:dyDescent="0.35">
      <c r="A807" s="91" t="s">
        <v>4</v>
      </c>
      <c r="B807" s="91" t="s">
        <v>23</v>
      </c>
      <c r="C807" s="91" t="s">
        <v>246</v>
      </c>
      <c r="D807" s="91" t="s">
        <v>125</v>
      </c>
      <c r="E807" s="94">
        <v>1.9E-2</v>
      </c>
      <c r="F807" s="81" t="s">
        <v>244</v>
      </c>
      <c r="G807" s="91" t="s">
        <v>245</v>
      </c>
      <c r="H807" s="91">
        <v>2025</v>
      </c>
    </row>
    <row r="808" spans="1:8" x14ac:dyDescent="0.35">
      <c r="A808" s="91" t="s">
        <v>4</v>
      </c>
      <c r="B808" s="91" t="s">
        <v>23</v>
      </c>
      <c r="C808" s="91" t="s">
        <v>247</v>
      </c>
      <c r="D808" s="91" t="s">
        <v>125</v>
      </c>
      <c r="E808" s="95">
        <v>143</v>
      </c>
      <c r="F808" s="81" t="s">
        <v>248</v>
      </c>
      <c r="G808" s="91" t="s">
        <v>245</v>
      </c>
      <c r="H808" s="91">
        <v>2025</v>
      </c>
    </row>
    <row r="809" spans="1:8" x14ac:dyDescent="0.35">
      <c r="A809" s="91" t="s">
        <v>4</v>
      </c>
      <c r="B809" s="91" t="s">
        <v>23</v>
      </c>
      <c r="C809" s="91" t="s">
        <v>249</v>
      </c>
      <c r="D809" s="91" t="s">
        <v>125</v>
      </c>
      <c r="E809" s="95">
        <v>98</v>
      </c>
      <c r="F809" s="81" t="s">
        <v>248</v>
      </c>
      <c r="G809" s="91" t="s">
        <v>245</v>
      </c>
      <c r="H809" s="91">
        <v>2025</v>
      </c>
    </row>
    <row r="810" spans="1:8" x14ac:dyDescent="0.35">
      <c r="A810" s="91" t="s">
        <v>4</v>
      </c>
      <c r="B810" s="91" t="s">
        <v>23</v>
      </c>
      <c r="C810" s="91" t="s">
        <v>250</v>
      </c>
      <c r="D810" s="91" t="s">
        <v>125</v>
      </c>
      <c r="E810" s="95">
        <v>212</v>
      </c>
      <c r="F810" s="81" t="s">
        <v>248</v>
      </c>
      <c r="G810" s="91" t="s">
        <v>245</v>
      </c>
      <c r="H810" s="91">
        <v>2025</v>
      </c>
    </row>
    <row r="811" spans="1:8" x14ac:dyDescent="0.35">
      <c r="A811" s="91" t="s">
        <v>4</v>
      </c>
      <c r="B811" s="91" t="s">
        <v>23</v>
      </c>
      <c r="C811" s="91" t="s">
        <v>251</v>
      </c>
      <c r="D811" s="91" t="s">
        <v>125</v>
      </c>
      <c r="E811" s="94">
        <v>0.11</v>
      </c>
      <c r="F811" s="81" t="s">
        <v>244</v>
      </c>
      <c r="G811" s="91" t="s">
        <v>245</v>
      </c>
      <c r="H811" s="91">
        <v>2025</v>
      </c>
    </row>
    <row r="812" spans="1:8" x14ac:dyDescent="0.35">
      <c r="A812" s="91" t="s">
        <v>4</v>
      </c>
      <c r="B812" s="91" t="s">
        <v>23</v>
      </c>
      <c r="C812" s="91" t="s">
        <v>243</v>
      </c>
      <c r="D812" s="91" t="s">
        <v>126</v>
      </c>
      <c r="E812" s="94">
        <v>8.2000000000000003E-2</v>
      </c>
      <c r="F812" s="81" t="s">
        <v>244</v>
      </c>
      <c r="G812" s="91" t="s">
        <v>245</v>
      </c>
      <c r="H812" s="91">
        <v>2025</v>
      </c>
    </row>
    <row r="813" spans="1:8" x14ac:dyDescent="0.35">
      <c r="A813" s="91" t="s">
        <v>4</v>
      </c>
      <c r="B813" s="91" t="s">
        <v>23</v>
      </c>
      <c r="C813" s="91" t="s">
        <v>246</v>
      </c>
      <c r="D813" s="91" t="s">
        <v>126</v>
      </c>
      <c r="E813" s="94">
        <v>1.2999999999999999E-2</v>
      </c>
      <c r="F813" s="81" t="s">
        <v>244</v>
      </c>
      <c r="G813" s="91" t="s">
        <v>245</v>
      </c>
      <c r="H813" s="91">
        <v>2025</v>
      </c>
    </row>
    <row r="814" spans="1:8" x14ac:dyDescent="0.35">
      <c r="A814" s="91" t="s">
        <v>4</v>
      </c>
      <c r="B814" s="91" t="s">
        <v>23</v>
      </c>
      <c r="C814" s="91" t="s">
        <v>247</v>
      </c>
      <c r="D814" s="91" t="s">
        <v>126</v>
      </c>
      <c r="E814" s="95">
        <v>142</v>
      </c>
      <c r="F814" s="81" t="s">
        <v>248</v>
      </c>
      <c r="G814" s="91" t="s">
        <v>245</v>
      </c>
      <c r="H814" s="91">
        <v>2025</v>
      </c>
    </row>
    <row r="815" spans="1:8" x14ac:dyDescent="0.35">
      <c r="A815" s="91" t="s">
        <v>4</v>
      </c>
      <c r="B815" s="91" t="s">
        <v>23</v>
      </c>
      <c r="C815" s="91" t="s">
        <v>249</v>
      </c>
      <c r="D815" s="91" t="s">
        <v>126</v>
      </c>
      <c r="E815" s="95">
        <v>103</v>
      </c>
      <c r="F815" s="81" t="s">
        <v>248</v>
      </c>
      <c r="G815" s="91" t="s">
        <v>245</v>
      </c>
      <c r="H815" s="91">
        <v>2025</v>
      </c>
    </row>
    <row r="816" spans="1:8" x14ac:dyDescent="0.35">
      <c r="A816" s="91" t="s">
        <v>4</v>
      </c>
      <c r="B816" s="91" t="s">
        <v>23</v>
      </c>
      <c r="C816" s="91" t="s">
        <v>250</v>
      </c>
      <c r="D816" s="91" t="s">
        <v>126</v>
      </c>
      <c r="E816" s="95">
        <v>177</v>
      </c>
      <c r="F816" s="81" t="s">
        <v>248</v>
      </c>
      <c r="G816" s="91" t="s">
        <v>245</v>
      </c>
      <c r="H816" s="91">
        <v>2025</v>
      </c>
    </row>
    <row r="817" spans="1:8" x14ac:dyDescent="0.35">
      <c r="A817" s="91" t="s">
        <v>4</v>
      </c>
      <c r="B817" s="91" t="s">
        <v>23</v>
      </c>
      <c r="C817" s="91" t="s">
        <v>251</v>
      </c>
      <c r="D817" s="91" t="s">
        <v>126</v>
      </c>
      <c r="E817" s="94">
        <v>9.6000000000000002E-2</v>
      </c>
      <c r="F817" s="81" t="s">
        <v>244</v>
      </c>
      <c r="G817" s="91" t="s">
        <v>245</v>
      </c>
      <c r="H817" s="91">
        <v>2025</v>
      </c>
    </row>
    <row r="818" spans="1:8" x14ac:dyDescent="0.35">
      <c r="A818" s="91" t="s">
        <v>4</v>
      </c>
      <c r="B818" s="91" t="s">
        <v>23</v>
      </c>
      <c r="C818" s="91" t="s">
        <v>243</v>
      </c>
      <c r="D818" s="91" t="s">
        <v>127</v>
      </c>
      <c r="E818" s="94">
        <v>7.5999999999999998E-2</v>
      </c>
      <c r="F818" s="81" t="s">
        <v>244</v>
      </c>
      <c r="G818" s="91" t="s">
        <v>245</v>
      </c>
      <c r="H818" s="91">
        <v>2025</v>
      </c>
    </row>
    <row r="819" spans="1:8" x14ac:dyDescent="0.35">
      <c r="A819" s="91" t="s">
        <v>4</v>
      </c>
      <c r="B819" s="91" t="s">
        <v>23</v>
      </c>
      <c r="C819" s="91" t="s">
        <v>246</v>
      </c>
      <c r="D819" s="91" t="s">
        <v>127</v>
      </c>
      <c r="E819" s="94">
        <v>1.2E-2</v>
      </c>
      <c r="F819" s="81" t="s">
        <v>244</v>
      </c>
      <c r="G819" s="91" t="s">
        <v>245</v>
      </c>
      <c r="H819" s="91">
        <v>2025</v>
      </c>
    </row>
    <row r="820" spans="1:8" x14ac:dyDescent="0.35">
      <c r="A820" s="91" t="s">
        <v>4</v>
      </c>
      <c r="B820" s="91" t="s">
        <v>23</v>
      </c>
      <c r="C820" s="91" t="s">
        <v>247</v>
      </c>
      <c r="D820" s="91" t="s">
        <v>127</v>
      </c>
      <c r="E820" s="95">
        <v>174</v>
      </c>
      <c r="F820" s="81" t="s">
        <v>248</v>
      </c>
      <c r="G820" s="91" t="s">
        <v>245</v>
      </c>
      <c r="H820" s="91">
        <v>2025</v>
      </c>
    </row>
    <row r="821" spans="1:8" x14ac:dyDescent="0.35">
      <c r="A821" s="91" t="s">
        <v>4</v>
      </c>
      <c r="B821" s="91" t="s">
        <v>23</v>
      </c>
      <c r="C821" s="91" t="s">
        <v>249</v>
      </c>
      <c r="D821" s="91" t="s">
        <v>127</v>
      </c>
      <c r="E821" s="95">
        <v>94</v>
      </c>
      <c r="F821" s="81" t="s">
        <v>248</v>
      </c>
      <c r="G821" s="91" t="s">
        <v>245</v>
      </c>
      <c r="H821" s="91">
        <v>2025</v>
      </c>
    </row>
    <row r="822" spans="1:8" x14ac:dyDescent="0.35">
      <c r="A822" s="91" t="s">
        <v>4</v>
      </c>
      <c r="B822" s="91" t="s">
        <v>23</v>
      </c>
      <c r="C822" s="91" t="s">
        <v>250</v>
      </c>
      <c r="D822" s="91" t="s">
        <v>127</v>
      </c>
      <c r="E822" s="95">
        <v>238</v>
      </c>
      <c r="F822" s="81" t="s">
        <v>248</v>
      </c>
      <c r="G822" s="91" t="s">
        <v>245</v>
      </c>
      <c r="H822" s="91">
        <v>2025</v>
      </c>
    </row>
    <row r="823" spans="1:8" x14ac:dyDescent="0.35">
      <c r="A823" s="91" t="s">
        <v>4</v>
      </c>
      <c r="B823" s="91" t="s">
        <v>23</v>
      </c>
      <c r="C823" s="91" t="s">
        <v>251</v>
      </c>
      <c r="D823" s="91" t="s">
        <v>127</v>
      </c>
      <c r="E823" s="94">
        <v>8.7999999999999995E-2</v>
      </c>
      <c r="F823" s="81" t="s">
        <v>244</v>
      </c>
      <c r="G823" s="91" t="s">
        <v>245</v>
      </c>
      <c r="H823" s="91">
        <v>2025</v>
      </c>
    </row>
    <row r="824" spans="1:8" x14ac:dyDescent="0.35">
      <c r="A824" s="91" t="s">
        <v>4</v>
      </c>
      <c r="B824" s="91" t="s">
        <v>23</v>
      </c>
      <c r="C824" s="91" t="s">
        <v>243</v>
      </c>
      <c r="D824" s="91" t="s">
        <v>128</v>
      </c>
      <c r="E824" s="94">
        <v>6.5000000000000002E-2</v>
      </c>
      <c r="F824" s="81" t="s">
        <v>244</v>
      </c>
      <c r="G824" s="91" t="s">
        <v>245</v>
      </c>
      <c r="H824" s="91">
        <v>2025</v>
      </c>
    </row>
    <row r="825" spans="1:8" x14ac:dyDescent="0.35">
      <c r="A825" s="91" t="s">
        <v>4</v>
      </c>
      <c r="B825" s="91" t="s">
        <v>23</v>
      </c>
      <c r="C825" s="91" t="s">
        <v>246</v>
      </c>
      <c r="D825" s="91" t="s">
        <v>128</v>
      </c>
      <c r="E825" s="94">
        <v>1.0999999999999999E-2</v>
      </c>
      <c r="F825" s="81" t="s">
        <v>244</v>
      </c>
      <c r="G825" s="91" t="s">
        <v>245</v>
      </c>
      <c r="H825" s="91">
        <v>2025</v>
      </c>
    </row>
    <row r="826" spans="1:8" x14ac:dyDescent="0.35">
      <c r="A826" s="91" t="s">
        <v>4</v>
      </c>
      <c r="B826" s="91" t="s">
        <v>23</v>
      </c>
      <c r="C826" s="91" t="s">
        <v>247</v>
      </c>
      <c r="D826" s="91" t="s">
        <v>128</v>
      </c>
      <c r="E826" s="95">
        <v>145</v>
      </c>
      <c r="F826" s="81" t="s">
        <v>248</v>
      </c>
      <c r="G826" s="91" t="s">
        <v>245</v>
      </c>
      <c r="H826" s="91">
        <v>2025</v>
      </c>
    </row>
    <row r="827" spans="1:8" x14ac:dyDescent="0.35">
      <c r="A827" s="91" t="s">
        <v>4</v>
      </c>
      <c r="B827" s="91" t="s">
        <v>23</v>
      </c>
      <c r="C827" s="91" t="s">
        <v>249</v>
      </c>
      <c r="D827" s="91" t="s">
        <v>128</v>
      </c>
      <c r="E827" s="95">
        <v>66</v>
      </c>
      <c r="F827" s="81" t="s">
        <v>248</v>
      </c>
      <c r="G827" s="91" t="s">
        <v>245</v>
      </c>
      <c r="H827" s="91">
        <v>2025</v>
      </c>
    </row>
    <row r="828" spans="1:8" x14ac:dyDescent="0.35">
      <c r="A828" s="91" t="s">
        <v>4</v>
      </c>
      <c r="B828" s="91" t="s">
        <v>23</v>
      </c>
      <c r="C828" s="91" t="s">
        <v>250</v>
      </c>
      <c r="D828" s="91" t="s">
        <v>128</v>
      </c>
      <c r="E828" s="95">
        <v>191</v>
      </c>
      <c r="F828" s="81" t="s">
        <v>248</v>
      </c>
      <c r="G828" s="91" t="s">
        <v>245</v>
      </c>
      <c r="H828" s="91">
        <v>2025</v>
      </c>
    </row>
    <row r="829" spans="1:8" x14ac:dyDescent="0.35">
      <c r="A829" s="91" t="s">
        <v>4</v>
      </c>
      <c r="B829" s="91" t="s">
        <v>23</v>
      </c>
      <c r="C829" s="91" t="s">
        <v>251</v>
      </c>
      <c r="D829" s="91" t="s">
        <v>128</v>
      </c>
      <c r="E829" s="94">
        <v>7.5999999999999998E-2</v>
      </c>
      <c r="F829" s="81" t="s">
        <v>244</v>
      </c>
      <c r="G829" s="91" t="s">
        <v>245</v>
      </c>
      <c r="H829" s="91">
        <v>2025</v>
      </c>
    </row>
    <row r="830" spans="1:8" x14ac:dyDescent="0.35">
      <c r="A830" s="91" t="s">
        <v>4</v>
      </c>
      <c r="B830" s="91" t="s">
        <v>23</v>
      </c>
      <c r="C830" s="91" t="s">
        <v>243</v>
      </c>
      <c r="D830" s="91" t="s">
        <v>129</v>
      </c>
      <c r="E830" s="94">
        <v>6.0999999999999999E-2</v>
      </c>
      <c r="F830" s="81" t="s">
        <v>244</v>
      </c>
      <c r="G830" s="91" t="s">
        <v>245</v>
      </c>
      <c r="H830" s="91">
        <v>2025</v>
      </c>
    </row>
    <row r="831" spans="1:8" x14ac:dyDescent="0.35">
      <c r="A831" s="91" t="s">
        <v>4</v>
      </c>
      <c r="B831" s="91" t="s">
        <v>23</v>
      </c>
      <c r="C831" s="91" t="s">
        <v>246</v>
      </c>
      <c r="D831" s="91" t="s">
        <v>129</v>
      </c>
      <c r="E831" s="94">
        <v>0.01</v>
      </c>
      <c r="F831" s="81" t="s">
        <v>244</v>
      </c>
      <c r="G831" s="91" t="s">
        <v>245</v>
      </c>
      <c r="H831" s="91">
        <v>2025</v>
      </c>
    </row>
    <row r="832" spans="1:8" x14ac:dyDescent="0.35">
      <c r="A832" s="91" t="s">
        <v>4</v>
      </c>
      <c r="B832" s="91" t="s">
        <v>23</v>
      </c>
      <c r="C832" s="91" t="s">
        <v>247</v>
      </c>
      <c r="D832" s="91" t="s">
        <v>129</v>
      </c>
      <c r="E832" s="95">
        <v>150</v>
      </c>
      <c r="F832" s="81" t="s">
        <v>248</v>
      </c>
      <c r="G832" s="91" t="s">
        <v>245</v>
      </c>
      <c r="H832" s="91">
        <v>2025</v>
      </c>
    </row>
    <row r="833" spans="1:8" x14ac:dyDescent="0.35">
      <c r="A833" s="91" t="s">
        <v>4</v>
      </c>
      <c r="B833" s="91" t="s">
        <v>23</v>
      </c>
      <c r="C833" s="91" t="s">
        <v>249</v>
      </c>
      <c r="D833" s="91" t="s">
        <v>129</v>
      </c>
      <c r="E833" s="95">
        <v>73</v>
      </c>
      <c r="F833" s="81" t="s">
        <v>248</v>
      </c>
      <c r="G833" s="91" t="s">
        <v>245</v>
      </c>
      <c r="H833" s="91">
        <v>2025</v>
      </c>
    </row>
    <row r="834" spans="1:8" x14ac:dyDescent="0.35">
      <c r="A834" s="91" t="s">
        <v>4</v>
      </c>
      <c r="B834" s="91" t="s">
        <v>23</v>
      </c>
      <c r="C834" s="91" t="s">
        <v>250</v>
      </c>
      <c r="D834" s="91" t="s">
        <v>129</v>
      </c>
      <c r="E834" s="95">
        <v>262</v>
      </c>
      <c r="F834" s="81" t="s">
        <v>248</v>
      </c>
      <c r="G834" s="91" t="s">
        <v>245</v>
      </c>
      <c r="H834" s="91">
        <v>2025</v>
      </c>
    </row>
    <row r="835" spans="1:8" x14ac:dyDescent="0.35">
      <c r="A835" s="91" t="s">
        <v>4</v>
      </c>
      <c r="B835" s="91" t="s">
        <v>23</v>
      </c>
      <c r="C835" s="91" t="s">
        <v>251</v>
      </c>
      <c r="D835" s="91" t="s">
        <v>129</v>
      </c>
      <c r="E835" s="94">
        <v>7.0999999999999994E-2</v>
      </c>
      <c r="F835" s="81" t="s">
        <v>244</v>
      </c>
      <c r="G835" s="91" t="s">
        <v>245</v>
      </c>
      <c r="H835" s="91">
        <v>2025</v>
      </c>
    </row>
    <row r="836" spans="1:8" x14ac:dyDescent="0.35">
      <c r="A836" s="91" t="s">
        <v>4</v>
      </c>
      <c r="B836" s="91" t="s">
        <v>23</v>
      </c>
      <c r="C836" s="91" t="s">
        <v>243</v>
      </c>
      <c r="D836" s="91" t="s">
        <v>130</v>
      </c>
      <c r="E836" s="94">
        <v>8.4000000000000005E-2</v>
      </c>
      <c r="F836" s="81" t="s">
        <v>244</v>
      </c>
      <c r="G836" s="91" t="s">
        <v>245</v>
      </c>
      <c r="H836" s="91">
        <v>2025</v>
      </c>
    </row>
    <row r="837" spans="1:8" x14ac:dyDescent="0.35">
      <c r="A837" s="91" t="s">
        <v>4</v>
      </c>
      <c r="B837" s="91" t="s">
        <v>23</v>
      </c>
      <c r="C837" s="91" t="s">
        <v>246</v>
      </c>
      <c r="D837" s="91" t="s">
        <v>130</v>
      </c>
      <c r="E837" s="94">
        <v>8.9999999999999993E-3</v>
      </c>
      <c r="F837" s="81" t="s">
        <v>244</v>
      </c>
      <c r="G837" s="91" t="s">
        <v>245</v>
      </c>
      <c r="H837" s="91">
        <v>2025</v>
      </c>
    </row>
    <row r="838" spans="1:8" x14ac:dyDescent="0.35">
      <c r="A838" s="91" t="s">
        <v>4</v>
      </c>
      <c r="B838" s="91" t="s">
        <v>23</v>
      </c>
      <c r="C838" s="91" t="s">
        <v>247</v>
      </c>
      <c r="D838" s="91" t="s">
        <v>130</v>
      </c>
      <c r="E838" s="95">
        <v>141</v>
      </c>
      <c r="F838" s="81" t="s">
        <v>248</v>
      </c>
      <c r="G838" s="91" t="s">
        <v>245</v>
      </c>
      <c r="H838" s="91">
        <v>2025</v>
      </c>
    </row>
    <row r="839" spans="1:8" x14ac:dyDescent="0.35">
      <c r="A839" s="91" t="s">
        <v>4</v>
      </c>
      <c r="B839" s="91" t="s">
        <v>23</v>
      </c>
      <c r="C839" s="91" t="s">
        <v>249</v>
      </c>
      <c r="D839" s="91" t="s">
        <v>130</v>
      </c>
      <c r="E839" s="95">
        <v>112</v>
      </c>
      <c r="F839" s="81" t="s">
        <v>248</v>
      </c>
      <c r="G839" s="91" t="s">
        <v>245</v>
      </c>
      <c r="H839" s="91">
        <v>2025</v>
      </c>
    </row>
    <row r="840" spans="1:8" x14ac:dyDescent="0.35">
      <c r="A840" s="91" t="s">
        <v>4</v>
      </c>
      <c r="B840" s="91" t="s">
        <v>23</v>
      </c>
      <c r="C840" s="91" t="s">
        <v>250</v>
      </c>
      <c r="D840" s="91" t="s">
        <v>130</v>
      </c>
      <c r="E840" s="95">
        <v>294</v>
      </c>
      <c r="F840" s="81" t="s">
        <v>248</v>
      </c>
      <c r="G840" s="91" t="s">
        <v>245</v>
      </c>
      <c r="H840" s="91">
        <v>2025</v>
      </c>
    </row>
    <row r="841" spans="1:8" x14ac:dyDescent="0.35">
      <c r="A841" s="91" t="s">
        <v>4</v>
      </c>
      <c r="B841" s="91" t="s">
        <v>23</v>
      </c>
      <c r="C841" s="91" t="s">
        <v>251</v>
      </c>
      <c r="D841" s="91" t="s">
        <v>130</v>
      </c>
      <c r="E841" s="94">
        <v>9.2999999999999999E-2</v>
      </c>
      <c r="F841" s="81" t="s">
        <v>244</v>
      </c>
      <c r="G841" s="91" t="s">
        <v>245</v>
      </c>
      <c r="H841" s="91">
        <v>2025</v>
      </c>
    </row>
    <row r="842" spans="1:8" x14ac:dyDescent="0.35">
      <c r="A842" s="91" t="s">
        <v>4</v>
      </c>
      <c r="B842" s="91" t="s">
        <v>23</v>
      </c>
      <c r="C842" s="91" t="s">
        <v>243</v>
      </c>
      <c r="D842" s="91" t="s">
        <v>131</v>
      </c>
      <c r="E842" s="94">
        <v>8.6999999999999994E-2</v>
      </c>
      <c r="F842" s="81" t="s">
        <v>244</v>
      </c>
      <c r="G842" s="91" t="s">
        <v>245</v>
      </c>
      <c r="H842" s="91">
        <v>2025</v>
      </c>
    </row>
    <row r="843" spans="1:8" x14ac:dyDescent="0.35">
      <c r="A843" s="91" t="s">
        <v>4</v>
      </c>
      <c r="B843" s="91" t="s">
        <v>23</v>
      </c>
      <c r="C843" s="91" t="s">
        <v>246</v>
      </c>
      <c r="D843" s="91" t="s">
        <v>131</v>
      </c>
      <c r="E843" s="94">
        <v>0.01</v>
      </c>
      <c r="F843" s="81" t="s">
        <v>244</v>
      </c>
      <c r="G843" s="91" t="s">
        <v>245</v>
      </c>
      <c r="H843" s="91">
        <v>2025</v>
      </c>
    </row>
    <row r="844" spans="1:8" x14ac:dyDescent="0.35">
      <c r="A844" s="91" t="s">
        <v>4</v>
      </c>
      <c r="B844" s="91" t="s">
        <v>23</v>
      </c>
      <c r="C844" s="91" t="s">
        <v>247</v>
      </c>
      <c r="D844" s="91" t="s">
        <v>131</v>
      </c>
      <c r="E844" s="95">
        <v>191</v>
      </c>
      <c r="F844" s="81" t="s">
        <v>248</v>
      </c>
      <c r="G844" s="91" t="s">
        <v>245</v>
      </c>
      <c r="H844" s="91">
        <v>2025</v>
      </c>
    </row>
    <row r="845" spans="1:8" x14ac:dyDescent="0.35">
      <c r="A845" s="91" t="s">
        <v>4</v>
      </c>
      <c r="B845" s="91" t="s">
        <v>23</v>
      </c>
      <c r="C845" s="91" t="s">
        <v>249</v>
      </c>
      <c r="D845" s="91" t="s">
        <v>131</v>
      </c>
      <c r="E845" s="95">
        <v>90</v>
      </c>
      <c r="F845" s="81" t="s">
        <v>248</v>
      </c>
      <c r="G845" s="91" t="s">
        <v>245</v>
      </c>
      <c r="H845" s="91">
        <v>2025</v>
      </c>
    </row>
    <row r="846" spans="1:8" x14ac:dyDescent="0.35">
      <c r="A846" s="91" t="s">
        <v>4</v>
      </c>
      <c r="B846" s="91" t="s">
        <v>23</v>
      </c>
      <c r="C846" s="91" t="s">
        <v>250</v>
      </c>
      <c r="D846" s="91" t="s">
        <v>131</v>
      </c>
      <c r="E846" s="95">
        <v>196</v>
      </c>
      <c r="F846" s="81" t="s">
        <v>248</v>
      </c>
      <c r="G846" s="91" t="s">
        <v>245</v>
      </c>
      <c r="H846" s="91">
        <v>2025</v>
      </c>
    </row>
    <row r="847" spans="1:8" x14ac:dyDescent="0.35">
      <c r="A847" s="91" t="s">
        <v>4</v>
      </c>
      <c r="B847" s="91" t="s">
        <v>23</v>
      </c>
      <c r="C847" s="91" t="s">
        <v>251</v>
      </c>
      <c r="D847" s="91" t="s">
        <v>131</v>
      </c>
      <c r="E847" s="94">
        <v>9.7000000000000003E-2</v>
      </c>
      <c r="F847" s="81" t="s">
        <v>244</v>
      </c>
      <c r="G847" s="91" t="s">
        <v>245</v>
      </c>
      <c r="H847" s="91">
        <v>2025</v>
      </c>
    </row>
    <row r="848" spans="1:8" x14ac:dyDescent="0.35">
      <c r="A848" s="91" t="s">
        <v>4</v>
      </c>
      <c r="B848" s="91" t="s">
        <v>23</v>
      </c>
      <c r="C848" s="91" t="s">
        <v>243</v>
      </c>
      <c r="D848" s="91" t="s">
        <v>132</v>
      </c>
      <c r="E848" s="94">
        <v>8.5000000000000006E-2</v>
      </c>
      <c r="F848" s="81" t="s">
        <v>244</v>
      </c>
      <c r="G848" s="91" t="s">
        <v>252</v>
      </c>
      <c r="H848" s="91">
        <v>2025</v>
      </c>
    </row>
    <row r="849" spans="1:8" x14ac:dyDescent="0.35">
      <c r="A849" s="91" t="s">
        <v>4</v>
      </c>
      <c r="B849" s="91" t="s">
        <v>23</v>
      </c>
      <c r="C849" s="91" t="s">
        <v>246</v>
      </c>
      <c r="D849" s="91" t="s">
        <v>132</v>
      </c>
      <c r="E849" s="94">
        <v>1.0999999999999999E-2</v>
      </c>
      <c r="F849" s="81" t="s">
        <v>244</v>
      </c>
      <c r="G849" s="91" t="s">
        <v>252</v>
      </c>
      <c r="H849" s="91">
        <v>2025</v>
      </c>
    </row>
    <row r="850" spans="1:8" x14ac:dyDescent="0.35">
      <c r="A850" s="91" t="s">
        <v>4</v>
      </c>
      <c r="B850" s="91" t="s">
        <v>23</v>
      </c>
      <c r="C850" s="91" t="s">
        <v>247</v>
      </c>
      <c r="D850" s="91" t="s">
        <v>132</v>
      </c>
      <c r="E850" s="95">
        <v>152</v>
      </c>
      <c r="F850" s="81" t="s">
        <v>248</v>
      </c>
      <c r="G850" s="91" t="s">
        <v>252</v>
      </c>
      <c r="H850" s="91">
        <v>2025</v>
      </c>
    </row>
    <row r="851" spans="1:8" x14ac:dyDescent="0.35">
      <c r="A851" s="91" t="s">
        <v>4</v>
      </c>
      <c r="B851" s="91" t="s">
        <v>23</v>
      </c>
      <c r="C851" s="91" t="s">
        <v>249</v>
      </c>
      <c r="D851" s="91" t="s">
        <v>132</v>
      </c>
      <c r="E851" s="95">
        <v>84</v>
      </c>
      <c r="F851" s="81" t="s">
        <v>248</v>
      </c>
      <c r="G851" s="91" t="s">
        <v>252</v>
      </c>
      <c r="H851" s="91">
        <v>2025</v>
      </c>
    </row>
    <row r="852" spans="1:8" x14ac:dyDescent="0.35">
      <c r="A852" s="91" t="s">
        <v>4</v>
      </c>
      <c r="B852" s="91" t="s">
        <v>23</v>
      </c>
      <c r="C852" s="91" t="s">
        <v>250</v>
      </c>
      <c r="D852" s="91" t="s">
        <v>132</v>
      </c>
      <c r="E852" s="95">
        <f>MROUND(INDEX('[2]Input Data'!$U$430:$AI$449,MATCH(IF($A852="Primary",$A852,$B852),'[2]Input Data'!$A$430:$A$449,0),MATCH($D852,'[2]Input Data'!B$429:Q$429,0)),1)</f>
        <v>171</v>
      </c>
      <c r="F852" s="81" t="s">
        <v>248</v>
      </c>
      <c r="G852" s="91" t="s">
        <v>252</v>
      </c>
      <c r="H852" s="91">
        <v>2025</v>
      </c>
    </row>
    <row r="853" spans="1:8" x14ac:dyDescent="0.35">
      <c r="A853" s="91" t="s">
        <v>4</v>
      </c>
      <c r="B853" s="91" t="s">
        <v>23</v>
      </c>
      <c r="C853" s="91" t="s">
        <v>251</v>
      </c>
      <c r="D853" s="91" t="s">
        <v>132</v>
      </c>
      <c r="E853" s="94">
        <v>9.6000000000000002E-2</v>
      </c>
      <c r="F853" s="81" t="s">
        <v>244</v>
      </c>
      <c r="G853" s="91" t="s">
        <v>252</v>
      </c>
      <c r="H853" s="91">
        <v>2025</v>
      </c>
    </row>
    <row r="854" spans="1:8" x14ac:dyDescent="0.35">
      <c r="A854" s="91" t="s">
        <v>4</v>
      </c>
      <c r="B854" s="91" t="s">
        <v>23</v>
      </c>
      <c r="C854" s="91" t="s">
        <v>243</v>
      </c>
      <c r="D854" s="91" t="s">
        <v>133</v>
      </c>
      <c r="E854" s="94">
        <v>8.3000000000000004E-2</v>
      </c>
      <c r="F854" s="81" t="s">
        <v>244</v>
      </c>
      <c r="G854" s="91" t="s">
        <v>252</v>
      </c>
      <c r="H854" s="91">
        <v>2025</v>
      </c>
    </row>
    <row r="855" spans="1:8" x14ac:dyDescent="0.35">
      <c r="A855" s="91" t="s">
        <v>4</v>
      </c>
      <c r="B855" s="91" t="s">
        <v>23</v>
      </c>
      <c r="C855" s="91" t="s">
        <v>246</v>
      </c>
      <c r="D855" s="91" t="s">
        <v>133</v>
      </c>
      <c r="E855" s="94">
        <v>0.01</v>
      </c>
      <c r="F855" s="81" t="s">
        <v>244</v>
      </c>
      <c r="G855" s="91" t="s">
        <v>252</v>
      </c>
      <c r="H855" s="91">
        <v>2025</v>
      </c>
    </row>
    <row r="856" spans="1:8" x14ac:dyDescent="0.35">
      <c r="A856" s="91" t="s">
        <v>4</v>
      </c>
      <c r="B856" s="91" t="s">
        <v>23</v>
      </c>
      <c r="C856" s="91" t="s">
        <v>247</v>
      </c>
      <c r="D856" s="91" t="s">
        <v>133</v>
      </c>
      <c r="E856" s="95">
        <v>152</v>
      </c>
      <c r="F856" s="81" t="s">
        <v>248</v>
      </c>
      <c r="G856" s="91" t="s">
        <v>252</v>
      </c>
      <c r="H856" s="91">
        <v>2025</v>
      </c>
    </row>
    <row r="857" spans="1:8" x14ac:dyDescent="0.35">
      <c r="A857" s="91" t="s">
        <v>4</v>
      </c>
      <c r="B857" s="91" t="s">
        <v>23</v>
      </c>
      <c r="C857" s="91" t="s">
        <v>249</v>
      </c>
      <c r="D857" s="91" t="s">
        <v>133</v>
      </c>
      <c r="E857" s="95">
        <v>80</v>
      </c>
      <c r="F857" s="81" t="s">
        <v>248</v>
      </c>
      <c r="G857" s="91" t="s">
        <v>252</v>
      </c>
      <c r="H857" s="91">
        <v>2025</v>
      </c>
    </row>
    <row r="858" spans="1:8" x14ac:dyDescent="0.35">
      <c r="A858" s="91" t="s">
        <v>4</v>
      </c>
      <c r="B858" s="91" t="s">
        <v>23</v>
      </c>
      <c r="C858" s="91" t="s">
        <v>250</v>
      </c>
      <c r="D858" s="91" t="s">
        <v>133</v>
      </c>
      <c r="E858" s="95">
        <f>MROUND(INDEX('[2]Input Data'!$U$430:$AI$449,MATCH(IF($A858="Primary",$A858,$B858),'[2]Input Data'!$A$430:$A$449,0),MATCH($D858,'[2]Input Data'!B$429:Q$429,0)),1)</f>
        <v>164</v>
      </c>
      <c r="F858" s="81" t="s">
        <v>248</v>
      </c>
      <c r="G858" s="91" t="s">
        <v>252</v>
      </c>
      <c r="H858" s="91">
        <v>2025</v>
      </c>
    </row>
    <row r="859" spans="1:8" x14ac:dyDescent="0.35">
      <c r="A859" s="91" t="s">
        <v>4</v>
      </c>
      <c r="B859" s="91" t="s">
        <v>23</v>
      </c>
      <c r="C859" s="91" t="s">
        <v>251</v>
      </c>
      <c r="D859" s="91" t="s">
        <v>133</v>
      </c>
      <c r="E859" s="94">
        <v>9.2999999999999999E-2</v>
      </c>
      <c r="F859" s="81" t="s">
        <v>244</v>
      </c>
      <c r="G859" s="91" t="s">
        <v>252</v>
      </c>
      <c r="H859" s="91">
        <v>2025</v>
      </c>
    </row>
    <row r="860" spans="1:8" x14ac:dyDescent="0.35">
      <c r="A860" s="91" t="s">
        <v>4</v>
      </c>
      <c r="B860" s="91" t="s">
        <v>23</v>
      </c>
      <c r="C860" s="91" t="s">
        <v>243</v>
      </c>
      <c r="D860" s="91" t="s">
        <v>134</v>
      </c>
      <c r="E860" s="94">
        <v>8.1000000000000003E-2</v>
      </c>
      <c r="F860" s="81" t="s">
        <v>244</v>
      </c>
      <c r="G860" s="91" t="s">
        <v>252</v>
      </c>
      <c r="H860" s="91">
        <v>2025</v>
      </c>
    </row>
    <row r="861" spans="1:8" x14ac:dyDescent="0.35">
      <c r="A861" s="91" t="s">
        <v>4</v>
      </c>
      <c r="B861" s="91" t="s">
        <v>23</v>
      </c>
      <c r="C861" s="91" t="s">
        <v>246</v>
      </c>
      <c r="D861" s="91" t="s">
        <v>134</v>
      </c>
      <c r="E861" s="94">
        <v>0.01</v>
      </c>
      <c r="F861" s="81" t="s">
        <v>244</v>
      </c>
      <c r="G861" s="91" t="s">
        <v>252</v>
      </c>
      <c r="H861" s="91">
        <v>2025</v>
      </c>
    </row>
    <row r="862" spans="1:8" x14ac:dyDescent="0.35">
      <c r="A862" s="91" t="s">
        <v>4</v>
      </c>
      <c r="B862" s="91" t="s">
        <v>23</v>
      </c>
      <c r="C862" s="91" t="s">
        <v>247</v>
      </c>
      <c r="D862" s="91" t="s">
        <v>134</v>
      </c>
      <c r="E862" s="95">
        <v>152</v>
      </c>
      <c r="F862" s="81" t="s">
        <v>248</v>
      </c>
      <c r="G862" s="91" t="s">
        <v>252</v>
      </c>
      <c r="H862" s="91">
        <v>2025</v>
      </c>
    </row>
    <row r="863" spans="1:8" x14ac:dyDescent="0.35">
      <c r="A863" s="91" t="s">
        <v>4</v>
      </c>
      <c r="B863" s="91" t="s">
        <v>23</v>
      </c>
      <c r="C863" s="91" t="s">
        <v>249</v>
      </c>
      <c r="D863" s="91" t="s">
        <v>134</v>
      </c>
      <c r="E863" s="95">
        <v>86</v>
      </c>
      <c r="F863" s="81" t="s">
        <v>248</v>
      </c>
      <c r="G863" s="91" t="s">
        <v>252</v>
      </c>
      <c r="H863" s="91">
        <v>2025</v>
      </c>
    </row>
    <row r="864" spans="1:8" x14ac:dyDescent="0.35">
      <c r="A864" s="91" t="s">
        <v>4</v>
      </c>
      <c r="B864" s="91" t="s">
        <v>23</v>
      </c>
      <c r="C864" s="91" t="s">
        <v>250</v>
      </c>
      <c r="D864" s="91" t="s">
        <v>134</v>
      </c>
      <c r="E864" s="95"/>
      <c r="F864" s="81"/>
      <c r="G864" s="91" t="s">
        <v>252</v>
      </c>
      <c r="H864" s="91">
        <v>2025</v>
      </c>
    </row>
    <row r="865" spans="1:8" x14ac:dyDescent="0.35">
      <c r="A865" s="91" t="s">
        <v>4</v>
      </c>
      <c r="B865" s="91" t="s">
        <v>23</v>
      </c>
      <c r="C865" s="91" t="s">
        <v>251</v>
      </c>
      <c r="D865" s="91" t="s">
        <v>134</v>
      </c>
      <c r="E865" s="94">
        <v>9.1999999999999998E-2</v>
      </c>
      <c r="F865" s="81" t="s">
        <v>244</v>
      </c>
      <c r="G865" s="91" t="s">
        <v>252</v>
      </c>
      <c r="H865" s="91">
        <v>2025</v>
      </c>
    </row>
    <row r="866" spans="1:8" x14ac:dyDescent="0.35">
      <c r="A866" s="91" t="s">
        <v>4</v>
      </c>
      <c r="B866" s="91" t="s">
        <v>15</v>
      </c>
      <c r="C866" s="91" t="s">
        <v>243</v>
      </c>
      <c r="D866" s="91" t="s">
        <v>119</v>
      </c>
      <c r="E866" s="94">
        <v>7.2999999999999995E-2</v>
      </c>
      <c r="F866" s="81" t="s">
        <v>244</v>
      </c>
      <c r="G866" s="91" t="s">
        <v>245</v>
      </c>
      <c r="H866" s="91">
        <v>2025</v>
      </c>
    </row>
    <row r="867" spans="1:8" x14ac:dyDescent="0.35">
      <c r="A867" s="91" t="s">
        <v>4</v>
      </c>
      <c r="B867" s="91" t="s">
        <v>15</v>
      </c>
      <c r="C867" s="91" t="s">
        <v>246</v>
      </c>
      <c r="D867" s="91" t="s">
        <v>119</v>
      </c>
      <c r="E867" s="94">
        <v>2.9000000000000001E-2</v>
      </c>
      <c r="F867" s="81" t="s">
        <v>244</v>
      </c>
      <c r="G867" s="91" t="s">
        <v>245</v>
      </c>
      <c r="H867" s="91">
        <v>2025</v>
      </c>
    </row>
    <row r="868" spans="1:8" x14ac:dyDescent="0.35">
      <c r="A868" s="91" t="s">
        <v>4</v>
      </c>
      <c r="B868" s="91" t="s">
        <v>15</v>
      </c>
      <c r="C868" s="91" t="s">
        <v>247</v>
      </c>
      <c r="D868" s="91" t="s">
        <v>119</v>
      </c>
      <c r="E868" s="95">
        <v>905</v>
      </c>
      <c r="F868" s="81" t="s">
        <v>248</v>
      </c>
      <c r="G868" s="91" t="s">
        <v>245</v>
      </c>
      <c r="H868" s="91">
        <v>2025</v>
      </c>
    </row>
    <row r="869" spans="1:8" x14ac:dyDescent="0.35">
      <c r="A869" s="91" t="s">
        <v>4</v>
      </c>
      <c r="B869" s="91" t="s">
        <v>15</v>
      </c>
      <c r="C869" s="91" t="s">
        <v>249</v>
      </c>
      <c r="D869" s="91" t="s">
        <v>119</v>
      </c>
      <c r="E869" s="95">
        <v>413</v>
      </c>
      <c r="F869" s="81" t="s">
        <v>248</v>
      </c>
      <c r="G869" s="91" t="s">
        <v>245</v>
      </c>
      <c r="H869" s="91">
        <v>2025</v>
      </c>
    </row>
    <row r="870" spans="1:8" x14ac:dyDescent="0.35">
      <c r="A870" s="91" t="s">
        <v>4</v>
      </c>
      <c r="B870" s="91" t="s">
        <v>15</v>
      </c>
      <c r="C870" s="91" t="s">
        <v>250</v>
      </c>
      <c r="D870" s="91" t="s">
        <v>119</v>
      </c>
      <c r="E870" s="95">
        <v>1650</v>
      </c>
      <c r="F870" s="81" t="s">
        <v>248</v>
      </c>
      <c r="G870" s="91" t="s">
        <v>245</v>
      </c>
      <c r="H870" s="91">
        <v>2025</v>
      </c>
    </row>
    <row r="871" spans="1:8" x14ac:dyDescent="0.35">
      <c r="A871" s="91" t="s">
        <v>4</v>
      </c>
      <c r="B871" s="91" t="s">
        <v>15</v>
      </c>
      <c r="C871" s="91" t="s">
        <v>251</v>
      </c>
      <c r="D871" s="91" t="s">
        <v>119</v>
      </c>
      <c r="E871" s="94">
        <v>0.10299999999999999</v>
      </c>
      <c r="F871" s="81" t="s">
        <v>244</v>
      </c>
      <c r="G871" s="91" t="s">
        <v>245</v>
      </c>
      <c r="H871" s="91">
        <v>2025</v>
      </c>
    </row>
    <row r="872" spans="1:8" x14ac:dyDescent="0.35">
      <c r="A872" s="91" t="s">
        <v>4</v>
      </c>
      <c r="B872" s="91" t="s">
        <v>15</v>
      </c>
      <c r="C872" s="91" t="s">
        <v>243</v>
      </c>
      <c r="D872" s="91" t="s">
        <v>120</v>
      </c>
      <c r="E872" s="94">
        <v>6.9000000000000006E-2</v>
      </c>
      <c r="F872" s="81" t="s">
        <v>244</v>
      </c>
      <c r="G872" s="91" t="s">
        <v>245</v>
      </c>
      <c r="H872" s="91">
        <v>2025</v>
      </c>
    </row>
    <row r="873" spans="1:8" x14ac:dyDescent="0.35">
      <c r="A873" s="91" t="s">
        <v>4</v>
      </c>
      <c r="B873" s="91" t="s">
        <v>15</v>
      </c>
      <c r="C873" s="91" t="s">
        <v>246</v>
      </c>
      <c r="D873" s="91" t="s">
        <v>120</v>
      </c>
      <c r="E873" s="94">
        <v>2.8000000000000001E-2</v>
      </c>
      <c r="F873" s="81" t="s">
        <v>244</v>
      </c>
      <c r="G873" s="91" t="s">
        <v>245</v>
      </c>
      <c r="H873" s="91">
        <v>2025</v>
      </c>
    </row>
    <row r="874" spans="1:8" x14ac:dyDescent="0.35">
      <c r="A874" s="91" t="s">
        <v>4</v>
      </c>
      <c r="B874" s="91" t="s">
        <v>15</v>
      </c>
      <c r="C874" s="91" t="s">
        <v>247</v>
      </c>
      <c r="D874" s="91" t="s">
        <v>120</v>
      </c>
      <c r="E874" s="95">
        <v>1065</v>
      </c>
      <c r="F874" s="81" t="s">
        <v>248</v>
      </c>
      <c r="G874" s="91" t="s">
        <v>245</v>
      </c>
      <c r="H874" s="91">
        <v>2025</v>
      </c>
    </row>
    <row r="875" spans="1:8" x14ac:dyDescent="0.35">
      <c r="A875" s="91" t="s">
        <v>4</v>
      </c>
      <c r="B875" s="91" t="s">
        <v>15</v>
      </c>
      <c r="C875" s="91" t="s">
        <v>249</v>
      </c>
      <c r="D875" s="91" t="s">
        <v>120</v>
      </c>
      <c r="E875" s="95">
        <v>486</v>
      </c>
      <c r="F875" s="81" t="s">
        <v>248</v>
      </c>
      <c r="G875" s="91" t="s">
        <v>245</v>
      </c>
      <c r="H875" s="91">
        <v>2025</v>
      </c>
    </row>
    <row r="876" spans="1:8" x14ac:dyDescent="0.35">
      <c r="A876" s="91" t="s">
        <v>4</v>
      </c>
      <c r="B876" s="91" t="s">
        <v>15</v>
      </c>
      <c r="C876" s="91" t="s">
        <v>250</v>
      </c>
      <c r="D876" s="91" t="s">
        <v>120</v>
      </c>
      <c r="E876" s="95">
        <v>1780</v>
      </c>
      <c r="F876" s="81" t="s">
        <v>248</v>
      </c>
      <c r="G876" s="91" t="s">
        <v>245</v>
      </c>
      <c r="H876" s="91">
        <v>2025</v>
      </c>
    </row>
    <row r="877" spans="1:8" x14ac:dyDescent="0.35">
      <c r="A877" s="91" t="s">
        <v>4</v>
      </c>
      <c r="B877" s="91" t="s">
        <v>15</v>
      </c>
      <c r="C877" s="91" t="s">
        <v>251</v>
      </c>
      <c r="D877" s="91" t="s">
        <v>120</v>
      </c>
      <c r="E877" s="94">
        <v>9.7000000000000003E-2</v>
      </c>
      <c r="F877" s="81" t="s">
        <v>244</v>
      </c>
      <c r="G877" s="91" t="s">
        <v>245</v>
      </c>
      <c r="H877" s="91">
        <v>2025</v>
      </c>
    </row>
    <row r="878" spans="1:8" x14ac:dyDescent="0.35">
      <c r="A878" s="91" t="s">
        <v>4</v>
      </c>
      <c r="B878" s="91" t="s">
        <v>15</v>
      </c>
      <c r="C878" s="91" t="s">
        <v>243</v>
      </c>
      <c r="D878" s="91" t="s">
        <v>121</v>
      </c>
      <c r="E878" s="94">
        <v>0.08</v>
      </c>
      <c r="F878" s="81" t="s">
        <v>244</v>
      </c>
      <c r="G878" s="91" t="s">
        <v>245</v>
      </c>
      <c r="H878" s="91">
        <v>2025</v>
      </c>
    </row>
    <row r="879" spans="1:8" x14ac:dyDescent="0.35">
      <c r="A879" s="91" t="s">
        <v>4</v>
      </c>
      <c r="B879" s="91" t="s">
        <v>15</v>
      </c>
      <c r="C879" s="91" t="s">
        <v>246</v>
      </c>
      <c r="D879" s="91" t="s">
        <v>121</v>
      </c>
      <c r="E879" s="94">
        <v>2.8000000000000001E-2</v>
      </c>
      <c r="F879" s="81" t="s">
        <v>244</v>
      </c>
      <c r="G879" s="91" t="s">
        <v>245</v>
      </c>
      <c r="H879" s="91">
        <v>2025</v>
      </c>
    </row>
    <row r="880" spans="1:8" x14ac:dyDescent="0.35">
      <c r="A880" s="91" t="s">
        <v>4</v>
      </c>
      <c r="B880" s="91" t="s">
        <v>15</v>
      </c>
      <c r="C880" s="91" t="s">
        <v>247</v>
      </c>
      <c r="D880" s="91" t="s">
        <v>121</v>
      </c>
      <c r="E880" s="95">
        <v>1034</v>
      </c>
      <c r="F880" s="81" t="s">
        <v>248</v>
      </c>
      <c r="G880" s="91" t="s">
        <v>245</v>
      </c>
      <c r="H880" s="91">
        <v>2025</v>
      </c>
    </row>
    <row r="881" spans="1:8" x14ac:dyDescent="0.35">
      <c r="A881" s="91" t="s">
        <v>4</v>
      </c>
      <c r="B881" s="91" t="s">
        <v>15</v>
      </c>
      <c r="C881" s="91" t="s">
        <v>249</v>
      </c>
      <c r="D881" s="91" t="s">
        <v>121</v>
      </c>
      <c r="E881" s="95">
        <v>534</v>
      </c>
      <c r="F881" s="81" t="s">
        <v>248</v>
      </c>
      <c r="G881" s="91" t="s">
        <v>245</v>
      </c>
      <c r="H881" s="91">
        <v>2025</v>
      </c>
    </row>
    <row r="882" spans="1:8" x14ac:dyDescent="0.35">
      <c r="A882" s="91" t="s">
        <v>4</v>
      </c>
      <c r="B882" s="91" t="s">
        <v>15</v>
      </c>
      <c r="C882" s="91" t="s">
        <v>250</v>
      </c>
      <c r="D882" s="91" t="s">
        <v>121</v>
      </c>
      <c r="E882" s="95">
        <v>1770</v>
      </c>
      <c r="F882" s="81" t="s">
        <v>248</v>
      </c>
      <c r="G882" s="91" t="s">
        <v>245</v>
      </c>
      <c r="H882" s="91">
        <v>2025</v>
      </c>
    </row>
    <row r="883" spans="1:8" x14ac:dyDescent="0.35">
      <c r="A883" s="91" t="s">
        <v>4</v>
      </c>
      <c r="B883" s="91" t="s">
        <v>15</v>
      </c>
      <c r="C883" s="91" t="s">
        <v>251</v>
      </c>
      <c r="D883" s="91" t="s">
        <v>121</v>
      </c>
      <c r="E883" s="94">
        <v>0.108</v>
      </c>
      <c r="F883" s="81" t="s">
        <v>244</v>
      </c>
      <c r="G883" s="91" t="s">
        <v>245</v>
      </c>
      <c r="H883" s="91">
        <v>2025</v>
      </c>
    </row>
    <row r="884" spans="1:8" x14ac:dyDescent="0.35">
      <c r="A884" s="91" t="s">
        <v>4</v>
      </c>
      <c r="B884" s="91" t="s">
        <v>15</v>
      </c>
      <c r="C884" s="91" t="s">
        <v>243</v>
      </c>
      <c r="D884" s="91" t="s">
        <v>122</v>
      </c>
      <c r="E884" s="94">
        <v>8.7999999999999995E-2</v>
      </c>
      <c r="F884" s="81" t="s">
        <v>244</v>
      </c>
      <c r="G884" s="91" t="s">
        <v>245</v>
      </c>
      <c r="H884" s="91">
        <v>2025</v>
      </c>
    </row>
    <row r="885" spans="1:8" x14ac:dyDescent="0.35">
      <c r="A885" s="91" t="s">
        <v>4</v>
      </c>
      <c r="B885" s="91" t="s">
        <v>15</v>
      </c>
      <c r="C885" s="91" t="s">
        <v>246</v>
      </c>
      <c r="D885" s="91" t="s">
        <v>122</v>
      </c>
      <c r="E885" s="94">
        <v>2.5999999999999999E-2</v>
      </c>
      <c r="F885" s="81" t="s">
        <v>244</v>
      </c>
      <c r="G885" s="91" t="s">
        <v>245</v>
      </c>
      <c r="H885" s="91">
        <v>2025</v>
      </c>
    </row>
    <row r="886" spans="1:8" x14ac:dyDescent="0.35">
      <c r="A886" s="91" t="s">
        <v>4</v>
      </c>
      <c r="B886" s="91" t="s">
        <v>15</v>
      </c>
      <c r="C886" s="91" t="s">
        <v>247</v>
      </c>
      <c r="D886" s="91" t="s">
        <v>122</v>
      </c>
      <c r="E886" s="95">
        <v>1215</v>
      </c>
      <c r="F886" s="81" t="s">
        <v>248</v>
      </c>
      <c r="G886" s="91" t="s">
        <v>245</v>
      </c>
      <c r="H886" s="91">
        <v>2025</v>
      </c>
    </row>
    <row r="887" spans="1:8" x14ac:dyDescent="0.35">
      <c r="A887" s="91" t="s">
        <v>4</v>
      </c>
      <c r="B887" s="91" t="s">
        <v>15</v>
      </c>
      <c r="C887" s="91" t="s">
        <v>249</v>
      </c>
      <c r="D887" s="91" t="s">
        <v>122</v>
      </c>
      <c r="E887" s="95">
        <v>605</v>
      </c>
      <c r="F887" s="81" t="s">
        <v>248</v>
      </c>
      <c r="G887" s="91" t="s">
        <v>245</v>
      </c>
      <c r="H887" s="91">
        <v>2025</v>
      </c>
    </row>
    <row r="888" spans="1:8" x14ac:dyDescent="0.35">
      <c r="A888" s="91" t="s">
        <v>4</v>
      </c>
      <c r="B888" s="91" t="s">
        <v>15</v>
      </c>
      <c r="C888" s="91" t="s">
        <v>250</v>
      </c>
      <c r="D888" s="91" t="s">
        <v>122</v>
      </c>
      <c r="E888" s="95">
        <v>1881</v>
      </c>
      <c r="F888" s="81" t="s">
        <v>248</v>
      </c>
      <c r="G888" s="91" t="s">
        <v>245</v>
      </c>
      <c r="H888" s="91">
        <v>2025</v>
      </c>
    </row>
    <row r="889" spans="1:8" x14ac:dyDescent="0.35">
      <c r="A889" s="91" t="s">
        <v>4</v>
      </c>
      <c r="B889" s="91" t="s">
        <v>15</v>
      </c>
      <c r="C889" s="91" t="s">
        <v>251</v>
      </c>
      <c r="D889" s="91" t="s">
        <v>122</v>
      </c>
      <c r="E889" s="94">
        <v>0.114</v>
      </c>
      <c r="F889" s="81" t="s">
        <v>244</v>
      </c>
      <c r="G889" s="91" t="s">
        <v>245</v>
      </c>
      <c r="H889" s="91">
        <v>2025</v>
      </c>
    </row>
    <row r="890" spans="1:8" x14ac:dyDescent="0.35">
      <c r="A890" s="91" t="s">
        <v>4</v>
      </c>
      <c r="B890" s="91" t="s">
        <v>15</v>
      </c>
      <c r="C890" s="91" t="s">
        <v>243</v>
      </c>
      <c r="D890" s="91" t="s">
        <v>123</v>
      </c>
      <c r="E890" s="94">
        <v>9.0999999999999998E-2</v>
      </c>
      <c r="F890" s="81" t="s">
        <v>244</v>
      </c>
      <c r="G890" s="91" t="s">
        <v>245</v>
      </c>
      <c r="H890" s="91">
        <v>2025</v>
      </c>
    </row>
    <row r="891" spans="1:8" x14ac:dyDescent="0.35">
      <c r="A891" s="91" t="s">
        <v>4</v>
      </c>
      <c r="B891" s="91" t="s">
        <v>15</v>
      </c>
      <c r="C891" s="91" t="s">
        <v>246</v>
      </c>
      <c r="D891" s="91" t="s">
        <v>123</v>
      </c>
      <c r="E891" s="94">
        <v>2.5000000000000001E-2</v>
      </c>
      <c r="F891" s="81" t="s">
        <v>244</v>
      </c>
      <c r="G891" s="91" t="s">
        <v>245</v>
      </c>
      <c r="H891" s="91">
        <v>2025</v>
      </c>
    </row>
    <row r="892" spans="1:8" x14ac:dyDescent="0.35">
      <c r="A892" s="91" t="s">
        <v>4</v>
      </c>
      <c r="B892" s="91" t="s">
        <v>15</v>
      </c>
      <c r="C892" s="91" t="s">
        <v>247</v>
      </c>
      <c r="D892" s="91" t="s">
        <v>123</v>
      </c>
      <c r="E892" s="95">
        <v>1099</v>
      </c>
      <c r="F892" s="81" t="s">
        <v>248</v>
      </c>
      <c r="G892" s="91" t="s">
        <v>245</v>
      </c>
      <c r="H892" s="91">
        <v>2025</v>
      </c>
    </row>
    <row r="893" spans="1:8" x14ac:dyDescent="0.35">
      <c r="A893" s="91" t="s">
        <v>4</v>
      </c>
      <c r="B893" s="91" t="s">
        <v>15</v>
      </c>
      <c r="C893" s="91" t="s">
        <v>249</v>
      </c>
      <c r="D893" s="91" t="s">
        <v>123</v>
      </c>
      <c r="E893" s="95">
        <v>613</v>
      </c>
      <c r="F893" s="81" t="s">
        <v>248</v>
      </c>
      <c r="G893" s="91" t="s">
        <v>245</v>
      </c>
      <c r="H893" s="91">
        <v>2025</v>
      </c>
    </row>
    <row r="894" spans="1:8" x14ac:dyDescent="0.35">
      <c r="A894" s="91" t="s">
        <v>4</v>
      </c>
      <c r="B894" s="91" t="s">
        <v>15</v>
      </c>
      <c r="C894" s="91" t="s">
        <v>250</v>
      </c>
      <c r="D894" s="91" t="s">
        <v>123</v>
      </c>
      <c r="E894" s="95">
        <v>1772</v>
      </c>
      <c r="F894" s="81" t="s">
        <v>248</v>
      </c>
      <c r="G894" s="91" t="s">
        <v>245</v>
      </c>
      <c r="H894" s="91">
        <v>2025</v>
      </c>
    </row>
    <row r="895" spans="1:8" x14ac:dyDescent="0.35">
      <c r="A895" s="91" t="s">
        <v>4</v>
      </c>
      <c r="B895" s="91" t="s">
        <v>15</v>
      </c>
      <c r="C895" s="91" t="s">
        <v>251</v>
      </c>
      <c r="D895" s="91" t="s">
        <v>123</v>
      </c>
      <c r="E895" s="94">
        <v>0.115</v>
      </c>
      <c r="F895" s="81" t="s">
        <v>244</v>
      </c>
      <c r="G895" s="91" t="s">
        <v>245</v>
      </c>
      <c r="H895" s="91">
        <v>2025</v>
      </c>
    </row>
    <row r="896" spans="1:8" x14ac:dyDescent="0.35">
      <c r="A896" s="91" t="s">
        <v>4</v>
      </c>
      <c r="B896" s="91" t="s">
        <v>15</v>
      </c>
      <c r="C896" s="91" t="s">
        <v>243</v>
      </c>
      <c r="D896" s="91" t="s">
        <v>124</v>
      </c>
      <c r="E896" s="94">
        <v>9.5000000000000001E-2</v>
      </c>
      <c r="F896" s="81" t="s">
        <v>244</v>
      </c>
      <c r="G896" s="91" t="s">
        <v>245</v>
      </c>
      <c r="H896" s="91">
        <v>2025</v>
      </c>
    </row>
    <row r="897" spans="1:8" x14ac:dyDescent="0.35">
      <c r="A897" s="91" t="s">
        <v>4</v>
      </c>
      <c r="B897" s="91" t="s">
        <v>15</v>
      </c>
      <c r="C897" s="91" t="s">
        <v>246</v>
      </c>
      <c r="D897" s="91" t="s">
        <v>124</v>
      </c>
      <c r="E897" s="94">
        <v>2.1000000000000001E-2</v>
      </c>
      <c r="F897" s="81" t="s">
        <v>244</v>
      </c>
      <c r="G897" s="91" t="s">
        <v>245</v>
      </c>
      <c r="H897" s="91">
        <v>2025</v>
      </c>
    </row>
    <row r="898" spans="1:8" x14ac:dyDescent="0.35">
      <c r="A898" s="91" t="s">
        <v>4</v>
      </c>
      <c r="B898" s="91" t="s">
        <v>15</v>
      </c>
      <c r="C898" s="91" t="s">
        <v>247</v>
      </c>
      <c r="D898" s="91" t="s">
        <v>124</v>
      </c>
      <c r="E898" s="95">
        <v>1069</v>
      </c>
      <c r="F898" s="81" t="s">
        <v>248</v>
      </c>
      <c r="G898" s="91" t="s">
        <v>245</v>
      </c>
      <c r="H898" s="91">
        <v>2025</v>
      </c>
    </row>
    <row r="899" spans="1:8" x14ac:dyDescent="0.35">
      <c r="A899" s="91" t="s">
        <v>4</v>
      </c>
      <c r="B899" s="91" t="s">
        <v>15</v>
      </c>
      <c r="C899" s="91" t="s">
        <v>249</v>
      </c>
      <c r="D899" s="91" t="s">
        <v>124</v>
      </c>
      <c r="E899" s="95">
        <v>559</v>
      </c>
      <c r="F899" s="81" t="s">
        <v>248</v>
      </c>
      <c r="G899" s="91" t="s">
        <v>245</v>
      </c>
      <c r="H899" s="91">
        <v>2025</v>
      </c>
    </row>
    <row r="900" spans="1:8" x14ac:dyDescent="0.35">
      <c r="A900" s="91" t="s">
        <v>4</v>
      </c>
      <c r="B900" s="91" t="s">
        <v>15</v>
      </c>
      <c r="C900" s="91" t="s">
        <v>250</v>
      </c>
      <c r="D900" s="91" t="s">
        <v>124</v>
      </c>
      <c r="E900" s="95">
        <v>2041</v>
      </c>
      <c r="F900" s="81" t="s">
        <v>248</v>
      </c>
      <c r="G900" s="91" t="s">
        <v>245</v>
      </c>
      <c r="H900" s="91">
        <v>2025</v>
      </c>
    </row>
    <row r="901" spans="1:8" x14ac:dyDescent="0.35">
      <c r="A901" s="91" t="s">
        <v>4</v>
      </c>
      <c r="B901" s="91" t="s">
        <v>15</v>
      </c>
      <c r="C901" s="91" t="s">
        <v>251</v>
      </c>
      <c r="D901" s="91" t="s">
        <v>124</v>
      </c>
      <c r="E901" s="94">
        <v>0.115</v>
      </c>
      <c r="F901" s="81" t="s">
        <v>244</v>
      </c>
      <c r="G901" s="91" t="s">
        <v>245</v>
      </c>
      <c r="H901" s="91">
        <v>2025</v>
      </c>
    </row>
    <row r="902" spans="1:8" x14ac:dyDescent="0.35">
      <c r="A902" s="91" t="s">
        <v>4</v>
      </c>
      <c r="B902" s="91" t="s">
        <v>15</v>
      </c>
      <c r="C902" s="91" t="s">
        <v>243</v>
      </c>
      <c r="D902" s="91" t="s">
        <v>125</v>
      </c>
      <c r="E902" s="94">
        <v>9.2999999999999999E-2</v>
      </c>
      <c r="F902" s="81" t="s">
        <v>244</v>
      </c>
      <c r="G902" s="91" t="s">
        <v>245</v>
      </c>
      <c r="H902" s="91">
        <v>2025</v>
      </c>
    </row>
    <row r="903" spans="1:8" x14ac:dyDescent="0.35">
      <c r="A903" s="91" t="s">
        <v>4</v>
      </c>
      <c r="B903" s="91" t="s">
        <v>15</v>
      </c>
      <c r="C903" s="91" t="s">
        <v>246</v>
      </c>
      <c r="D903" s="91" t="s">
        <v>125</v>
      </c>
      <c r="E903" s="94">
        <v>2.1000000000000001E-2</v>
      </c>
      <c r="F903" s="81" t="s">
        <v>244</v>
      </c>
      <c r="G903" s="91" t="s">
        <v>245</v>
      </c>
      <c r="H903" s="91">
        <v>2025</v>
      </c>
    </row>
    <row r="904" spans="1:8" x14ac:dyDescent="0.35">
      <c r="A904" s="91" t="s">
        <v>4</v>
      </c>
      <c r="B904" s="91" t="s">
        <v>15</v>
      </c>
      <c r="C904" s="91" t="s">
        <v>247</v>
      </c>
      <c r="D904" s="91" t="s">
        <v>125</v>
      </c>
      <c r="E904" s="95">
        <v>1162</v>
      </c>
      <c r="F904" s="81" t="s">
        <v>248</v>
      </c>
      <c r="G904" s="91" t="s">
        <v>245</v>
      </c>
      <c r="H904" s="91">
        <v>2025</v>
      </c>
    </row>
    <row r="905" spans="1:8" x14ac:dyDescent="0.35">
      <c r="A905" s="91" t="s">
        <v>4</v>
      </c>
      <c r="B905" s="91" t="s">
        <v>15</v>
      </c>
      <c r="C905" s="91" t="s">
        <v>249</v>
      </c>
      <c r="D905" s="91" t="s">
        <v>125</v>
      </c>
      <c r="E905" s="95">
        <v>538</v>
      </c>
      <c r="F905" s="81" t="s">
        <v>248</v>
      </c>
      <c r="G905" s="91" t="s">
        <v>245</v>
      </c>
      <c r="H905" s="91">
        <v>2025</v>
      </c>
    </row>
    <row r="906" spans="1:8" x14ac:dyDescent="0.35">
      <c r="A906" s="91" t="s">
        <v>4</v>
      </c>
      <c r="B906" s="91" t="s">
        <v>15</v>
      </c>
      <c r="C906" s="91" t="s">
        <v>250</v>
      </c>
      <c r="D906" s="91" t="s">
        <v>125</v>
      </c>
      <c r="E906" s="95">
        <v>1919</v>
      </c>
      <c r="F906" s="81" t="s">
        <v>248</v>
      </c>
      <c r="G906" s="91" t="s">
        <v>245</v>
      </c>
      <c r="H906" s="91">
        <v>2025</v>
      </c>
    </row>
    <row r="907" spans="1:8" x14ac:dyDescent="0.35">
      <c r="A907" s="91" t="s">
        <v>4</v>
      </c>
      <c r="B907" s="91" t="s">
        <v>15</v>
      </c>
      <c r="C907" s="91" t="s">
        <v>251</v>
      </c>
      <c r="D907" s="91" t="s">
        <v>125</v>
      </c>
      <c r="E907" s="94">
        <v>0.115</v>
      </c>
      <c r="F907" s="81" t="s">
        <v>244</v>
      </c>
      <c r="G907" s="91" t="s">
        <v>245</v>
      </c>
      <c r="H907" s="91">
        <v>2025</v>
      </c>
    </row>
    <row r="908" spans="1:8" x14ac:dyDescent="0.35">
      <c r="A908" s="91" t="s">
        <v>4</v>
      </c>
      <c r="B908" s="91" t="s">
        <v>15</v>
      </c>
      <c r="C908" s="91" t="s">
        <v>243</v>
      </c>
      <c r="D908" s="91" t="s">
        <v>126</v>
      </c>
      <c r="E908" s="94">
        <v>8.5999999999999993E-2</v>
      </c>
      <c r="F908" s="81" t="s">
        <v>244</v>
      </c>
      <c r="G908" s="91" t="s">
        <v>245</v>
      </c>
      <c r="H908" s="91">
        <v>2025</v>
      </c>
    </row>
    <row r="909" spans="1:8" x14ac:dyDescent="0.35">
      <c r="A909" s="91" t="s">
        <v>4</v>
      </c>
      <c r="B909" s="91" t="s">
        <v>15</v>
      </c>
      <c r="C909" s="91" t="s">
        <v>246</v>
      </c>
      <c r="D909" s="91" t="s">
        <v>126</v>
      </c>
      <c r="E909" s="94">
        <v>1.7000000000000001E-2</v>
      </c>
      <c r="F909" s="81" t="s">
        <v>244</v>
      </c>
      <c r="G909" s="91" t="s">
        <v>245</v>
      </c>
      <c r="H909" s="91">
        <v>2025</v>
      </c>
    </row>
    <row r="910" spans="1:8" x14ac:dyDescent="0.35">
      <c r="A910" s="91" t="s">
        <v>4</v>
      </c>
      <c r="B910" s="91" t="s">
        <v>15</v>
      </c>
      <c r="C910" s="91" t="s">
        <v>247</v>
      </c>
      <c r="D910" s="91" t="s">
        <v>126</v>
      </c>
      <c r="E910" s="95">
        <v>1154</v>
      </c>
      <c r="F910" s="81" t="s">
        <v>248</v>
      </c>
      <c r="G910" s="91" t="s">
        <v>245</v>
      </c>
      <c r="H910" s="91">
        <v>2025</v>
      </c>
    </row>
    <row r="911" spans="1:8" x14ac:dyDescent="0.35">
      <c r="A911" s="91" t="s">
        <v>4</v>
      </c>
      <c r="B911" s="91" t="s">
        <v>15</v>
      </c>
      <c r="C911" s="91" t="s">
        <v>249</v>
      </c>
      <c r="D911" s="91" t="s">
        <v>126</v>
      </c>
      <c r="E911" s="95">
        <v>496</v>
      </c>
      <c r="F911" s="81" t="s">
        <v>248</v>
      </c>
      <c r="G911" s="91" t="s">
        <v>245</v>
      </c>
      <c r="H911" s="91">
        <v>2025</v>
      </c>
    </row>
    <row r="912" spans="1:8" x14ac:dyDescent="0.35">
      <c r="A912" s="91" t="s">
        <v>4</v>
      </c>
      <c r="B912" s="91" t="s">
        <v>15</v>
      </c>
      <c r="C912" s="91" t="s">
        <v>250</v>
      </c>
      <c r="D912" s="91" t="s">
        <v>126</v>
      </c>
      <c r="E912" s="95">
        <v>1767</v>
      </c>
      <c r="F912" s="81" t="s">
        <v>248</v>
      </c>
      <c r="G912" s="91" t="s">
        <v>245</v>
      </c>
      <c r="H912" s="91">
        <v>2025</v>
      </c>
    </row>
    <row r="913" spans="1:8" x14ac:dyDescent="0.35">
      <c r="A913" s="91" t="s">
        <v>4</v>
      </c>
      <c r="B913" s="91" t="s">
        <v>15</v>
      </c>
      <c r="C913" s="91" t="s">
        <v>251</v>
      </c>
      <c r="D913" s="91" t="s">
        <v>126</v>
      </c>
      <c r="E913" s="94">
        <v>0.10299999999999999</v>
      </c>
      <c r="F913" s="81" t="s">
        <v>244</v>
      </c>
      <c r="G913" s="91" t="s">
        <v>245</v>
      </c>
      <c r="H913" s="91">
        <v>2025</v>
      </c>
    </row>
    <row r="914" spans="1:8" x14ac:dyDescent="0.35">
      <c r="A914" s="91" t="s">
        <v>4</v>
      </c>
      <c r="B914" s="91" t="s">
        <v>15</v>
      </c>
      <c r="C914" s="91" t="s">
        <v>243</v>
      </c>
      <c r="D914" s="91" t="s">
        <v>127</v>
      </c>
      <c r="E914" s="94">
        <v>8.5000000000000006E-2</v>
      </c>
      <c r="F914" s="81" t="s">
        <v>244</v>
      </c>
      <c r="G914" s="91" t="s">
        <v>245</v>
      </c>
      <c r="H914" s="91">
        <v>2025</v>
      </c>
    </row>
    <row r="915" spans="1:8" x14ac:dyDescent="0.35">
      <c r="A915" s="91" t="s">
        <v>4</v>
      </c>
      <c r="B915" s="91" t="s">
        <v>15</v>
      </c>
      <c r="C915" s="91" t="s">
        <v>246</v>
      </c>
      <c r="D915" s="91" t="s">
        <v>127</v>
      </c>
      <c r="E915" s="94">
        <v>1.6E-2</v>
      </c>
      <c r="F915" s="81" t="s">
        <v>244</v>
      </c>
      <c r="G915" s="91" t="s">
        <v>245</v>
      </c>
      <c r="H915" s="91">
        <v>2025</v>
      </c>
    </row>
    <row r="916" spans="1:8" x14ac:dyDescent="0.35">
      <c r="A916" s="91" t="s">
        <v>4</v>
      </c>
      <c r="B916" s="91" t="s">
        <v>15</v>
      </c>
      <c r="C916" s="91" t="s">
        <v>247</v>
      </c>
      <c r="D916" s="91" t="s">
        <v>127</v>
      </c>
      <c r="E916" s="95">
        <v>1162</v>
      </c>
      <c r="F916" s="81" t="s">
        <v>248</v>
      </c>
      <c r="G916" s="91" t="s">
        <v>245</v>
      </c>
      <c r="H916" s="91">
        <v>2025</v>
      </c>
    </row>
    <row r="917" spans="1:8" x14ac:dyDescent="0.35">
      <c r="A917" s="91" t="s">
        <v>4</v>
      </c>
      <c r="B917" s="91" t="s">
        <v>15</v>
      </c>
      <c r="C917" s="91" t="s">
        <v>249</v>
      </c>
      <c r="D917" s="91" t="s">
        <v>127</v>
      </c>
      <c r="E917" s="95">
        <v>459</v>
      </c>
      <c r="F917" s="81" t="s">
        <v>248</v>
      </c>
      <c r="G917" s="91" t="s">
        <v>245</v>
      </c>
      <c r="H917" s="91">
        <v>2025</v>
      </c>
    </row>
    <row r="918" spans="1:8" x14ac:dyDescent="0.35">
      <c r="A918" s="91" t="s">
        <v>4</v>
      </c>
      <c r="B918" s="91" t="s">
        <v>15</v>
      </c>
      <c r="C918" s="91" t="s">
        <v>250</v>
      </c>
      <c r="D918" s="91" t="s">
        <v>127</v>
      </c>
      <c r="E918" s="95">
        <v>2104</v>
      </c>
      <c r="F918" s="81" t="s">
        <v>248</v>
      </c>
      <c r="G918" s="91" t="s">
        <v>245</v>
      </c>
      <c r="H918" s="91">
        <v>2025</v>
      </c>
    </row>
    <row r="919" spans="1:8" x14ac:dyDescent="0.35">
      <c r="A919" s="91" t="s">
        <v>4</v>
      </c>
      <c r="B919" s="91" t="s">
        <v>15</v>
      </c>
      <c r="C919" s="91" t="s">
        <v>251</v>
      </c>
      <c r="D919" s="91" t="s">
        <v>127</v>
      </c>
      <c r="E919" s="94">
        <v>0.10100000000000001</v>
      </c>
      <c r="F919" s="81" t="s">
        <v>244</v>
      </c>
      <c r="G919" s="91" t="s">
        <v>245</v>
      </c>
      <c r="H919" s="91">
        <v>2025</v>
      </c>
    </row>
    <row r="920" spans="1:8" x14ac:dyDescent="0.35">
      <c r="A920" s="91" t="s">
        <v>4</v>
      </c>
      <c r="B920" s="91" t="s">
        <v>15</v>
      </c>
      <c r="C920" s="91" t="s">
        <v>243</v>
      </c>
      <c r="D920" s="91" t="s">
        <v>128</v>
      </c>
      <c r="E920" s="94">
        <v>6.4000000000000001E-2</v>
      </c>
      <c r="F920" s="81" t="s">
        <v>244</v>
      </c>
      <c r="G920" s="91" t="s">
        <v>245</v>
      </c>
      <c r="H920" s="91">
        <v>2025</v>
      </c>
    </row>
    <row r="921" spans="1:8" x14ac:dyDescent="0.35">
      <c r="A921" s="91" t="s">
        <v>4</v>
      </c>
      <c r="B921" s="91" t="s">
        <v>15</v>
      </c>
      <c r="C921" s="91" t="s">
        <v>246</v>
      </c>
      <c r="D921" s="91" t="s">
        <v>128</v>
      </c>
      <c r="E921" s="94">
        <v>1.4E-2</v>
      </c>
      <c r="F921" s="81" t="s">
        <v>244</v>
      </c>
      <c r="G921" s="91" t="s">
        <v>245</v>
      </c>
      <c r="H921" s="91">
        <v>2025</v>
      </c>
    </row>
    <row r="922" spans="1:8" x14ac:dyDescent="0.35">
      <c r="A922" s="91" t="s">
        <v>4</v>
      </c>
      <c r="B922" s="91" t="s">
        <v>15</v>
      </c>
      <c r="C922" s="91" t="s">
        <v>247</v>
      </c>
      <c r="D922" s="91" t="s">
        <v>128</v>
      </c>
      <c r="E922" s="95">
        <v>1104</v>
      </c>
      <c r="F922" s="81" t="s">
        <v>248</v>
      </c>
      <c r="G922" s="91" t="s">
        <v>245</v>
      </c>
      <c r="H922" s="91">
        <v>2025</v>
      </c>
    </row>
    <row r="923" spans="1:8" x14ac:dyDescent="0.35">
      <c r="A923" s="91" t="s">
        <v>4</v>
      </c>
      <c r="B923" s="91" t="s">
        <v>15</v>
      </c>
      <c r="C923" s="91" t="s">
        <v>249</v>
      </c>
      <c r="D923" s="91" t="s">
        <v>128</v>
      </c>
      <c r="E923" s="95">
        <v>438</v>
      </c>
      <c r="F923" s="81" t="s">
        <v>248</v>
      </c>
      <c r="G923" s="91" t="s">
        <v>245</v>
      </c>
      <c r="H923" s="91">
        <v>2025</v>
      </c>
    </row>
    <row r="924" spans="1:8" x14ac:dyDescent="0.35">
      <c r="A924" s="91" t="s">
        <v>4</v>
      </c>
      <c r="B924" s="91" t="s">
        <v>15</v>
      </c>
      <c r="C924" s="91" t="s">
        <v>250</v>
      </c>
      <c r="D924" s="91" t="s">
        <v>128</v>
      </c>
      <c r="E924" s="95">
        <v>2026</v>
      </c>
      <c r="F924" s="81" t="s">
        <v>248</v>
      </c>
      <c r="G924" s="91" t="s">
        <v>245</v>
      </c>
      <c r="H924" s="91">
        <v>2025</v>
      </c>
    </row>
    <row r="925" spans="1:8" x14ac:dyDescent="0.35">
      <c r="A925" s="91" t="s">
        <v>4</v>
      </c>
      <c r="B925" s="91" t="s">
        <v>15</v>
      </c>
      <c r="C925" s="91" t="s">
        <v>251</v>
      </c>
      <c r="D925" s="91" t="s">
        <v>128</v>
      </c>
      <c r="E925" s="94">
        <v>7.8E-2</v>
      </c>
      <c r="F925" s="81" t="s">
        <v>244</v>
      </c>
      <c r="G925" s="91" t="s">
        <v>245</v>
      </c>
      <c r="H925" s="91">
        <v>2025</v>
      </c>
    </row>
    <row r="926" spans="1:8" x14ac:dyDescent="0.35">
      <c r="A926" s="91" t="s">
        <v>4</v>
      </c>
      <c r="B926" s="91" t="s">
        <v>15</v>
      </c>
      <c r="C926" s="91" t="s">
        <v>243</v>
      </c>
      <c r="D926" s="91" t="s">
        <v>129</v>
      </c>
      <c r="E926" s="94">
        <v>7.0000000000000007E-2</v>
      </c>
      <c r="F926" s="81" t="s">
        <v>244</v>
      </c>
      <c r="G926" s="91" t="s">
        <v>245</v>
      </c>
      <c r="H926" s="91">
        <v>2025</v>
      </c>
    </row>
    <row r="927" spans="1:8" x14ac:dyDescent="0.35">
      <c r="A927" s="91" t="s">
        <v>4</v>
      </c>
      <c r="B927" s="91" t="s">
        <v>15</v>
      </c>
      <c r="C927" s="91" t="s">
        <v>246</v>
      </c>
      <c r="D927" s="91" t="s">
        <v>129</v>
      </c>
      <c r="E927" s="94">
        <v>1.4E-2</v>
      </c>
      <c r="F927" s="81" t="s">
        <v>244</v>
      </c>
      <c r="G927" s="91" t="s">
        <v>245</v>
      </c>
      <c r="H927" s="91">
        <v>2025</v>
      </c>
    </row>
    <row r="928" spans="1:8" x14ac:dyDescent="0.35">
      <c r="A928" s="91" t="s">
        <v>4</v>
      </c>
      <c r="B928" s="91" t="s">
        <v>15</v>
      </c>
      <c r="C928" s="91" t="s">
        <v>247</v>
      </c>
      <c r="D928" s="91" t="s">
        <v>129</v>
      </c>
      <c r="E928" s="95">
        <v>980</v>
      </c>
      <c r="F928" s="81" t="s">
        <v>248</v>
      </c>
      <c r="G928" s="91" t="s">
        <v>245</v>
      </c>
      <c r="H928" s="91">
        <v>2025</v>
      </c>
    </row>
    <row r="929" spans="1:8" x14ac:dyDescent="0.35">
      <c r="A929" s="91" t="s">
        <v>4</v>
      </c>
      <c r="B929" s="91" t="s">
        <v>15</v>
      </c>
      <c r="C929" s="91" t="s">
        <v>249</v>
      </c>
      <c r="D929" s="91" t="s">
        <v>129</v>
      </c>
      <c r="E929" s="95">
        <v>448</v>
      </c>
      <c r="F929" s="81" t="s">
        <v>248</v>
      </c>
      <c r="G929" s="91" t="s">
        <v>245</v>
      </c>
      <c r="H929" s="91">
        <v>2025</v>
      </c>
    </row>
    <row r="930" spans="1:8" x14ac:dyDescent="0.35">
      <c r="A930" s="91" t="s">
        <v>4</v>
      </c>
      <c r="B930" s="91" t="s">
        <v>15</v>
      </c>
      <c r="C930" s="91" t="s">
        <v>250</v>
      </c>
      <c r="D930" s="91" t="s">
        <v>129</v>
      </c>
      <c r="E930" s="95">
        <v>1989</v>
      </c>
      <c r="F930" s="81" t="s">
        <v>248</v>
      </c>
      <c r="G930" s="91" t="s">
        <v>245</v>
      </c>
      <c r="H930" s="91">
        <v>2025</v>
      </c>
    </row>
    <row r="931" spans="1:8" x14ac:dyDescent="0.35">
      <c r="A931" s="91" t="s">
        <v>4</v>
      </c>
      <c r="B931" s="91" t="s">
        <v>15</v>
      </c>
      <c r="C931" s="91" t="s">
        <v>251</v>
      </c>
      <c r="D931" s="91" t="s">
        <v>129</v>
      </c>
      <c r="E931" s="94">
        <v>8.3000000000000004E-2</v>
      </c>
      <c r="F931" s="81" t="s">
        <v>244</v>
      </c>
      <c r="G931" s="91" t="s">
        <v>245</v>
      </c>
      <c r="H931" s="91">
        <v>2025</v>
      </c>
    </row>
    <row r="932" spans="1:8" x14ac:dyDescent="0.35">
      <c r="A932" s="91" t="s">
        <v>4</v>
      </c>
      <c r="B932" s="91" t="s">
        <v>15</v>
      </c>
      <c r="C932" s="91" t="s">
        <v>243</v>
      </c>
      <c r="D932" s="91" t="s">
        <v>130</v>
      </c>
      <c r="E932" s="94">
        <v>8.3000000000000004E-2</v>
      </c>
      <c r="F932" s="81" t="s">
        <v>244</v>
      </c>
      <c r="G932" s="91" t="s">
        <v>245</v>
      </c>
      <c r="H932" s="91">
        <v>2025</v>
      </c>
    </row>
    <row r="933" spans="1:8" x14ac:dyDescent="0.35">
      <c r="A933" s="91" t="s">
        <v>4</v>
      </c>
      <c r="B933" s="91" t="s">
        <v>15</v>
      </c>
      <c r="C933" s="91" t="s">
        <v>246</v>
      </c>
      <c r="D933" s="91" t="s">
        <v>130</v>
      </c>
      <c r="E933" s="94">
        <v>1.2999999999999999E-2</v>
      </c>
      <c r="F933" s="81" t="s">
        <v>244</v>
      </c>
      <c r="G933" s="91" t="s">
        <v>245</v>
      </c>
      <c r="H933" s="91">
        <v>2025</v>
      </c>
    </row>
    <row r="934" spans="1:8" x14ac:dyDescent="0.35">
      <c r="A934" s="91" t="s">
        <v>4</v>
      </c>
      <c r="B934" s="91" t="s">
        <v>15</v>
      </c>
      <c r="C934" s="91" t="s">
        <v>247</v>
      </c>
      <c r="D934" s="91" t="s">
        <v>130</v>
      </c>
      <c r="E934" s="95">
        <v>1131</v>
      </c>
      <c r="F934" s="81" t="s">
        <v>248</v>
      </c>
      <c r="G934" s="91" t="s">
        <v>245</v>
      </c>
      <c r="H934" s="91">
        <v>2025</v>
      </c>
    </row>
    <row r="935" spans="1:8" x14ac:dyDescent="0.35">
      <c r="A935" s="91" t="s">
        <v>4</v>
      </c>
      <c r="B935" s="91" t="s">
        <v>15</v>
      </c>
      <c r="C935" s="91" t="s">
        <v>249</v>
      </c>
      <c r="D935" s="91" t="s">
        <v>130</v>
      </c>
      <c r="E935" s="95">
        <v>651</v>
      </c>
      <c r="F935" s="81" t="s">
        <v>248</v>
      </c>
      <c r="G935" s="91" t="s">
        <v>245</v>
      </c>
      <c r="H935" s="91">
        <v>2025</v>
      </c>
    </row>
    <row r="936" spans="1:8" x14ac:dyDescent="0.35">
      <c r="A936" s="91" t="s">
        <v>4</v>
      </c>
      <c r="B936" s="91" t="s">
        <v>15</v>
      </c>
      <c r="C936" s="91" t="s">
        <v>250</v>
      </c>
      <c r="D936" s="91" t="s">
        <v>130</v>
      </c>
      <c r="E936" s="95">
        <v>1652</v>
      </c>
      <c r="F936" s="81" t="s">
        <v>248</v>
      </c>
      <c r="G936" s="91" t="s">
        <v>245</v>
      </c>
      <c r="H936" s="91">
        <v>2025</v>
      </c>
    </row>
    <row r="937" spans="1:8" x14ac:dyDescent="0.35">
      <c r="A937" s="91" t="s">
        <v>4</v>
      </c>
      <c r="B937" s="91" t="s">
        <v>15</v>
      </c>
      <c r="C937" s="91" t="s">
        <v>251</v>
      </c>
      <c r="D937" s="91" t="s">
        <v>130</v>
      </c>
      <c r="E937" s="94">
        <v>9.6000000000000002E-2</v>
      </c>
      <c r="F937" s="81" t="s">
        <v>244</v>
      </c>
      <c r="G937" s="91" t="s">
        <v>245</v>
      </c>
      <c r="H937" s="91">
        <v>2025</v>
      </c>
    </row>
    <row r="938" spans="1:8" x14ac:dyDescent="0.35">
      <c r="A938" s="91" t="s">
        <v>4</v>
      </c>
      <c r="B938" s="91" t="s">
        <v>15</v>
      </c>
      <c r="C938" s="91" t="s">
        <v>243</v>
      </c>
      <c r="D938" s="91" t="s">
        <v>131</v>
      </c>
      <c r="E938" s="94">
        <v>8.5999999999999993E-2</v>
      </c>
      <c r="F938" s="81" t="s">
        <v>244</v>
      </c>
      <c r="G938" s="91" t="s">
        <v>245</v>
      </c>
      <c r="H938" s="91">
        <v>2025</v>
      </c>
    </row>
    <row r="939" spans="1:8" x14ac:dyDescent="0.35">
      <c r="A939" s="91" t="s">
        <v>4</v>
      </c>
      <c r="B939" s="91" t="s">
        <v>15</v>
      </c>
      <c r="C939" s="91" t="s">
        <v>246</v>
      </c>
      <c r="D939" s="91" t="s">
        <v>131</v>
      </c>
      <c r="E939" s="94">
        <v>1.2999999999999999E-2</v>
      </c>
      <c r="F939" s="81" t="s">
        <v>244</v>
      </c>
      <c r="G939" s="91" t="s">
        <v>245</v>
      </c>
      <c r="H939" s="91">
        <v>2025</v>
      </c>
    </row>
    <row r="940" spans="1:8" x14ac:dyDescent="0.35">
      <c r="A940" s="91" t="s">
        <v>4</v>
      </c>
      <c r="B940" s="91" t="s">
        <v>15</v>
      </c>
      <c r="C940" s="91" t="s">
        <v>247</v>
      </c>
      <c r="D940" s="91" t="s">
        <v>131</v>
      </c>
      <c r="E940" s="95">
        <v>1377</v>
      </c>
      <c r="F940" s="81" t="s">
        <v>248</v>
      </c>
      <c r="G940" s="91" t="s">
        <v>245</v>
      </c>
      <c r="H940" s="91">
        <v>2025</v>
      </c>
    </row>
    <row r="941" spans="1:8" x14ac:dyDescent="0.35">
      <c r="A941" s="91" t="s">
        <v>4</v>
      </c>
      <c r="B941" s="91" t="s">
        <v>15</v>
      </c>
      <c r="C941" s="91" t="s">
        <v>249</v>
      </c>
      <c r="D941" s="91" t="s">
        <v>131</v>
      </c>
      <c r="E941" s="95">
        <v>555</v>
      </c>
      <c r="F941" s="81" t="s">
        <v>248</v>
      </c>
      <c r="G941" s="91" t="s">
        <v>245</v>
      </c>
      <c r="H941" s="91">
        <v>2025</v>
      </c>
    </row>
    <row r="942" spans="1:8" x14ac:dyDescent="0.35">
      <c r="A942" s="91" t="s">
        <v>4</v>
      </c>
      <c r="B942" s="91" t="s">
        <v>15</v>
      </c>
      <c r="C942" s="91" t="s">
        <v>250</v>
      </c>
      <c r="D942" s="91" t="s">
        <v>131</v>
      </c>
      <c r="E942" s="95">
        <v>1364</v>
      </c>
      <c r="F942" s="81" t="s">
        <v>248</v>
      </c>
      <c r="G942" s="91" t="s">
        <v>245</v>
      </c>
      <c r="H942" s="91">
        <v>2025</v>
      </c>
    </row>
    <row r="943" spans="1:8" x14ac:dyDescent="0.35">
      <c r="A943" s="91" t="s">
        <v>4</v>
      </c>
      <c r="B943" s="91" t="s">
        <v>15</v>
      </c>
      <c r="C943" s="91" t="s">
        <v>251</v>
      </c>
      <c r="D943" s="91" t="s">
        <v>131</v>
      </c>
      <c r="E943" s="94">
        <v>9.9000000000000005E-2</v>
      </c>
      <c r="F943" s="81" t="s">
        <v>244</v>
      </c>
      <c r="G943" s="91" t="s">
        <v>245</v>
      </c>
      <c r="H943" s="91">
        <v>2025</v>
      </c>
    </row>
    <row r="944" spans="1:8" x14ac:dyDescent="0.35">
      <c r="A944" s="91" t="s">
        <v>4</v>
      </c>
      <c r="B944" s="91" t="s">
        <v>15</v>
      </c>
      <c r="C944" s="91" t="s">
        <v>243</v>
      </c>
      <c r="D944" s="91" t="s">
        <v>132</v>
      </c>
      <c r="E944" s="94">
        <v>8.3000000000000004E-2</v>
      </c>
      <c r="F944" s="81" t="s">
        <v>244</v>
      </c>
      <c r="G944" s="91" t="s">
        <v>252</v>
      </c>
      <c r="H944" s="91">
        <v>2025</v>
      </c>
    </row>
    <row r="945" spans="1:8" x14ac:dyDescent="0.35">
      <c r="A945" s="91" t="s">
        <v>4</v>
      </c>
      <c r="B945" s="91" t="s">
        <v>15</v>
      </c>
      <c r="C945" s="91" t="s">
        <v>246</v>
      </c>
      <c r="D945" s="91" t="s">
        <v>132</v>
      </c>
      <c r="E945" s="94">
        <v>1.4E-2</v>
      </c>
      <c r="F945" s="81" t="s">
        <v>244</v>
      </c>
      <c r="G945" s="91" t="s">
        <v>252</v>
      </c>
      <c r="H945" s="91">
        <v>2025</v>
      </c>
    </row>
    <row r="946" spans="1:8" x14ac:dyDescent="0.35">
      <c r="A946" s="91" t="s">
        <v>4</v>
      </c>
      <c r="B946" s="91" t="s">
        <v>15</v>
      </c>
      <c r="C946" s="91" t="s">
        <v>247</v>
      </c>
      <c r="D946" s="91" t="s">
        <v>132</v>
      </c>
      <c r="E946" s="95">
        <v>1142</v>
      </c>
      <c r="F946" s="81" t="s">
        <v>248</v>
      </c>
      <c r="G946" s="91" t="s">
        <v>252</v>
      </c>
      <c r="H946" s="91">
        <v>2025</v>
      </c>
    </row>
    <row r="947" spans="1:8" x14ac:dyDescent="0.35">
      <c r="A947" s="91" t="s">
        <v>4</v>
      </c>
      <c r="B947" s="91" t="s">
        <v>15</v>
      </c>
      <c r="C947" s="91" t="s">
        <v>249</v>
      </c>
      <c r="D947" s="91" t="s">
        <v>132</v>
      </c>
      <c r="E947" s="95">
        <v>495</v>
      </c>
      <c r="F947" s="81" t="s">
        <v>248</v>
      </c>
      <c r="G947" s="91" t="s">
        <v>252</v>
      </c>
      <c r="H947" s="91">
        <v>2025</v>
      </c>
    </row>
    <row r="948" spans="1:8" x14ac:dyDescent="0.35">
      <c r="A948" s="91" t="s">
        <v>4</v>
      </c>
      <c r="B948" s="91" t="s">
        <v>15</v>
      </c>
      <c r="C948" s="91" t="s">
        <v>250</v>
      </c>
      <c r="D948" s="91" t="s">
        <v>132</v>
      </c>
      <c r="E948" s="95">
        <f>MROUND(INDEX('[2]Input Data'!$U$430:$AI$449,MATCH(IF($A948="Primary",$A948,$B948),'[2]Input Data'!$A$430:$A$449,0),MATCH($D948,'[2]Input Data'!B$429:Q$429,0)),1)</f>
        <v>1629</v>
      </c>
      <c r="F948" s="81" t="s">
        <v>248</v>
      </c>
      <c r="G948" s="91" t="s">
        <v>252</v>
      </c>
      <c r="H948" s="91">
        <v>2025</v>
      </c>
    </row>
    <row r="949" spans="1:8" x14ac:dyDescent="0.35">
      <c r="A949" s="91" t="s">
        <v>4</v>
      </c>
      <c r="B949" s="91" t="s">
        <v>15</v>
      </c>
      <c r="C949" s="91" t="s">
        <v>251</v>
      </c>
      <c r="D949" s="91" t="s">
        <v>132</v>
      </c>
      <c r="E949" s="94">
        <v>9.7000000000000003E-2</v>
      </c>
      <c r="F949" s="81" t="s">
        <v>244</v>
      </c>
      <c r="G949" s="91" t="s">
        <v>252</v>
      </c>
      <c r="H949" s="91">
        <v>2025</v>
      </c>
    </row>
    <row r="950" spans="1:8" x14ac:dyDescent="0.35">
      <c r="A950" s="91" t="s">
        <v>4</v>
      </c>
      <c r="B950" s="91" t="s">
        <v>15</v>
      </c>
      <c r="C950" s="91" t="s">
        <v>243</v>
      </c>
      <c r="D950" s="91" t="s">
        <v>133</v>
      </c>
      <c r="E950" s="94">
        <v>8.1000000000000003E-2</v>
      </c>
      <c r="F950" s="81" t="s">
        <v>244</v>
      </c>
      <c r="G950" s="91" t="s">
        <v>252</v>
      </c>
      <c r="H950" s="91">
        <v>2025</v>
      </c>
    </row>
    <row r="951" spans="1:8" x14ac:dyDescent="0.35">
      <c r="A951" s="91" t="s">
        <v>4</v>
      </c>
      <c r="B951" s="91" t="s">
        <v>15</v>
      </c>
      <c r="C951" s="91" t="s">
        <v>246</v>
      </c>
      <c r="D951" s="91" t="s">
        <v>133</v>
      </c>
      <c r="E951" s="94">
        <v>1.2999999999999999E-2</v>
      </c>
      <c r="F951" s="81" t="s">
        <v>244</v>
      </c>
      <c r="G951" s="91" t="s">
        <v>252</v>
      </c>
      <c r="H951" s="91">
        <v>2025</v>
      </c>
    </row>
    <row r="952" spans="1:8" x14ac:dyDescent="0.35">
      <c r="A952" s="91" t="s">
        <v>4</v>
      </c>
      <c r="B952" s="91" t="s">
        <v>15</v>
      </c>
      <c r="C952" s="91" t="s">
        <v>247</v>
      </c>
      <c r="D952" s="91" t="s">
        <v>133</v>
      </c>
      <c r="E952" s="95">
        <v>1142</v>
      </c>
      <c r="F952" s="81" t="s">
        <v>248</v>
      </c>
      <c r="G952" s="91" t="s">
        <v>252</v>
      </c>
      <c r="H952" s="91">
        <v>2025</v>
      </c>
    </row>
    <row r="953" spans="1:8" x14ac:dyDescent="0.35">
      <c r="A953" s="91" t="s">
        <v>4</v>
      </c>
      <c r="B953" s="91" t="s">
        <v>15</v>
      </c>
      <c r="C953" s="91" t="s">
        <v>249</v>
      </c>
      <c r="D953" s="91" t="s">
        <v>133</v>
      </c>
      <c r="E953" s="95">
        <v>476</v>
      </c>
      <c r="F953" s="81" t="s">
        <v>248</v>
      </c>
      <c r="G953" s="91" t="s">
        <v>252</v>
      </c>
      <c r="H953" s="91">
        <v>2025</v>
      </c>
    </row>
    <row r="954" spans="1:8" x14ac:dyDescent="0.35">
      <c r="A954" s="91" t="s">
        <v>4</v>
      </c>
      <c r="B954" s="91" t="s">
        <v>15</v>
      </c>
      <c r="C954" s="91" t="s">
        <v>250</v>
      </c>
      <c r="D954" s="91" t="s">
        <v>133</v>
      </c>
      <c r="E954" s="95">
        <f>MROUND(INDEX('[2]Input Data'!$U$430:$AI$449,MATCH(IF($A954="Primary",$A954,$B954),'[2]Input Data'!$A$430:$A$449,0),MATCH($D954,'[2]Input Data'!B$429:Q$429,0)),1)</f>
        <v>1705</v>
      </c>
      <c r="F954" s="81" t="s">
        <v>248</v>
      </c>
      <c r="G954" s="91" t="s">
        <v>252</v>
      </c>
      <c r="H954" s="91">
        <v>2025</v>
      </c>
    </row>
    <row r="955" spans="1:8" x14ac:dyDescent="0.35">
      <c r="A955" s="91" t="s">
        <v>4</v>
      </c>
      <c r="B955" s="91" t="s">
        <v>15</v>
      </c>
      <c r="C955" s="91" t="s">
        <v>251</v>
      </c>
      <c r="D955" s="91" t="s">
        <v>133</v>
      </c>
      <c r="E955" s="94">
        <v>9.4E-2</v>
      </c>
      <c r="F955" s="81" t="s">
        <v>244</v>
      </c>
      <c r="G955" s="91" t="s">
        <v>252</v>
      </c>
      <c r="H955" s="91">
        <v>2025</v>
      </c>
    </row>
    <row r="956" spans="1:8" x14ac:dyDescent="0.35">
      <c r="A956" s="91" t="s">
        <v>4</v>
      </c>
      <c r="B956" s="91" t="s">
        <v>15</v>
      </c>
      <c r="C956" s="91" t="s">
        <v>243</v>
      </c>
      <c r="D956" s="91" t="s">
        <v>134</v>
      </c>
      <c r="E956" s="94">
        <v>0.08</v>
      </c>
      <c r="F956" s="81" t="s">
        <v>244</v>
      </c>
      <c r="G956" s="91" t="s">
        <v>252</v>
      </c>
      <c r="H956" s="91">
        <v>2025</v>
      </c>
    </row>
    <row r="957" spans="1:8" x14ac:dyDescent="0.35">
      <c r="A957" s="91" t="s">
        <v>4</v>
      </c>
      <c r="B957" s="91" t="s">
        <v>15</v>
      </c>
      <c r="C957" s="91" t="s">
        <v>246</v>
      </c>
      <c r="D957" s="91" t="s">
        <v>134</v>
      </c>
      <c r="E957" s="94">
        <v>1.2999999999999999E-2</v>
      </c>
      <c r="F957" s="81" t="s">
        <v>244</v>
      </c>
      <c r="G957" s="91" t="s">
        <v>252</v>
      </c>
      <c r="H957" s="91">
        <v>2025</v>
      </c>
    </row>
    <row r="958" spans="1:8" x14ac:dyDescent="0.35">
      <c r="A958" s="91" t="s">
        <v>4</v>
      </c>
      <c r="B958" s="91" t="s">
        <v>15</v>
      </c>
      <c r="C958" s="91" t="s">
        <v>247</v>
      </c>
      <c r="D958" s="91" t="s">
        <v>134</v>
      </c>
      <c r="E958" s="95">
        <v>1142</v>
      </c>
      <c r="F958" s="81" t="s">
        <v>248</v>
      </c>
      <c r="G958" s="91" t="s">
        <v>252</v>
      </c>
      <c r="H958" s="91">
        <v>2025</v>
      </c>
    </row>
    <row r="959" spans="1:8" x14ac:dyDescent="0.35">
      <c r="A959" s="91" t="s">
        <v>4</v>
      </c>
      <c r="B959" s="91" t="s">
        <v>15</v>
      </c>
      <c r="C959" s="91" t="s">
        <v>249</v>
      </c>
      <c r="D959" s="91" t="s">
        <v>134</v>
      </c>
      <c r="E959" s="95">
        <v>511</v>
      </c>
      <c r="F959" s="81" t="s">
        <v>248</v>
      </c>
      <c r="G959" s="91" t="s">
        <v>252</v>
      </c>
      <c r="H959" s="91">
        <v>2025</v>
      </c>
    </row>
    <row r="960" spans="1:8" x14ac:dyDescent="0.35">
      <c r="A960" s="91" t="s">
        <v>4</v>
      </c>
      <c r="B960" s="91" t="s">
        <v>15</v>
      </c>
      <c r="C960" s="91" t="s">
        <v>250</v>
      </c>
      <c r="D960" s="91" t="s">
        <v>134</v>
      </c>
      <c r="E960" s="95"/>
      <c r="F960" s="81"/>
      <c r="G960" s="91" t="s">
        <v>252</v>
      </c>
      <c r="H960" s="91">
        <v>2025</v>
      </c>
    </row>
    <row r="961" spans="1:8" x14ac:dyDescent="0.35">
      <c r="A961" s="91" t="s">
        <v>4</v>
      </c>
      <c r="B961" s="91" t="s">
        <v>15</v>
      </c>
      <c r="C961" s="91" t="s">
        <v>251</v>
      </c>
      <c r="D961" s="91" t="s">
        <v>134</v>
      </c>
      <c r="E961" s="94">
        <v>9.2999999999999999E-2</v>
      </c>
      <c r="F961" s="81" t="s">
        <v>244</v>
      </c>
      <c r="G961" s="91" t="s">
        <v>252</v>
      </c>
      <c r="H961" s="91">
        <v>2025</v>
      </c>
    </row>
    <row r="962" spans="1:8" x14ac:dyDescent="0.35">
      <c r="A962" s="91" t="s">
        <v>4</v>
      </c>
      <c r="B962" s="91" t="s">
        <v>18</v>
      </c>
      <c r="C962" s="91" t="s">
        <v>243</v>
      </c>
      <c r="D962" s="91" t="s">
        <v>119</v>
      </c>
      <c r="E962" s="94">
        <v>6.2E-2</v>
      </c>
      <c r="F962" s="81" t="s">
        <v>244</v>
      </c>
      <c r="G962" s="91" t="s">
        <v>245</v>
      </c>
      <c r="H962" s="91">
        <v>2025</v>
      </c>
    </row>
    <row r="963" spans="1:8" x14ac:dyDescent="0.35">
      <c r="A963" s="91" t="s">
        <v>4</v>
      </c>
      <c r="B963" s="91" t="s">
        <v>18</v>
      </c>
      <c r="C963" s="91" t="s">
        <v>246</v>
      </c>
      <c r="D963" s="91" t="s">
        <v>119</v>
      </c>
      <c r="E963" s="94">
        <v>3.5999999999999997E-2</v>
      </c>
      <c r="F963" s="81" t="s">
        <v>244</v>
      </c>
      <c r="G963" s="91" t="s">
        <v>245</v>
      </c>
      <c r="H963" s="91">
        <v>2025</v>
      </c>
    </row>
    <row r="964" spans="1:8" x14ac:dyDescent="0.35">
      <c r="A964" s="91" t="s">
        <v>4</v>
      </c>
      <c r="B964" s="91" t="s">
        <v>18</v>
      </c>
      <c r="C964" s="91" t="s">
        <v>247</v>
      </c>
      <c r="D964" s="91" t="s">
        <v>119</v>
      </c>
      <c r="E964" s="95">
        <v>221</v>
      </c>
      <c r="F964" s="81" t="s">
        <v>248</v>
      </c>
      <c r="G964" s="91" t="s">
        <v>245</v>
      </c>
      <c r="H964" s="91">
        <v>2025</v>
      </c>
    </row>
    <row r="965" spans="1:8" x14ac:dyDescent="0.35">
      <c r="A965" s="91" t="s">
        <v>4</v>
      </c>
      <c r="B965" s="91" t="s">
        <v>18</v>
      </c>
      <c r="C965" s="91" t="s">
        <v>249</v>
      </c>
      <c r="D965" s="91" t="s">
        <v>119</v>
      </c>
      <c r="E965" s="95">
        <v>122</v>
      </c>
      <c r="F965" s="81" t="s">
        <v>248</v>
      </c>
      <c r="G965" s="91" t="s">
        <v>245</v>
      </c>
      <c r="H965" s="91">
        <v>2025</v>
      </c>
    </row>
    <row r="966" spans="1:8" x14ac:dyDescent="0.35">
      <c r="A966" s="91" t="s">
        <v>4</v>
      </c>
      <c r="B966" s="91" t="s">
        <v>18</v>
      </c>
      <c r="C966" s="91" t="s">
        <v>250</v>
      </c>
      <c r="D966" s="91" t="s">
        <v>119</v>
      </c>
      <c r="E966" s="95">
        <v>478</v>
      </c>
      <c r="F966" s="81" t="s">
        <v>248</v>
      </c>
      <c r="G966" s="91" t="s">
        <v>245</v>
      </c>
      <c r="H966" s="91">
        <v>2025</v>
      </c>
    </row>
    <row r="967" spans="1:8" x14ac:dyDescent="0.35">
      <c r="A967" s="91" t="s">
        <v>4</v>
      </c>
      <c r="B967" s="91" t="s">
        <v>18</v>
      </c>
      <c r="C967" s="91" t="s">
        <v>251</v>
      </c>
      <c r="D967" s="91" t="s">
        <v>119</v>
      </c>
      <c r="E967" s="94">
        <v>9.8000000000000004E-2</v>
      </c>
      <c r="F967" s="81" t="s">
        <v>244</v>
      </c>
      <c r="G967" s="91" t="s">
        <v>245</v>
      </c>
      <c r="H967" s="91">
        <v>2025</v>
      </c>
    </row>
    <row r="968" spans="1:8" x14ac:dyDescent="0.35">
      <c r="A968" s="91" t="s">
        <v>4</v>
      </c>
      <c r="B968" s="91" t="s">
        <v>18</v>
      </c>
      <c r="C968" s="91" t="s">
        <v>243</v>
      </c>
      <c r="D968" s="91" t="s">
        <v>120</v>
      </c>
      <c r="E968" s="94">
        <v>5.3999999999999999E-2</v>
      </c>
      <c r="F968" s="81" t="s">
        <v>244</v>
      </c>
      <c r="G968" s="91" t="s">
        <v>245</v>
      </c>
      <c r="H968" s="91">
        <v>2025</v>
      </c>
    </row>
    <row r="969" spans="1:8" x14ac:dyDescent="0.35">
      <c r="A969" s="91" t="s">
        <v>4</v>
      </c>
      <c r="B969" s="91" t="s">
        <v>18</v>
      </c>
      <c r="C969" s="91" t="s">
        <v>246</v>
      </c>
      <c r="D969" s="91" t="s">
        <v>120</v>
      </c>
      <c r="E969" s="94">
        <v>2.9000000000000001E-2</v>
      </c>
      <c r="F969" s="81" t="s">
        <v>244</v>
      </c>
      <c r="G969" s="91" t="s">
        <v>245</v>
      </c>
      <c r="H969" s="91">
        <v>2025</v>
      </c>
    </row>
    <row r="970" spans="1:8" x14ac:dyDescent="0.35">
      <c r="A970" s="91" t="s">
        <v>4</v>
      </c>
      <c r="B970" s="91" t="s">
        <v>18</v>
      </c>
      <c r="C970" s="91" t="s">
        <v>247</v>
      </c>
      <c r="D970" s="91" t="s">
        <v>120</v>
      </c>
      <c r="E970" s="95">
        <v>278</v>
      </c>
      <c r="F970" s="81" t="s">
        <v>248</v>
      </c>
      <c r="G970" s="91" t="s">
        <v>245</v>
      </c>
      <c r="H970" s="91">
        <v>2025</v>
      </c>
    </row>
    <row r="971" spans="1:8" x14ac:dyDescent="0.35">
      <c r="A971" s="91" t="s">
        <v>4</v>
      </c>
      <c r="B971" s="91" t="s">
        <v>18</v>
      </c>
      <c r="C971" s="91" t="s">
        <v>249</v>
      </c>
      <c r="D971" s="91" t="s">
        <v>120</v>
      </c>
      <c r="E971" s="95">
        <v>162</v>
      </c>
      <c r="F971" s="81" t="s">
        <v>248</v>
      </c>
      <c r="G971" s="91" t="s">
        <v>245</v>
      </c>
      <c r="H971" s="91">
        <v>2025</v>
      </c>
    </row>
    <row r="972" spans="1:8" x14ac:dyDescent="0.35">
      <c r="A972" s="91" t="s">
        <v>4</v>
      </c>
      <c r="B972" s="91" t="s">
        <v>18</v>
      </c>
      <c r="C972" s="91" t="s">
        <v>250</v>
      </c>
      <c r="D972" s="91" t="s">
        <v>120</v>
      </c>
      <c r="E972" s="95">
        <v>526</v>
      </c>
      <c r="F972" s="81" t="s">
        <v>248</v>
      </c>
      <c r="G972" s="91" t="s">
        <v>245</v>
      </c>
      <c r="H972" s="91">
        <v>2025</v>
      </c>
    </row>
    <row r="973" spans="1:8" x14ac:dyDescent="0.35">
      <c r="A973" s="91" t="s">
        <v>4</v>
      </c>
      <c r="B973" s="91" t="s">
        <v>18</v>
      </c>
      <c r="C973" s="91" t="s">
        <v>251</v>
      </c>
      <c r="D973" s="91" t="s">
        <v>120</v>
      </c>
      <c r="E973" s="94">
        <v>8.3000000000000004E-2</v>
      </c>
      <c r="F973" s="81" t="s">
        <v>244</v>
      </c>
      <c r="G973" s="91" t="s">
        <v>245</v>
      </c>
      <c r="H973" s="91">
        <v>2025</v>
      </c>
    </row>
    <row r="974" spans="1:8" x14ac:dyDescent="0.35">
      <c r="A974" s="91" t="s">
        <v>4</v>
      </c>
      <c r="B974" s="91" t="s">
        <v>18</v>
      </c>
      <c r="C974" s="91" t="s">
        <v>243</v>
      </c>
      <c r="D974" s="91" t="s">
        <v>121</v>
      </c>
      <c r="E974" s="94">
        <v>6.5000000000000002E-2</v>
      </c>
      <c r="F974" s="81" t="s">
        <v>244</v>
      </c>
      <c r="G974" s="91" t="s">
        <v>245</v>
      </c>
      <c r="H974" s="91">
        <v>2025</v>
      </c>
    </row>
    <row r="975" spans="1:8" x14ac:dyDescent="0.35">
      <c r="A975" s="91" t="s">
        <v>4</v>
      </c>
      <c r="B975" s="91" t="s">
        <v>18</v>
      </c>
      <c r="C975" s="91" t="s">
        <v>246</v>
      </c>
      <c r="D975" s="91" t="s">
        <v>121</v>
      </c>
      <c r="E975" s="94">
        <v>2.9000000000000001E-2</v>
      </c>
      <c r="F975" s="81" t="s">
        <v>244</v>
      </c>
      <c r="G975" s="91" t="s">
        <v>245</v>
      </c>
      <c r="H975" s="91">
        <v>2025</v>
      </c>
    </row>
    <row r="976" spans="1:8" x14ac:dyDescent="0.35">
      <c r="A976" s="91" t="s">
        <v>4</v>
      </c>
      <c r="B976" s="91" t="s">
        <v>18</v>
      </c>
      <c r="C976" s="91" t="s">
        <v>247</v>
      </c>
      <c r="D976" s="91" t="s">
        <v>121</v>
      </c>
      <c r="E976" s="95">
        <v>272</v>
      </c>
      <c r="F976" s="81" t="s">
        <v>248</v>
      </c>
      <c r="G976" s="91" t="s">
        <v>245</v>
      </c>
      <c r="H976" s="91">
        <v>2025</v>
      </c>
    </row>
    <row r="977" spans="1:8" x14ac:dyDescent="0.35">
      <c r="A977" s="91" t="s">
        <v>4</v>
      </c>
      <c r="B977" s="91" t="s">
        <v>18</v>
      </c>
      <c r="C977" s="91" t="s">
        <v>249</v>
      </c>
      <c r="D977" s="91" t="s">
        <v>121</v>
      </c>
      <c r="E977" s="95">
        <v>175</v>
      </c>
      <c r="F977" s="81" t="s">
        <v>248</v>
      </c>
      <c r="G977" s="91" t="s">
        <v>245</v>
      </c>
      <c r="H977" s="91">
        <v>2025</v>
      </c>
    </row>
    <row r="978" spans="1:8" x14ac:dyDescent="0.35">
      <c r="A978" s="91" t="s">
        <v>4</v>
      </c>
      <c r="B978" s="91" t="s">
        <v>18</v>
      </c>
      <c r="C978" s="91" t="s">
        <v>250</v>
      </c>
      <c r="D978" s="91" t="s">
        <v>121</v>
      </c>
      <c r="E978" s="95">
        <v>502</v>
      </c>
      <c r="F978" s="81" t="s">
        <v>248</v>
      </c>
      <c r="G978" s="91" t="s">
        <v>245</v>
      </c>
      <c r="H978" s="91">
        <v>2025</v>
      </c>
    </row>
    <row r="979" spans="1:8" x14ac:dyDescent="0.35">
      <c r="A979" s="91" t="s">
        <v>4</v>
      </c>
      <c r="B979" s="91" t="s">
        <v>18</v>
      </c>
      <c r="C979" s="91" t="s">
        <v>251</v>
      </c>
      <c r="D979" s="91" t="s">
        <v>121</v>
      </c>
      <c r="E979" s="94">
        <v>9.4E-2</v>
      </c>
      <c r="F979" s="81" t="s">
        <v>244</v>
      </c>
      <c r="G979" s="91" t="s">
        <v>245</v>
      </c>
      <c r="H979" s="91">
        <v>2025</v>
      </c>
    </row>
    <row r="980" spans="1:8" x14ac:dyDescent="0.35">
      <c r="A980" s="91" t="s">
        <v>4</v>
      </c>
      <c r="B980" s="91" t="s">
        <v>18</v>
      </c>
      <c r="C980" s="91" t="s">
        <v>243</v>
      </c>
      <c r="D980" s="91" t="s">
        <v>122</v>
      </c>
      <c r="E980" s="94">
        <v>7.1999999999999995E-2</v>
      </c>
      <c r="F980" s="81" t="s">
        <v>244</v>
      </c>
      <c r="G980" s="91" t="s">
        <v>245</v>
      </c>
      <c r="H980" s="91">
        <v>2025</v>
      </c>
    </row>
    <row r="981" spans="1:8" x14ac:dyDescent="0.35">
      <c r="A981" s="91" t="s">
        <v>4</v>
      </c>
      <c r="B981" s="91" t="s">
        <v>18</v>
      </c>
      <c r="C981" s="91" t="s">
        <v>246</v>
      </c>
      <c r="D981" s="91" t="s">
        <v>122</v>
      </c>
      <c r="E981" s="94">
        <v>2.5000000000000001E-2</v>
      </c>
      <c r="F981" s="81" t="s">
        <v>244</v>
      </c>
      <c r="G981" s="91" t="s">
        <v>245</v>
      </c>
      <c r="H981" s="91">
        <v>2025</v>
      </c>
    </row>
    <row r="982" spans="1:8" x14ac:dyDescent="0.35">
      <c r="A982" s="91" t="s">
        <v>4</v>
      </c>
      <c r="B982" s="91" t="s">
        <v>18</v>
      </c>
      <c r="C982" s="91" t="s">
        <v>247</v>
      </c>
      <c r="D982" s="91" t="s">
        <v>122</v>
      </c>
      <c r="E982" s="95">
        <v>347</v>
      </c>
      <c r="F982" s="81" t="s">
        <v>248</v>
      </c>
      <c r="G982" s="91" t="s">
        <v>245</v>
      </c>
      <c r="H982" s="91">
        <v>2025</v>
      </c>
    </row>
    <row r="983" spans="1:8" x14ac:dyDescent="0.35">
      <c r="A983" s="91" t="s">
        <v>4</v>
      </c>
      <c r="B983" s="91" t="s">
        <v>18</v>
      </c>
      <c r="C983" s="91" t="s">
        <v>249</v>
      </c>
      <c r="D983" s="91" t="s">
        <v>122</v>
      </c>
      <c r="E983" s="95">
        <v>164</v>
      </c>
      <c r="F983" s="81" t="s">
        <v>248</v>
      </c>
      <c r="G983" s="91" t="s">
        <v>245</v>
      </c>
      <c r="H983" s="91">
        <v>2025</v>
      </c>
    </row>
    <row r="984" spans="1:8" x14ac:dyDescent="0.35">
      <c r="A984" s="91" t="s">
        <v>4</v>
      </c>
      <c r="B984" s="91" t="s">
        <v>18</v>
      </c>
      <c r="C984" s="91" t="s">
        <v>250</v>
      </c>
      <c r="D984" s="91" t="s">
        <v>122</v>
      </c>
      <c r="E984" s="95">
        <v>579</v>
      </c>
      <c r="F984" s="81" t="s">
        <v>248</v>
      </c>
      <c r="G984" s="91" t="s">
        <v>245</v>
      </c>
      <c r="H984" s="91">
        <v>2025</v>
      </c>
    </row>
    <row r="985" spans="1:8" x14ac:dyDescent="0.35">
      <c r="A985" s="91" t="s">
        <v>4</v>
      </c>
      <c r="B985" s="91" t="s">
        <v>18</v>
      </c>
      <c r="C985" s="91" t="s">
        <v>251</v>
      </c>
      <c r="D985" s="91" t="s">
        <v>122</v>
      </c>
      <c r="E985" s="94">
        <v>9.7000000000000003E-2</v>
      </c>
      <c r="F985" s="81" t="s">
        <v>244</v>
      </c>
      <c r="G985" s="91" t="s">
        <v>245</v>
      </c>
      <c r="H985" s="91">
        <v>2025</v>
      </c>
    </row>
    <row r="986" spans="1:8" x14ac:dyDescent="0.35">
      <c r="A986" s="91" t="s">
        <v>4</v>
      </c>
      <c r="B986" s="91" t="s">
        <v>18</v>
      </c>
      <c r="C986" s="91" t="s">
        <v>243</v>
      </c>
      <c r="D986" s="91" t="s">
        <v>123</v>
      </c>
      <c r="E986" s="94">
        <v>7.6999999999999999E-2</v>
      </c>
      <c r="F986" s="81" t="s">
        <v>244</v>
      </c>
      <c r="G986" s="91" t="s">
        <v>245</v>
      </c>
      <c r="H986" s="91">
        <v>2025</v>
      </c>
    </row>
    <row r="987" spans="1:8" x14ac:dyDescent="0.35">
      <c r="A987" s="91" t="s">
        <v>4</v>
      </c>
      <c r="B987" s="91" t="s">
        <v>18</v>
      </c>
      <c r="C987" s="91" t="s">
        <v>246</v>
      </c>
      <c r="D987" s="91" t="s">
        <v>123</v>
      </c>
      <c r="E987" s="94">
        <v>2.4E-2</v>
      </c>
      <c r="F987" s="81" t="s">
        <v>244</v>
      </c>
      <c r="G987" s="91" t="s">
        <v>245</v>
      </c>
      <c r="H987" s="91">
        <v>2025</v>
      </c>
    </row>
    <row r="988" spans="1:8" x14ac:dyDescent="0.35">
      <c r="A988" s="91" t="s">
        <v>4</v>
      </c>
      <c r="B988" s="91" t="s">
        <v>18</v>
      </c>
      <c r="C988" s="91" t="s">
        <v>247</v>
      </c>
      <c r="D988" s="91" t="s">
        <v>123</v>
      </c>
      <c r="E988" s="95">
        <v>308</v>
      </c>
      <c r="F988" s="81" t="s">
        <v>248</v>
      </c>
      <c r="G988" s="91" t="s">
        <v>245</v>
      </c>
      <c r="H988" s="91">
        <v>2025</v>
      </c>
    </row>
    <row r="989" spans="1:8" x14ac:dyDescent="0.35">
      <c r="A989" s="91" t="s">
        <v>4</v>
      </c>
      <c r="B989" s="91" t="s">
        <v>18</v>
      </c>
      <c r="C989" s="91" t="s">
        <v>249</v>
      </c>
      <c r="D989" s="91" t="s">
        <v>123</v>
      </c>
      <c r="E989" s="95">
        <v>182</v>
      </c>
      <c r="F989" s="81" t="s">
        <v>248</v>
      </c>
      <c r="G989" s="91" t="s">
        <v>245</v>
      </c>
      <c r="H989" s="91">
        <v>2025</v>
      </c>
    </row>
    <row r="990" spans="1:8" x14ac:dyDescent="0.35">
      <c r="A990" s="91" t="s">
        <v>4</v>
      </c>
      <c r="B990" s="91" t="s">
        <v>18</v>
      </c>
      <c r="C990" s="91" t="s">
        <v>250</v>
      </c>
      <c r="D990" s="91" t="s">
        <v>123</v>
      </c>
      <c r="E990" s="95">
        <v>572</v>
      </c>
      <c r="F990" s="81" t="s">
        <v>248</v>
      </c>
      <c r="G990" s="91" t="s">
        <v>245</v>
      </c>
      <c r="H990" s="91">
        <v>2025</v>
      </c>
    </row>
    <row r="991" spans="1:8" x14ac:dyDescent="0.35">
      <c r="A991" s="91" t="s">
        <v>4</v>
      </c>
      <c r="B991" s="91" t="s">
        <v>18</v>
      </c>
      <c r="C991" s="91" t="s">
        <v>251</v>
      </c>
      <c r="D991" s="91" t="s">
        <v>123</v>
      </c>
      <c r="E991" s="94">
        <v>0.10100000000000001</v>
      </c>
      <c r="F991" s="81" t="s">
        <v>244</v>
      </c>
      <c r="G991" s="91" t="s">
        <v>245</v>
      </c>
      <c r="H991" s="91">
        <v>2025</v>
      </c>
    </row>
    <row r="992" spans="1:8" x14ac:dyDescent="0.35">
      <c r="A992" s="91" t="s">
        <v>4</v>
      </c>
      <c r="B992" s="91" t="s">
        <v>18</v>
      </c>
      <c r="C992" s="91" t="s">
        <v>243</v>
      </c>
      <c r="D992" s="91" t="s">
        <v>124</v>
      </c>
      <c r="E992" s="94">
        <v>0.09</v>
      </c>
      <c r="F992" s="81" t="s">
        <v>244</v>
      </c>
      <c r="G992" s="91" t="s">
        <v>245</v>
      </c>
      <c r="H992" s="91">
        <v>2025</v>
      </c>
    </row>
    <row r="993" spans="1:8" x14ac:dyDescent="0.35">
      <c r="A993" s="91" t="s">
        <v>4</v>
      </c>
      <c r="B993" s="91" t="s">
        <v>18</v>
      </c>
      <c r="C993" s="91" t="s">
        <v>246</v>
      </c>
      <c r="D993" s="91" t="s">
        <v>124</v>
      </c>
      <c r="E993" s="94">
        <v>2.4E-2</v>
      </c>
      <c r="F993" s="81" t="s">
        <v>244</v>
      </c>
      <c r="G993" s="91" t="s">
        <v>245</v>
      </c>
      <c r="H993" s="91">
        <v>2025</v>
      </c>
    </row>
    <row r="994" spans="1:8" x14ac:dyDescent="0.35">
      <c r="A994" s="91" t="s">
        <v>4</v>
      </c>
      <c r="B994" s="91" t="s">
        <v>18</v>
      </c>
      <c r="C994" s="91" t="s">
        <v>247</v>
      </c>
      <c r="D994" s="91" t="s">
        <v>124</v>
      </c>
      <c r="E994" s="95">
        <v>359</v>
      </c>
      <c r="F994" s="81" t="s">
        <v>248</v>
      </c>
      <c r="G994" s="91" t="s">
        <v>245</v>
      </c>
      <c r="H994" s="91">
        <v>2025</v>
      </c>
    </row>
    <row r="995" spans="1:8" x14ac:dyDescent="0.35">
      <c r="A995" s="91" t="s">
        <v>4</v>
      </c>
      <c r="B995" s="91" t="s">
        <v>18</v>
      </c>
      <c r="C995" s="91" t="s">
        <v>249</v>
      </c>
      <c r="D995" s="91" t="s">
        <v>124</v>
      </c>
      <c r="E995" s="95">
        <v>167</v>
      </c>
      <c r="F995" s="81" t="s">
        <v>248</v>
      </c>
      <c r="G995" s="91" t="s">
        <v>245</v>
      </c>
      <c r="H995" s="91">
        <v>2025</v>
      </c>
    </row>
    <row r="996" spans="1:8" x14ac:dyDescent="0.35">
      <c r="A996" s="91" t="s">
        <v>4</v>
      </c>
      <c r="B996" s="91" t="s">
        <v>18</v>
      </c>
      <c r="C996" s="91" t="s">
        <v>250</v>
      </c>
      <c r="D996" s="91" t="s">
        <v>124</v>
      </c>
      <c r="E996" s="95">
        <v>567</v>
      </c>
      <c r="F996" s="81" t="s">
        <v>248</v>
      </c>
      <c r="G996" s="91" t="s">
        <v>245</v>
      </c>
      <c r="H996" s="91">
        <v>2025</v>
      </c>
    </row>
    <row r="997" spans="1:8" x14ac:dyDescent="0.35">
      <c r="A997" s="91" t="s">
        <v>4</v>
      </c>
      <c r="B997" s="91" t="s">
        <v>18</v>
      </c>
      <c r="C997" s="91" t="s">
        <v>251</v>
      </c>
      <c r="D997" s="91" t="s">
        <v>124</v>
      </c>
      <c r="E997" s="94">
        <v>0.114</v>
      </c>
      <c r="F997" s="81" t="s">
        <v>244</v>
      </c>
      <c r="G997" s="91" t="s">
        <v>245</v>
      </c>
      <c r="H997" s="91">
        <v>2025</v>
      </c>
    </row>
    <row r="998" spans="1:8" x14ac:dyDescent="0.35">
      <c r="A998" s="91" t="s">
        <v>4</v>
      </c>
      <c r="B998" s="91" t="s">
        <v>18</v>
      </c>
      <c r="C998" s="91" t="s">
        <v>243</v>
      </c>
      <c r="D998" s="91" t="s">
        <v>125</v>
      </c>
      <c r="E998" s="94">
        <v>8.6999999999999994E-2</v>
      </c>
      <c r="F998" s="81" t="s">
        <v>244</v>
      </c>
      <c r="G998" s="91" t="s">
        <v>245</v>
      </c>
      <c r="H998" s="91">
        <v>2025</v>
      </c>
    </row>
    <row r="999" spans="1:8" x14ac:dyDescent="0.35">
      <c r="A999" s="91" t="s">
        <v>4</v>
      </c>
      <c r="B999" s="91" t="s">
        <v>18</v>
      </c>
      <c r="C999" s="91" t="s">
        <v>246</v>
      </c>
      <c r="D999" s="91" t="s">
        <v>125</v>
      </c>
      <c r="E999" s="94">
        <v>1.7999999999999999E-2</v>
      </c>
      <c r="F999" s="81" t="s">
        <v>244</v>
      </c>
      <c r="G999" s="91" t="s">
        <v>245</v>
      </c>
      <c r="H999" s="91">
        <v>2025</v>
      </c>
    </row>
    <row r="1000" spans="1:8" x14ac:dyDescent="0.35">
      <c r="A1000" s="91" t="s">
        <v>4</v>
      </c>
      <c r="B1000" s="91" t="s">
        <v>18</v>
      </c>
      <c r="C1000" s="91" t="s">
        <v>247</v>
      </c>
      <c r="D1000" s="91" t="s">
        <v>125</v>
      </c>
      <c r="E1000" s="95">
        <v>324</v>
      </c>
      <c r="F1000" s="81" t="s">
        <v>248</v>
      </c>
      <c r="G1000" s="91" t="s">
        <v>245</v>
      </c>
      <c r="H1000" s="91">
        <v>2025</v>
      </c>
    </row>
    <row r="1001" spans="1:8" x14ac:dyDescent="0.35">
      <c r="A1001" s="91" t="s">
        <v>4</v>
      </c>
      <c r="B1001" s="91" t="s">
        <v>18</v>
      </c>
      <c r="C1001" s="91" t="s">
        <v>249</v>
      </c>
      <c r="D1001" s="91" t="s">
        <v>125</v>
      </c>
      <c r="E1001" s="95">
        <v>137</v>
      </c>
      <c r="F1001" s="81" t="s">
        <v>248</v>
      </c>
      <c r="G1001" s="91" t="s">
        <v>245</v>
      </c>
      <c r="H1001" s="91">
        <v>2025</v>
      </c>
    </row>
    <row r="1002" spans="1:8" x14ac:dyDescent="0.35">
      <c r="A1002" s="91" t="s">
        <v>4</v>
      </c>
      <c r="B1002" s="91" t="s">
        <v>18</v>
      </c>
      <c r="C1002" s="91" t="s">
        <v>250</v>
      </c>
      <c r="D1002" s="91" t="s">
        <v>125</v>
      </c>
      <c r="E1002" s="95">
        <v>645</v>
      </c>
      <c r="F1002" s="81" t="s">
        <v>248</v>
      </c>
      <c r="G1002" s="91" t="s">
        <v>245</v>
      </c>
      <c r="H1002" s="91">
        <v>2025</v>
      </c>
    </row>
    <row r="1003" spans="1:8" x14ac:dyDescent="0.35">
      <c r="A1003" s="91" t="s">
        <v>4</v>
      </c>
      <c r="B1003" s="91" t="s">
        <v>18</v>
      </c>
      <c r="C1003" s="91" t="s">
        <v>251</v>
      </c>
      <c r="D1003" s="91" t="s">
        <v>125</v>
      </c>
      <c r="E1003" s="94">
        <v>0.104</v>
      </c>
      <c r="F1003" s="81" t="s">
        <v>244</v>
      </c>
      <c r="G1003" s="91" t="s">
        <v>245</v>
      </c>
      <c r="H1003" s="91">
        <v>2025</v>
      </c>
    </row>
    <row r="1004" spans="1:8" x14ac:dyDescent="0.35">
      <c r="A1004" s="91" t="s">
        <v>4</v>
      </c>
      <c r="B1004" s="91" t="s">
        <v>18</v>
      </c>
      <c r="C1004" s="91" t="s">
        <v>243</v>
      </c>
      <c r="D1004" s="91" t="s">
        <v>126</v>
      </c>
      <c r="E1004" s="94">
        <v>0.08</v>
      </c>
      <c r="F1004" s="81" t="s">
        <v>244</v>
      </c>
      <c r="G1004" s="91" t="s">
        <v>245</v>
      </c>
      <c r="H1004" s="91">
        <v>2025</v>
      </c>
    </row>
    <row r="1005" spans="1:8" x14ac:dyDescent="0.35">
      <c r="A1005" s="91" t="s">
        <v>4</v>
      </c>
      <c r="B1005" s="91" t="s">
        <v>18</v>
      </c>
      <c r="C1005" s="91" t="s">
        <v>246</v>
      </c>
      <c r="D1005" s="91" t="s">
        <v>126</v>
      </c>
      <c r="E1005" s="94">
        <v>1.6E-2</v>
      </c>
      <c r="F1005" s="81" t="s">
        <v>244</v>
      </c>
      <c r="G1005" s="91" t="s">
        <v>245</v>
      </c>
      <c r="H1005" s="91">
        <v>2025</v>
      </c>
    </row>
    <row r="1006" spans="1:8" x14ac:dyDescent="0.35">
      <c r="A1006" s="91" t="s">
        <v>4</v>
      </c>
      <c r="B1006" s="91" t="s">
        <v>18</v>
      </c>
      <c r="C1006" s="91" t="s">
        <v>247</v>
      </c>
      <c r="D1006" s="91" t="s">
        <v>126</v>
      </c>
      <c r="E1006" s="95">
        <v>346</v>
      </c>
      <c r="F1006" s="81" t="s">
        <v>248</v>
      </c>
      <c r="G1006" s="91" t="s">
        <v>245</v>
      </c>
      <c r="H1006" s="91">
        <v>2025</v>
      </c>
    </row>
    <row r="1007" spans="1:8" x14ac:dyDescent="0.35">
      <c r="A1007" s="91" t="s">
        <v>4</v>
      </c>
      <c r="B1007" s="91" t="s">
        <v>18</v>
      </c>
      <c r="C1007" s="91" t="s">
        <v>249</v>
      </c>
      <c r="D1007" s="91" t="s">
        <v>126</v>
      </c>
      <c r="E1007" s="95">
        <v>107</v>
      </c>
      <c r="F1007" s="81" t="s">
        <v>248</v>
      </c>
      <c r="G1007" s="91" t="s">
        <v>245</v>
      </c>
      <c r="H1007" s="91">
        <v>2025</v>
      </c>
    </row>
    <row r="1008" spans="1:8" x14ac:dyDescent="0.35">
      <c r="A1008" s="91" t="s">
        <v>4</v>
      </c>
      <c r="B1008" s="91" t="s">
        <v>18</v>
      </c>
      <c r="C1008" s="91" t="s">
        <v>250</v>
      </c>
      <c r="D1008" s="91" t="s">
        <v>126</v>
      </c>
      <c r="E1008" s="95">
        <v>817</v>
      </c>
      <c r="F1008" s="81" t="s">
        <v>248</v>
      </c>
      <c r="G1008" s="91" t="s">
        <v>245</v>
      </c>
      <c r="H1008" s="91">
        <v>2025</v>
      </c>
    </row>
    <row r="1009" spans="1:8" x14ac:dyDescent="0.35">
      <c r="A1009" s="91" t="s">
        <v>4</v>
      </c>
      <c r="B1009" s="91" t="s">
        <v>18</v>
      </c>
      <c r="C1009" s="91" t="s">
        <v>251</v>
      </c>
      <c r="D1009" s="91" t="s">
        <v>126</v>
      </c>
      <c r="E1009" s="94">
        <v>9.6000000000000002E-2</v>
      </c>
      <c r="F1009" s="81" t="s">
        <v>244</v>
      </c>
      <c r="G1009" s="91" t="s">
        <v>245</v>
      </c>
      <c r="H1009" s="91">
        <v>2025</v>
      </c>
    </row>
    <row r="1010" spans="1:8" x14ac:dyDescent="0.35">
      <c r="A1010" s="91" t="s">
        <v>4</v>
      </c>
      <c r="B1010" s="91" t="s">
        <v>18</v>
      </c>
      <c r="C1010" s="91" t="s">
        <v>243</v>
      </c>
      <c r="D1010" s="91" t="s">
        <v>127</v>
      </c>
      <c r="E1010" s="94">
        <v>7.2999999999999995E-2</v>
      </c>
      <c r="F1010" s="81" t="s">
        <v>244</v>
      </c>
      <c r="G1010" s="91" t="s">
        <v>245</v>
      </c>
      <c r="H1010" s="91">
        <v>2025</v>
      </c>
    </row>
    <row r="1011" spans="1:8" x14ac:dyDescent="0.35">
      <c r="A1011" s="91" t="s">
        <v>4</v>
      </c>
      <c r="B1011" s="91" t="s">
        <v>18</v>
      </c>
      <c r="C1011" s="91" t="s">
        <v>246</v>
      </c>
      <c r="D1011" s="91" t="s">
        <v>127</v>
      </c>
      <c r="E1011" s="94">
        <v>1.4E-2</v>
      </c>
      <c r="F1011" s="81" t="s">
        <v>244</v>
      </c>
      <c r="G1011" s="91" t="s">
        <v>245</v>
      </c>
      <c r="H1011" s="91">
        <v>2025</v>
      </c>
    </row>
    <row r="1012" spans="1:8" x14ac:dyDescent="0.35">
      <c r="A1012" s="91" t="s">
        <v>4</v>
      </c>
      <c r="B1012" s="91" t="s">
        <v>18</v>
      </c>
      <c r="C1012" s="91" t="s">
        <v>247</v>
      </c>
      <c r="D1012" s="91" t="s">
        <v>127</v>
      </c>
      <c r="E1012" s="95">
        <v>303</v>
      </c>
      <c r="F1012" s="81" t="s">
        <v>248</v>
      </c>
      <c r="G1012" s="91" t="s">
        <v>245</v>
      </c>
      <c r="H1012" s="91">
        <v>2025</v>
      </c>
    </row>
    <row r="1013" spans="1:8" x14ac:dyDescent="0.35">
      <c r="A1013" s="91" t="s">
        <v>4</v>
      </c>
      <c r="B1013" s="91" t="s">
        <v>18</v>
      </c>
      <c r="C1013" s="91" t="s">
        <v>249</v>
      </c>
      <c r="D1013" s="91" t="s">
        <v>127</v>
      </c>
      <c r="E1013" s="95">
        <v>130</v>
      </c>
      <c r="F1013" s="81" t="s">
        <v>248</v>
      </c>
      <c r="G1013" s="91" t="s">
        <v>245</v>
      </c>
      <c r="H1013" s="91">
        <v>2025</v>
      </c>
    </row>
    <row r="1014" spans="1:8" x14ac:dyDescent="0.35">
      <c r="A1014" s="91" t="s">
        <v>4</v>
      </c>
      <c r="B1014" s="91" t="s">
        <v>18</v>
      </c>
      <c r="C1014" s="91" t="s">
        <v>250</v>
      </c>
      <c r="D1014" s="91" t="s">
        <v>127</v>
      </c>
      <c r="E1014" s="95">
        <v>822</v>
      </c>
      <c r="F1014" s="81" t="s">
        <v>248</v>
      </c>
      <c r="G1014" s="91" t="s">
        <v>245</v>
      </c>
      <c r="H1014" s="91">
        <v>2025</v>
      </c>
    </row>
    <row r="1015" spans="1:8" x14ac:dyDescent="0.35">
      <c r="A1015" s="91" t="s">
        <v>4</v>
      </c>
      <c r="B1015" s="91" t="s">
        <v>18</v>
      </c>
      <c r="C1015" s="91" t="s">
        <v>251</v>
      </c>
      <c r="D1015" s="91" t="s">
        <v>127</v>
      </c>
      <c r="E1015" s="94">
        <v>8.6999999999999994E-2</v>
      </c>
      <c r="F1015" s="81" t="s">
        <v>244</v>
      </c>
      <c r="G1015" s="91" t="s">
        <v>245</v>
      </c>
      <c r="H1015" s="91">
        <v>2025</v>
      </c>
    </row>
    <row r="1016" spans="1:8" x14ac:dyDescent="0.35">
      <c r="A1016" s="91" t="s">
        <v>4</v>
      </c>
      <c r="B1016" s="91" t="s">
        <v>18</v>
      </c>
      <c r="C1016" s="91" t="s">
        <v>243</v>
      </c>
      <c r="D1016" s="91" t="s">
        <v>128</v>
      </c>
      <c r="E1016" s="94">
        <v>5.8000000000000003E-2</v>
      </c>
      <c r="F1016" s="81" t="s">
        <v>244</v>
      </c>
      <c r="G1016" s="91" t="s">
        <v>245</v>
      </c>
      <c r="H1016" s="91">
        <v>2025</v>
      </c>
    </row>
    <row r="1017" spans="1:8" x14ac:dyDescent="0.35">
      <c r="A1017" s="91" t="s">
        <v>4</v>
      </c>
      <c r="B1017" s="91" t="s">
        <v>18</v>
      </c>
      <c r="C1017" s="91" t="s">
        <v>246</v>
      </c>
      <c r="D1017" s="91" t="s">
        <v>128</v>
      </c>
      <c r="E1017" s="94">
        <v>0.01</v>
      </c>
      <c r="F1017" s="81" t="s">
        <v>244</v>
      </c>
      <c r="G1017" s="91" t="s">
        <v>245</v>
      </c>
      <c r="H1017" s="91">
        <v>2025</v>
      </c>
    </row>
    <row r="1018" spans="1:8" x14ac:dyDescent="0.35">
      <c r="A1018" s="91" t="s">
        <v>4</v>
      </c>
      <c r="B1018" s="91" t="s">
        <v>18</v>
      </c>
      <c r="C1018" s="91" t="s">
        <v>247</v>
      </c>
      <c r="D1018" s="91" t="s">
        <v>128</v>
      </c>
      <c r="E1018" s="95">
        <v>327</v>
      </c>
      <c r="F1018" s="81" t="s">
        <v>248</v>
      </c>
      <c r="G1018" s="91" t="s">
        <v>245</v>
      </c>
      <c r="H1018" s="91">
        <v>2025</v>
      </c>
    </row>
    <row r="1019" spans="1:8" x14ac:dyDescent="0.35">
      <c r="A1019" s="91" t="s">
        <v>4</v>
      </c>
      <c r="B1019" s="91" t="s">
        <v>18</v>
      </c>
      <c r="C1019" s="91" t="s">
        <v>249</v>
      </c>
      <c r="D1019" s="91" t="s">
        <v>128</v>
      </c>
      <c r="E1019" s="95">
        <v>157</v>
      </c>
      <c r="F1019" s="81" t="s">
        <v>248</v>
      </c>
      <c r="G1019" s="91" t="s">
        <v>245</v>
      </c>
      <c r="H1019" s="91">
        <v>2025</v>
      </c>
    </row>
    <row r="1020" spans="1:8" x14ac:dyDescent="0.35">
      <c r="A1020" s="91" t="s">
        <v>4</v>
      </c>
      <c r="B1020" s="91" t="s">
        <v>18</v>
      </c>
      <c r="C1020" s="91" t="s">
        <v>250</v>
      </c>
      <c r="D1020" s="91" t="s">
        <v>128</v>
      </c>
      <c r="E1020" s="95">
        <v>776</v>
      </c>
      <c r="F1020" s="81" t="s">
        <v>248</v>
      </c>
      <c r="G1020" s="91" t="s">
        <v>245</v>
      </c>
      <c r="H1020" s="91">
        <v>2025</v>
      </c>
    </row>
    <row r="1021" spans="1:8" x14ac:dyDescent="0.35">
      <c r="A1021" s="91" t="s">
        <v>4</v>
      </c>
      <c r="B1021" s="91" t="s">
        <v>18</v>
      </c>
      <c r="C1021" s="91" t="s">
        <v>251</v>
      </c>
      <c r="D1021" s="91" t="s">
        <v>128</v>
      </c>
      <c r="E1021" s="94">
        <v>6.8000000000000005E-2</v>
      </c>
      <c r="F1021" s="81" t="s">
        <v>244</v>
      </c>
      <c r="G1021" s="91" t="s">
        <v>245</v>
      </c>
      <c r="H1021" s="91">
        <v>2025</v>
      </c>
    </row>
    <row r="1022" spans="1:8" x14ac:dyDescent="0.35">
      <c r="A1022" s="91" t="s">
        <v>4</v>
      </c>
      <c r="B1022" s="91" t="s">
        <v>18</v>
      </c>
      <c r="C1022" s="91" t="s">
        <v>243</v>
      </c>
      <c r="D1022" s="91" t="s">
        <v>129</v>
      </c>
      <c r="E1022" s="94">
        <v>6.5000000000000002E-2</v>
      </c>
      <c r="F1022" s="81" t="s">
        <v>244</v>
      </c>
      <c r="G1022" s="91" t="s">
        <v>245</v>
      </c>
      <c r="H1022" s="91">
        <v>2025</v>
      </c>
    </row>
    <row r="1023" spans="1:8" x14ac:dyDescent="0.35">
      <c r="A1023" s="91" t="s">
        <v>4</v>
      </c>
      <c r="B1023" s="91" t="s">
        <v>18</v>
      </c>
      <c r="C1023" s="91" t="s">
        <v>246</v>
      </c>
      <c r="D1023" s="91" t="s">
        <v>129</v>
      </c>
      <c r="E1023" s="94">
        <v>1.0999999999999999E-2</v>
      </c>
      <c r="F1023" s="81" t="s">
        <v>244</v>
      </c>
      <c r="G1023" s="91" t="s">
        <v>245</v>
      </c>
      <c r="H1023" s="91">
        <v>2025</v>
      </c>
    </row>
    <row r="1024" spans="1:8" x14ac:dyDescent="0.35">
      <c r="A1024" s="91" t="s">
        <v>4</v>
      </c>
      <c r="B1024" s="91" t="s">
        <v>18</v>
      </c>
      <c r="C1024" s="91" t="s">
        <v>247</v>
      </c>
      <c r="D1024" s="91" t="s">
        <v>129</v>
      </c>
      <c r="E1024" s="95">
        <v>328</v>
      </c>
      <c r="F1024" s="81" t="s">
        <v>248</v>
      </c>
      <c r="G1024" s="91" t="s">
        <v>245</v>
      </c>
      <c r="H1024" s="91">
        <v>2025</v>
      </c>
    </row>
    <row r="1025" spans="1:8" x14ac:dyDescent="0.35">
      <c r="A1025" s="91" t="s">
        <v>4</v>
      </c>
      <c r="B1025" s="91" t="s">
        <v>18</v>
      </c>
      <c r="C1025" s="91" t="s">
        <v>249</v>
      </c>
      <c r="D1025" s="91" t="s">
        <v>129</v>
      </c>
      <c r="E1025" s="95">
        <v>183</v>
      </c>
      <c r="F1025" s="81" t="s">
        <v>248</v>
      </c>
      <c r="G1025" s="91" t="s">
        <v>245</v>
      </c>
      <c r="H1025" s="91">
        <v>2025</v>
      </c>
    </row>
    <row r="1026" spans="1:8" x14ac:dyDescent="0.35">
      <c r="A1026" s="91" t="s">
        <v>4</v>
      </c>
      <c r="B1026" s="91" t="s">
        <v>18</v>
      </c>
      <c r="C1026" s="91" t="s">
        <v>250</v>
      </c>
      <c r="D1026" s="91" t="s">
        <v>129</v>
      </c>
      <c r="E1026" s="95">
        <v>725</v>
      </c>
      <c r="F1026" s="81" t="s">
        <v>248</v>
      </c>
      <c r="G1026" s="91" t="s">
        <v>245</v>
      </c>
      <c r="H1026" s="91">
        <v>2025</v>
      </c>
    </row>
    <row r="1027" spans="1:8" x14ac:dyDescent="0.35">
      <c r="A1027" s="91" t="s">
        <v>4</v>
      </c>
      <c r="B1027" s="91" t="s">
        <v>18</v>
      </c>
      <c r="C1027" s="91" t="s">
        <v>251</v>
      </c>
      <c r="D1027" s="91" t="s">
        <v>129</v>
      </c>
      <c r="E1027" s="94">
        <v>7.5999999999999998E-2</v>
      </c>
      <c r="F1027" s="81" t="s">
        <v>244</v>
      </c>
      <c r="G1027" s="91" t="s">
        <v>245</v>
      </c>
      <c r="H1027" s="91">
        <v>2025</v>
      </c>
    </row>
    <row r="1028" spans="1:8" x14ac:dyDescent="0.35">
      <c r="A1028" s="91" t="s">
        <v>4</v>
      </c>
      <c r="B1028" s="91" t="s">
        <v>18</v>
      </c>
      <c r="C1028" s="91" t="s">
        <v>243</v>
      </c>
      <c r="D1028" s="91" t="s">
        <v>130</v>
      </c>
      <c r="E1028" s="94">
        <v>8.2000000000000003E-2</v>
      </c>
      <c r="F1028" s="81" t="s">
        <v>244</v>
      </c>
      <c r="G1028" s="91" t="s">
        <v>245</v>
      </c>
      <c r="H1028" s="91">
        <v>2025</v>
      </c>
    </row>
    <row r="1029" spans="1:8" x14ac:dyDescent="0.35">
      <c r="A1029" s="91" t="s">
        <v>4</v>
      </c>
      <c r="B1029" s="91" t="s">
        <v>18</v>
      </c>
      <c r="C1029" s="91" t="s">
        <v>246</v>
      </c>
      <c r="D1029" s="91" t="s">
        <v>130</v>
      </c>
      <c r="E1029" s="94">
        <v>8.0000000000000002E-3</v>
      </c>
      <c r="F1029" s="81" t="s">
        <v>244</v>
      </c>
      <c r="G1029" s="91" t="s">
        <v>245</v>
      </c>
      <c r="H1029" s="91">
        <v>2025</v>
      </c>
    </row>
    <row r="1030" spans="1:8" x14ac:dyDescent="0.35">
      <c r="A1030" s="91" t="s">
        <v>4</v>
      </c>
      <c r="B1030" s="91" t="s">
        <v>18</v>
      </c>
      <c r="C1030" s="91" t="s">
        <v>247</v>
      </c>
      <c r="D1030" s="91" t="s">
        <v>130</v>
      </c>
      <c r="E1030" s="95">
        <v>348</v>
      </c>
      <c r="F1030" s="81" t="s">
        <v>248</v>
      </c>
      <c r="G1030" s="91" t="s">
        <v>245</v>
      </c>
      <c r="H1030" s="91">
        <v>2025</v>
      </c>
    </row>
    <row r="1031" spans="1:8" x14ac:dyDescent="0.35">
      <c r="A1031" s="91" t="s">
        <v>4</v>
      </c>
      <c r="B1031" s="91" t="s">
        <v>18</v>
      </c>
      <c r="C1031" s="91" t="s">
        <v>249</v>
      </c>
      <c r="D1031" s="91" t="s">
        <v>130</v>
      </c>
      <c r="E1031" s="95">
        <v>248</v>
      </c>
      <c r="F1031" s="81" t="s">
        <v>248</v>
      </c>
      <c r="G1031" s="91" t="s">
        <v>245</v>
      </c>
      <c r="H1031" s="91">
        <v>2025</v>
      </c>
    </row>
    <row r="1032" spans="1:8" x14ac:dyDescent="0.35">
      <c r="A1032" s="91" t="s">
        <v>4</v>
      </c>
      <c r="B1032" s="91" t="s">
        <v>18</v>
      </c>
      <c r="C1032" s="91" t="s">
        <v>250</v>
      </c>
      <c r="D1032" s="91" t="s">
        <v>130</v>
      </c>
      <c r="E1032" s="95">
        <v>536</v>
      </c>
      <c r="F1032" s="81" t="s">
        <v>248</v>
      </c>
      <c r="G1032" s="91" t="s">
        <v>245</v>
      </c>
      <c r="H1032" s="91">
        <v>2025</v>
      </c>
    </row>
    <row r="1033" spans="1:8" x14ac:dyDescent="0.35">
      <c r="A1033" s="91" t="s">
        <v>4</v>
      </c>
      <c r="B1033" s="91" t="s">
        <v>18</v>
      </c>
      <c r="C1033" s="91" t="s">
        <v>251</v>
      </c>
      <c r="D1033" s="91" t="s">
        <v>130</v>
      </c>
      <c r="E1033" s="94">
        <v>0.09</v>
      </c>
      <c r="F1033" s="81" t="s">
        <v>244</v>
      </c>
      <c r="G1033" s="91" t="s">
        <v>245</v>
      </c>
      <c r="H1033" s="91">
        <v>2025</v>
      </c>
    </row>
    <row r="1034" spans="1:8" x14ac:dyDescent="0.35">
      <c r="A1034" s="91" t="s">
        <v>4</v>
      </c>
      <c r="B1034" s="91" t="s">
        <v>18</v>
      </c>
      <c r="C1034" s="91" t="s">
        <v>243</v>
      </c>
      <c r="D1034" s="91" t="s">
        <v>131</v>
      </c>
      <c r="E1034" s="94">
        <v>8.5999999999999993E-2</v>
      </c>
      <c r="F1034" s="81" t="s">
        <v>244</v>
      </c>
      <c r="G1034" s="91" t="s">
        <v>245</v>
      </c>
      <c r="H1034" s="91">
        <v>2025</v>
      </c>
    </row>
    <row r="1035" spans="1:8" x14ac:dyDescent="0.35">
      <c r="A1035" s="91" t="s">
        <v>4</v>
      </c>
      <c r="B1035" s="91" t="s">
        <v>18</v>
      </c>
      <c r="C1035" s="91" t="s">
        <v>246</v>
      </c>
      <c r="D1035" s="91" t="s">
        <v>131</v>
      </c>
      <c r="E1035" s="94">
        <v>8.9999999999999993E-3</v>
      </c>
      <c r="F1035" s="81" t="s">
        <v>244</v>
      </c>
      <c r="G1035" s="91" t="s">
        <v>245</v>
      </c>
      <c r="H1035" s="91">
        <v>2025</v>
      </c>
    </row>
    <row r="1036" spans="1:8" x14ac:dyDescent="0.35">
      <c r="A1036" s="91" t="s">
        <v>4</v>
      </c>
      <c r="B1036" s="91" t="s">
        <v>18</v>
      </c>
      <c r="C1036" s="91" t="s">
        <v>247</v>
      </c>
      <c r="D1036" s="91" t="s">
        <v>131</v>
      </c>
      <c r="E1036" s="95">
        <v>454</v>
      </c>
      <c r="F1036" s="81" t="s">
        <v>248</v>
      </c>
      <c r="G1036" s="91" t="s">
        <v>245</v>
      </c>
      <c r="H1036" s="91">
        <v>2025</v>
      </c>
    </row>
    <row r="1037" spans="1:8" x14ac:dyDescent="0.35">
      <c r="A1037" s="91" t="s">
        <v>4</v>
      </c>
      <c r="B1037" s="91" t="s">
        <v>18</v>
      </c>
      <c r="C1037" s="91" t="s">
        <v>249</v>
      </c>
      <c r="D1037" s="91" t="s">
        <v>131</v>
      </c>
      <c r="E1037" s="95">
        <v>175</v>
      </c>
      <c r="F1037" s="81" t="s">
        <v>248</v>
      </c>
      <c r="G1037" s="91" t="s">
        <v>245</v>
      </c>
      <c r="H1037" s="91">
        <v>2025</v>
      </c>
    </row>
    <row r="1038" spans="1:8" x14ac:dyDescent="0.35">
      <c r="A1038" s="91" t="s">
        <v>4</v>
      </c>
      <c r="B1038" s="91" t="s">
        <v>18</v>
      </c>
      <c r="C1038" s="91" t="s">
        <v>250</v>
      </c>
      <c r="D1038" s="91" t="s">
        <v>131</v>
      </c>
      <c r="E1038" s="95">
        <v>484</v>
      </c>
      <c r="F1038" s="81" t="s">
        <v>248</v>
      </c>
      <c r="G1038" s="91" t="s">
        <v>245</v>
      </c>
      <c r="H1038" s="91">
        <v>2025</v>
      </c>
    </row>
    <row r="1039" spans="1:8" x14ac:dyDescent="0.35">
      <c r="A1039" s="91" t="s">
        <v>4</v>
      </c>
      <c r="B1039" s="91" t="s">
        <v>18</v>
      </c>
      <c r="C1039" s="91" t="s">
        <v>251</v>
      </c>
      <c r="D1039" s="91" t="s">
        <v>131</v>
      </c>
      <c r="E1039" s="94">
        <v>9.5000000000000001E-2</v>
      </c>
      <c r="F1039" s="81" t="s">
        <v>244</v>
      </c>
      <c r="G1039" s="91" t="s">
        <v>245</v>
      </c>
      <c r="H1039" s="91">
        <v>2025</v>
      </c>
    </row>
    <row r="1040" spans="1:8" x14ac:dyDescent="0.35">
      <c r="A1040" s="91" t="s">
        <v>4</v>
      </c>
      <c r="B1040" s="91" t="s">
        <v>18</v>
      </c>
      <c r="C1040" s="91" t="s">
        <v>243</v>
      </c>
      <c r="D1040" s="91" t="s">
        <v>132</v>
      </c>
      <c r="E1040" s="94">
        <v>8.3000000000000004E-2</v>
      </c>
      <c r="F1040" s="81" t="s">
        <v>244</v>
      </c>
      <c r="G1040" s="91" t="s">
        <v>252</v>
      </c>
      <c r="H1040" s="91">
        <v>2025</v>
      </c>
    </row>
    <row r="1041" spans="1:8" x14ac:dyDescent="0.35">
      <c r="A1041" s="91" t="s">
        <v>4</v>
      </c>
      <c r="B1041" s="91" t="s">
        <v>18</v>
      </c>
      <c r="C1041" s="91" t="s">
        <v>246</v>
      </c>
      <c r="D1041" s="91" t="s">
        <v>132</v>
      </c>
      <c r="E1041" s="94">
        <v>0.01</v>
      </c>
      <c r="F1041" s="81" t="s">
        <v>244</v>
      </c>
      <c r="G1041" s="91" t="s">
        <v>252</v>
      </c>
      <c r="H1041" s="91">
        <v>2025</v>
      </c>
    </row>
    <row r="1042" spans="1:8" x14ac:dyDescent="0.35">
      <c r="A1042" s="91" t="s">
        <v>4</v>
      </c>
      <c r="B1042" s="91" t="s">
        <v>18</v>
      </c>
      <c r="C1042" s="91" t="s">
        <v>247</v>
      </c>
      <c r="D1042" s="91" t="s">
        <v>132</v>
      </c>
      <c r="E1042" s="95">
        <v>349</v>
      </c>
      <c r="F1042" s="81" t="s">
        <v>248</v>
      </c>
      <c r="G1042" s="91" t="s">
        <v>252</v>
      </c>
      <c r="H1042" s="91">
        <v>2025</v>
      </c>
    </row>
    <row r="1043" spans="1:8" x14ac:dyDescent="0.35">
      <c r="A1043" s="91" t="s">
        <v>4</v>
      </c>
      <c r="B1043" s="91" t="s">
        <v>18</v>
      </c>
      <c r="C1043" s="91" t="s">
        <v>249</v>
      </c>
      <c r="D1043" s="91" t="s">
        <v>132</v>
      </c>
      <c r="E1043" s="95">
        <v>180</v>
      </c>
      <c r="F1043" s="81" t="s">
        <v>248</v>
      </c>
      <c r="G1043" s="91" t="s">
        <v>252</v>
      </c>
      <c r="H1043" s="91">
        <v>2025</v>
      </c>
    </row>
    <row r="1044" spans="1:8" x14ac:dyDescent="0.35">
      <c r="A1044" s="91" t="s">
        <v>4</v>
      </c>
      <c r="B1044" s="91" t="s">
        <v>18</v>
      </c>
      <c r="C1044" s="91" t="s">
        <v>250</v>
      </c>
      <c r="D1044" s="91" t="s">
        <v>132</v>
      </c>
      <c r="E1044" s="95">
        <f>MROUND(INDEX('[2]Input Data'!$U$430:$AI$449,MATCH(IF($A1044="Primary",$A1044,$B1044),'[2]Input Data'!$A$430:$A$449,0),MATCH($D1044,'[2]Input Data'!B$429:Q$429,0)),1)</f>
        <v>567</v>
      </c>
      <c r="F1044" s="81" t="s">
        <v>248</v>
      </c>
      <c r="G1044" s="91" t="s">
        <v>252</v>
      </c>
      <c r="H1044" s="91">
        <v>2025</v>
      </c>
    </row>
    <row r="1045" spans="1:8" x14ac:dyDescent="0.35">
      <c r="A1045" s="91" t="s">
        <v>4</v>
      </c>
      <c r="B1045" s="91" t="s">
        <v>18</v>
      </c>
      <c r="C1045" s="91" t="s">
        <v>251</v>
      </c>
      <c r="D1045" s="91" t="s">
        <v>132</v>
      </c>
      <c r="E1045" s="94">
        <v>9.1999999999999998E-2</v>
      </c>
      <c r="F1045" s="81" t="s">
        <v>244</v>
      </c>
      <c r="G1045" s="91" t="s">
        <v>252</v>
      </c>
      <c r="H1045" s="91">
        <v>2025</v>
      </c>
    </row>
    <row r="1046" spans="1:8" x14ac:dyDescent="0.35">
      <c r="A1046" s="91" t="s">
        <v>4</v>
      </c>
      <c r="B1046" s="91" t="s">
        <v>18</v>
      </c>
      <c r="C1046" s="91" t="s">
        <v>243</v>
      </c>
      <c r="D1046" s="91" t="s">
        <v>133</v>
      </c>
      <c r="E1046" s="94">
        <v>0.08</v>
      </c>
      <c r="F1046" s="81" t="s">
        <v>244</v>
      </c>
      <c r="G1046" s="91" t="s">
        <v>252</v>
      </c>
      <c r="H1046" s="91">
        <v>2025</v>
      </c>
    </row>
    <row r="1047" spans="1:8" x14ac:dyDescent="0.35">
      <c r="A1047" s="91" t="s">
        <v>4</v>
      </c>
      <c r="B1047" s="91" t="s">
        <v>18</v>
      </c>
      <c r="C1047" s="91" t="s">
        <v>246</v>
      </c>
      <c r="D1047" s="91" t="s">
        <v>133</v>
      </c>
      <c r="E1047" s="94">
        <v>0.01</v>
      </c>
      <c r="F1047" s="81" t="s">
        <v>244</v>
      </c>
      <c r="G1047" s="91" t="s">
        <v>252</v>
      </c>
      <c r="H1047" s="91">
        <v>2025</v>
      </c>
    </row>
    <row r="1048" spans="1:8" x14ac:dyDescent="0.35">
      <c r="A1048" s="91" t="s">
        <v>4</v>
      </c>
      <c r="B1048" s="91" t="s">
        <v>18</v>
      </c>
      <c r="C1048" s="91" t="s">
        <v>247</v>
      </c>
      <c r="D1048" s="91" t="s">
        <v>133</v>
      </c>
      <c r="E1048" s="95">
        <v>349</v>
      </c>
      <c r="F1048" s="81" t="s">
        <v>248</v>
      </c>
      <c r="G1048" s="91" t="s">
        <v>252</v>
      </c>
      <c r="H1048" s="91">
        <v>2025</v>
      </c>
    </row>
    <row r="1049" spans="1:8" x14ac:dyDescent="0.35">
      <c r="A1049" s="91" t="s">
        <v>4</v>
      </c>
      <c r="B1049" s="91" t="s">
        <v>18</v>
      </c>
      <c r="C1049" s="91" t="s">
        <v>249</v>
      </c>
      <c r="D1049" s="91" t="s">
        <v>133</v>
      </c>
      <c r="E1049" s="95">
        <v>173</v>
      </c>
      <c r="F1049" s="81" t="s">
        <v>248</v>
      </c>
      <c r="G1049" s="91" t="s">
        <v>252</v>
      </c>
      <c r="H1049" s="91">
        <v>2025</v>
      </c>
    </row>
    <row r="1050" spans="1:8" x14ac:dyDescent="0.35">
      <c r="A1050" s="91" t="s">
        <v>4</v>
      </c>
      <c r="B1050" s="91" t="s">
        <v>18</v>
      </c>
      <c r="C1050" s="91" t="s">
        <v>250</v>
      </c>
      <c r="D1050" s="91" t="s">
        <v>133</v>
      </c>
      <c r="E1050" s="95">
        <f>MROUND(INDEX('[2]Input Data'!$U$430:$AI$449,MATCH(IF($A1050="Primary",$A1050,$B1050),'[2]Input Data'!$A$430:$A$449,0),MATCH($D1050,'[2]Input Data'!B$429:Q$429,0)),1)</f>
        <v>598</v>
      </c>
      <c r="F1050" s="81" t="s">
        <v>248</v>
      </c>
      <c r="G1050" s="91" t="s">
        <v>252</v>
      </c>
      <c r="H1050" s="91">
        <v>2025</v>
      </c>
    </row>
    <row r="1051" spans="1:8" x14ac:dyDescent="0.35">
      <c r="A1051" s="91" t="s">
        <v>4</v>
      </c>
      <c r="B1051" s="91" t="s">
        <v>18</v>
      </c>
      <c r="C1051" s="91" t="s">
        <v>251</v>
      </c>
      <c r="D1051" s="91" t="s">
        <v>133</v>
      </c>
      <c r="E1051" s="94">
        <v>0.09</v>
      </c>
      <c r="F1051" s="81" t="s">
        <v>244</v>
      </c>
      <c r="G1051" s="91" t="s">
        <v>252</v>
      </c>
      <c r="H1051" s="91">
        <v>2025</v>
      </c>
    </row>
    <row r="1052" spans="1:8" x14ac:dyDescent="0.35">
      <c r="A1052" s="91" t="s">
        <v>4</v>
      </c>
      <c r="B1052" s="91" t="s">
        <v>18</v>
      </c>
      <c r="C1052" s="91" t="s">
        <v>243</v>
      </c>
      <c r="D1052" s="91" t="s">
        <v>134</v>
      </c>
      <c r="E1052" s="94">
        <v>7.9000000000000001E-2</v>
      </c>
      <c r="F1052" s="81" t="s">
        <v>244</v>
      </c>
      <c r="G1052" s="91" t="s">
        <v>252</v>
      </c>
      <c r="H1052" s="91">
        <v>2025</v>
      </c>
    </row>
    <row r="1053" spans="1:8" x14ac:dyDescent="0.35">
      <c r="A1053" s="91" t="s">
        <v>4</v>
      </c>
      <c r="B1053" s="91" t="s">
        <v>18</v>
      </c>
      <c r="C1053" s="91" t="s">
        <v>246</v>
      </c>
      <c r="D1053" s="91" t="s">
        <v>134</v>
      </c>
      <c r="E1053" s="94">
        <v>0.01</v>
      </c>
      <c r="F1053" s="81" t="s">
        <v>244</v>
      </c>
      <c r="G1053" s="91" t="s">
        <v>252</v>
      </c>
      <c r="H1053" s="91">
        <v>2025</v>
      </c>
    </row>
    <row r="1054" spans="1:8" x14ac:dyDescent="0.35">
      <c r="A1054" s="91" t="s">
        <v>4</v>
      </c>
      <c r="B1054" s="91" t="s">
        <v>18</v>
      </c>
      <c r="C1054" s="91" t="s">
        <v>247</v>
      </c>
      <c r="D1054" s="91" t="s">
        <v>134</v>
      </c>
      <c r="E1054" s="95">
        <v>349</v>
      </c>
      <c r="F1054" s="81" t="s">
        <v>248</v>
      </c>
      <c r="G1054" s="91" t="s">
        <v>252</v>
      </c>
      <c r="H1054" s="91">
        <v>2025</v>
      </c>
    </row>
    <row r="1055" spans="1:8" x14ac:dyDescent="0.35">
      <c r="A1055" s="91" t="s">
        <v>4</v>
      </c>
      <c r="B1055" s="91" t="s">
        <v>18</v>
      </c>
      <c r="C1055" s="91" t="s">
        <v>249</v>
      </c>
      <c r="D1055" s="91" t="s">
        <v>134</v>
      </c>
      <c r="E1055" s="95">
        <v>186</v>
      </c>
      <c r="F1055" s="81" t="s">
        <v>248</v>
      </c>
      <c r="G1055" s="91" t="s">
        <v>252</v>
      </c>
      <c r="H1055" s="91">
        <v>2025</v>
      </c>
    </row>
    <row r="1056" spans="1:8" x14ac:dyDescent="0.35">
      <c r="A1056" s="91" t="s">
        <v>4</v>
      </c>
      <c r="B1056" s="91" t="s">
        <v>18</v>
      </c>
      <c r="C1056" s="91" t="s">
        <v>250</v>
      </c>
      <c r="D1056" s="91" t="s">
        <v>134</v>
      </c>
      <c r="E1056" s="95"/>
      <c r="F1056" s="81"/>
      <c r="G1056" s="91" t="s">
        <v>252</v>
      </c>
      <c r="H1056" s="91">
        <v>2025</v>
      </c>
    </row>
    <row r="1057" spans="1:8" x14ac:dyDescent="0.35">
      <c r="A1057" s="91" t="s">
        <v>4</v>
      </c>
      <c r="B1057" s="91" t="s">
        <v>18</v>
      </c>
      <c r="C1057" s="91" t="s">
        <v>251</v>
      </c>
      <c r="D1057" s="91" t="s">
        <v>134</v>
      </c>
      <c r="E1057" s="94">
        <v>8.8999999999999996E-2</v>
      </c>
      <c r="F1057" s="81" t="s">
        <v>244</v>
      </c>
      <c r="G1057" s="91" t="s">
        <v>252</v>
      </c>
      <c r="H1057" s="91">
        <v>2025</v>
      </c>
    </row>
    <row r="1058" spans="1:8" x14ac:dyDescent="0.35">
      <c r="A1058" s="91" t="s">
        <v>4</v>
      </c>
      <c r="B1058" s="91" t="s">
        <v>253</v>
      </c>
      <c r="C1058" s="91" t="s">
        <v>243</v>
      </c>
      <c r="D1058" s="91" t="s">
        <v>119</v>
      </c>
      <c r="E1058" s="94">
        <v>5.7000000000000002E-2</v>
      </c>
      <c r="F1058" s="81" t="s">
        <v>244</v>
      </c>
      <c r="G1058" s="91" t="s">
        <v>245</v>
      </c>
      <c r="H1058" s="91">
        <v>2025</v>
      </c>
    </row>
    <row r="1059" spans="1:8" x14ac:dyDescent="0.35">
      <c r="A1059" s="91" t="s">
        <v>4</v>
      </c>
      <c r="B1059" s="91" t="s">
        <v>253</v>
      </c>
      <c r="C1059" s="91" t="s">
        <v>246</v>
      </c>
      <c r="D1059" s="91" t="s">
        <v>119</v>
      </c>
      <c r="E1059" s="94">
        <v>2.8000000000000001E-2</v>
      </c>
      <c r="F1059" s="81" t="s">
        <v>244</v>
      </c>
      <c r="G1059" s="91" t="s">
        <v>245</v>
      </c>
      <c r="H1059" s="91">
        <v>2025</v>
      </c>
    </row>
    <row r="1060" spans="1:8" x14ac:dyDescent="0.35">
      <c r="A1060" s="91" t="s">
        <v>4</v>
      </c>
      <c r="B1060" s="91" t="s">
        <v>253</v>
      </c>
      <c r="C1060" s="91" t="s">
        <v>247</v>
      </c>
      <c r="D1060" s="91" t="s">
        <v>119</v>
      </c>
      <c r="E1060" s="95">
        <v>234</v>
      </c>
      <c r="F1060" s="81" t="s">
        <v>248</v>
      </c>
      <c r="G1060" s="91" t="s">
        <v>245</v>
      </c>
      <c r="H1060" s="91">
        <v>2025</v>
      </c>
    </row>
    <row r="1061" spans="1:8" x14ac:dyDescent="0.35">
      <c r="A1061" s="91" t="s">
        <v>4</v>
      </c>
      <c r="B1061" s="91" t="s">
        <v>253</v>
      </c>
      <c r="C1061" s="91" t="s">
        <v>249</v>
      </c>
      <c r="D1061" s="91" t="s">
        <v>119</v>
      </c>
      <c r="E1061" s="95">
        <v>157</v>
      </c>
      <c r="F1061" s="81" t="s">
        <v>248</v>
      </c>
      <c r="G1061" s="91" t="s">
        <v>245</v>
      </c>
      <c r="H1061" s="91">
        <v>2025</v>
      </c>
    </row>
    <row r="1062" spans="1:8" x14ac:dyDescent="0.35">
      <c r="A1062" s="91" t="s">
        <v>4</v>
      </c>
      <c r="B1062" s="91" t="s">
        <v>253</v>
      </c>
      <c r="C1062" s="91" t="s">
        <v>250</v>
      </c>
      <c r="D1062" s="91" t="s">
        <v>119</v>
      </c>
      <c r="E1062" s="95">
        <v>461</v>
      </c>
      <c r="F1062" s="81" t="s">
        <v>248</v>
      </c>
      <c r="G1062" s="91" t="s">
        <v>245</v>
      </c>
      <c r="H1062" s="91">
        <v>2025</v>
      </c>
    </row>
    <row r="1063" spans="1:8" x14ac:dyDescent="0.35">
      <c r="A1063" s="91" t="s">
        <v>4</v>
      </c>
      <c r="B1063" s="91" t="s">
        <v>253</v>
      </c>
      <c r="C1063" s="91" t="s">
        <v>251</v>
      </c>
      <c r="D1063" s="91" t="s">
        <v>119</v>
      </c>
      <c r="E1063" s="94">
        <v>8.4000000000000005E-2</v>
      </c>
      <c r="F1063" s="81" t="s">
        <v>244</v>
      </c>
      <c r="G1063" s="91" t="s">
        <v>245</v>
      </c>
      <c r="H1063" s="91">
        <v>2025</v>
      </c>
    </row>
    <row r="1064" spans="1:8" x14ac:dyDescent="0.35">
      <c r="A1064" s="91" t="s">
        <v>4</v>
      </c>
      <c r="B1064" s="91" t="s">
        <v>253</v>
      </c>
      <c r="C1064" s="91" t="s">
        <v>243</v>
      </c>
      <c r="D1064" s="91" t="s">
        <v>120</v>
      </c>
      <c r="E1064" s="94">
        <v>5.3999999999999999E-2</v>
      </c>
      <c r="F1064" s="81" t="s">
        <v>244</v>
      </c>
      <c r="G1064" s="91" t="s">
        <v>245</v>
      </c>
      <c r="H1064" s="91">
        <v>2025</v>
      </c>
    </row>
    <row r="1065" spans="1:8" x14ac:dyDescent="0.35">
      <c r="A1065" s="91" t="s">
        <v>4</v>
      </c>
      <c r="B1065" s="91" t="s">
        <v>253</v>
      </c>
      <c r="C1065" s="91" t="s">
        <v>246</v>
      </c>
      <c r="D1065" s="91" t="s">
        <v>120</v>
      </c>
      <c r="E1065" s="94">
        <v>2.9000000000000001E-2</v>
      </c>
      <c r="F1065" s="81" t="s">
        <v>244</v>
      </c>
      <c r="G1065" s="91" t="s">
        <v>245</v>
      </c>
      <c r="H1065" s="91">
        <v>2025</v>
      </c>
    </row>
    <row r="1066" spans="1:8" x14ac:dyDescent="0.35">
      <c r="A1066" s="91" t="s">
        <v>4</v>
      </c>
      <c r="B1066" s="91" t="s">
        <v>253</v>
      </c>
      <c r="C1066" s="91" t="s">
        <v>247</v>
      </c>
      <c r="D1066" s="91" t="s">
        <v>120</v>
      </c>
      <c r="E1066" s="95">
        <v>287</v>
      </c>
      <c r="F1066" s="81" t="s">
        <v>248</v>
      </c>
      <c r="G1066" s="91" t="s">
        <v>245</v>
      </c>
      <c r="H1066" s="91">
        <v>2025</v>
      </c>
    </row>
    <row r="1067" spans="1:8" x14ac:dyDescent="0.35">
      <c r="A1067" s="91" t="s">
        <v>4</v>
      </c>
      <c r="B1067" s="91" t="s">
        <v>253</v>
      </c>
      <c r="C1067" s="91" t="s">
        <v>249</v>
      </c>
      <c r="D1067" s="91" t="s">
        <v>120</v>
      </c>
      <c r="E1067" s="95">
        <v>185</v>
      </c>
      <c r="F1067" s="81" t="s">
        <v>248</v>
      </c>
      <c r="G1067" s="91" t="s">
        <v>245</v>
      </c>
      <c r="H1067" s="91">
        <v>2025</v>
      </c>
    </row>
    <row r="1068" spans="1:8" x14ac:dyDescent="0.35">
      <c r="A1068" s="91" t="s">
        <v>4</v>
      </c>
      <c r="B1068" s="91" t="s">
        <v>253</v>
      </c>
      <c r="C1068" s="91" t="s">
        <v>250</v>
      </c>
      <c r="D1068" s="91" t="s">
        <v>120</v>
      </c>
      <c r="E1068" s="95">
        <v>549</v>
      </c>
      <c r="F1068" s="81" t="s">
        <v>248</v>
      </c>
      <c r="G1068" s="91" t="s">
        <v>245</v>
      </c>
      <c r="H1068" s="91">
        <v>2025</v>
      </c>
    </row>
    <row r="1069" spans="1:8" x14ac:dyDescent="0.35">
      <c r="A1069" s="91" t="s">
        <v>4</v>
      </c>
      <c r="B1069" s="91" t="s">
        <v>253</v>
      </c>
      <c r="C1069" s="91" t="s">
        <v>251</v>
      </c>
      <c r="D1069" s="91" t="s">
        <v>120</v>
      </c>
      <c r="E1069" s="94">
        <v>8.4000000000000005E-2</v>
      </c>
      <c r="F1069" s="81" t="s">
        <v>244</v>
      </c>
      <c r="G1069" s="91" t="s">
        <v>245</v>
      </c>
      <c r="H1069" s="91">
        <v>2025</v>
      </c>
    </row>
    <row r="1070" spans="1:8" x14ac:dyDescent="0.35">
      <c r="A1070" s="91" t="s">
        <v>4</v>
      </c>
      <c r="B1070" s="91" t="s">
        <v>253</v>
      </c>
      <c r="C1070" s="91" t="s">
        <v>243</v>
      </c>
      <c r="D1070" s="91" t="s">
        <v>121</v>
      </c>
      <c r="E1070" s="94">
        <v>6.0999999999999999E-2</v>
      </c>
      <c r="F1070" s="81" t="s">
        <v>244</v>
      </c>
      <c r="G1070" s="91" t="s">
        <v>245</v>
      </c>
      <c r="H1070" s="91">
        <v>2025</v>
      </c>
    </row>
    <row r="1071" spans="1:8" x14ac:dyDescent="0.35">
      <c r="A1071" s="91" t="s">
        <v>4</v>
      </c>
      <c r="B1071" s="91" t="s">
        <v>253</v>
      </c>
      <c r="C1071" s="91" t="s">
        <v>246</v>
      </c>
      <c r="D1071" s="91" t="s">
        <v>121</v>
      </c>
      <c r="E1071" s="94">
        <v>2.5999999999999999E-2</v>
      </c>
      <c r="F1071" s="81" t="s">
        <v>244</v>
      </c>
      <c r="G1071" s="91" t="s">
        <v>245</v>
      </c>
      <c r="H1071" s="91">
        <v>2025</v>
      </c>
    </row>
    <row r="1072" spans="1:8" x14ac:dyDescent="0.35">
      <c r="A1072" s="91" t="s">
        <v>4</v>
      </c>
      <c r="B1072" s="91" t="s">
        <v>253</v>
      </c>
      <c r="C1072" s="91" t="s">
        <v>247</v>
      </c>
      <c r="D1072" s="91" t="s">
        <v>121</v>
      </c>
      <c r="E1072" s="95">
        <v>282</v>
      </c>
      <c r="F1072" s="81" t="s">
        <v>248</v>
      </c>
      <c r="G1072" s="91" t="s">
        <v>245</v>
      </c>
      <c r="H1072" s="91">
        <v>2025</v>
      </c>
    </row>
    <row r="1073" spans="1:8" x14ac:dyDescent="0.35">
      <c r="A1073" s="91" t="s">
        <v>4</v>
      </c>
      <c r="B1073" s="91" t="s">
        <v>253</v>
      </c>
      <c r="C1073" s="91" t="s">
        <v>249</v>
      </c>
      <c r="D1073" s="91" t="s">
        <v>121</v>
      </c>
      <c r="E1073" s="95">
        <v>159</v>
      </c>
      <c r="F1073" s="81" t="s">
        <v>248</v>
      </c>
      <c r="G1073" s="91" t="s">
        <v>245</v>
      </c>
      <c r="H1073" s="91">
        <v>2025</v>
      </c>
    </row>
    <row r="1074" spans="1:8" x14ac:dyDescent="0.35">
      <c r="A1074" s="91" t="s">
        <v>4</v>
      </c>
      <c r="B1074" s="91" t="s">
        <v>253</v>
      </c>
      <c r="C1074" s="91" t="s">
        <v>250</v>
      </c>
      <c r="D1074" s="91" t="s">
        <v>121</v>
      </c>
      <c r="E1074" s="95">
        <v>559</v>
      </c>
      <c r="F1074" s="81" t="s">
        <v>248</v>
      </c>
      <c r="G1074" s="91" t="s">
        <v>245</v>
      </c>
      <c r="H1074" s="91">
        <v>2025</v>
      </c>
    </row>
    <row r="1075" spans="1:8" x14ac:dyDescent="0.35">
      <c r="A1075" s="91" t="s">
        <v>4</v>
      </c>
      <c r="B1075" s="91" t="s">
        <v>253</v>
      </c>
      <c r="C1075" s="91" t="s">
        <v>251</v>
      </c>
      <c r="D1075" s="91" t="s">
        <v>121</v>
      </c>
      <c r="E1075" s="94">
        <v>8.6999999999999994E-2</v>
      </c>
      <c r="F1075" s="81" t="s">
        <v>244</v>
      </c>
      <c r="G1075" s="91" t="s">
        <v>245</v>
      </c>
      <c r="H1075" s="91">
        <v>2025</v>
      </c>
    </row>
    <row r="1076" spans="1:8" x14ac:dyDescent="0.35">
      <c r="A1076" s="91" t="s">
        <v>4</v>
      </c>
      <c r="B1076" s="91" t="s">
        <v>253</v>
      </c>
      <c r="C1076" s="91" t="s">
        <v>243</v>
      </c>
      <c r="D1076" s="91" t="s">
        <v>122</v>
      </c>
      <c r="E1076" s="94">
        <v>6.7000000000000004E-2</v>
      </c>
      <c r="F1076" s="81" t="s">
        <v>244</v>
      </c>
      <c r="G1076" s="91" t="s">
        <v>245</v>
      </c>
      <c r="H1076" s="91">
        <v>2025</v>
      </c>
    </row>
    <row r="1077" spans="1:8" x14ac:dyDescent="0.35">
      <c r="A1077" s="91" t="s">
        <v>4</v>
      </c>
      <c r="B1077" s="91" t="s">
        <v>253</v>
      </c>
      <c r="C1077" s="91" t="s">
        <v>246</v>
      </c>
      <c r="D1077" s="91" t="s">
        <v>122</v>
      </c>
      <c r="E1077" s="94">
        <v>2.1999999999999999E-2</v>
      </c>
      <c r="F1077" s="81" t="s">
        <v>244</v>
      </c>
      <c r="G1077" s="91" t="s">
        <v>245</v>
      </c>
      <c r="H1077" s="91">
        <v>2025</v>
      </c>
    </row>
    <row r="1078" spans="1:8" x14ac:dyDescent="0.35">
      <c r="A1078" s="91" t="s">
        <v>4</v>
      </c>
      <c r="B1078" s="91" t="s">
        <v>253</v>
      </c>
      <c r="C1078" s="91" t="s">
        <v>247</v>
      </c>
      <c r="D1078" s="91" t="s">
        <v>122</v>
      </c>
      <c r="E1078" s="95">
        <v>326</v>
      </c>
      <c r="F1078" s="81" t="s">
        <v>248</v>
      </c>
      <c r="G1078" s="91" t="s">
        <v>245</v>
      </c>
      <c r="H1078" s="91">
        <v>2025</v>
      </c>
    </row>
    <row r="1079" spans="1:8" x14ac:dyDescent="0.35">
      <c r="A1079" s="91" t="s">
        <v>4</v>
      </c>
      <c r="B1079" s="91" t="s">
        <v>253</v>
      </c>
      <c r="C1079" s="91" t="s">
        <v>249</v>
      </c>
      <c r="D1079" s="91" t="s">
        <v>122</v>
      </c>
      <c r="E1079" s="95">
        <v>168</v>
      </c>
      <c r="F1079" s="81" t="s">
        <v>248</v>
      </c>
      <c r="G1079" s="91" t="s">
        <v>245</v>
      </c>
      <c r="H1079" s="91">
        <v>2025</v>
      </c>
    </row>
    <row r="1080" spans="1:8" x14ac:dyDescent="0.35">
      <c r="A1080" s="91" t="s">
        <v>4</v>
      </c>
      <c r="B1080" s="91" t="s">
        <v>253</v>
      </c>
      <c r="C1080" s="91" t="s">
        <v>250</v>
      </c>
      <c r="D1080" s="91" t="s">
        <v>122</v>
      </c>
      <c r="E1080" s="95">
        <v>677</v>
      </c>
      <c r="F1080" s="81" t="s">
        <v>248</v>
      </c>
      <c r="G1080" s="91" t="s">
        <v>245</v>
      </c>
      <c r="H1080" s="91">
        <v>2025</v>
      </c>
    </row>
    <row r="1081" spans="1:8" x14ac:dyDescent="0.35">
      <c r="A1081" s="91" t="s">
        <v>4</v>
      </c>
      <c r="B1081" s="91" t="s">
        <v>253</v>
      </c>
      <c r="C1081" s="91" t="s">
        <v>251</v>
      </c>
      <c r="D1081" s="91" t="s">
        <v>122</v>
      </c>
      <c r="E1081" s="94">
        <v>0.09</v>
      </c>
      <c r="F1081" s="81" t="s">
        <v>244</v>
      </c>
      <c r="G1081" s="91" t="s">
        <v>245</v>
      </c>
      <c r="H1081" s="91">
        <v>2025</v>
      </c>
    </row>
    <row r="1082" spans="1:8" x14ac:dyDescent="0.35">
      <c r="A1082" s="91" t="s">
        <v>4</v>
      </c>
      <c r="B1082" s="91" t="s">
        <v>253</v>
      </c>
      <c r="C1082" s="91" t="s">
        <v>243</v>
      </c>
      <c r="D1082" s="91" t="s">
        <v>123</v>
      </c>
      <c r="E1082" s="94">
        <v>7.3999999999999996E-2</v>
      </c>
      <c r="F1082" s="81" t="s">
        <v>244</v>
      </c>
      <c r="G1082" s="91" t="s">
        <v>245</v>
      </c>
      <c r="H1082" s="91">
        <v>2025</v>
      </c>
    </row>
    <row r="1083" spans="1:8" x14ac:dyDescent="0.35">
      <c r="A1083" s="91" t="s">
        <v>4</v>
      </c>
      <c r="B1083" s="91" t="s">
        <v>253</v>
      </c>
      <c r="C1083" s="91" t="s">
        <v>246</v>
      </c>
      <c r="D1083" s="91" t="s">
        <v>123</v>
      </c>
      <c r="E1083" s="94">
        <v>2.1999999999999999E-2</v>
      </c>
      <c r="F1083" s="81" t="s">
        <v>244</v>
      </c>
      <c r="G1083" s="91" t="s">
        <v>245</v>
      </c>
      <c r="H1083" s="91">
        <v>2025</v>
      </c>
    </row>
    <row r="1084" spans="1:8" x14ac:dyDescent="0.35">
      <c r="A1084" s="91" t="s">
        <v>4</v>
      </c>
      <c r="B1084" s="91" t="s">
        <v>253</v>
      </c>
      <c r="C1084" s="91" t="s">
        <v>247</v>
      </c>
      <c r="D1084" s="91" t="s">
        <v>123</v>
      </c>
      <c r="E1084" s="95">
        <v>306</v>
      </c>
      <c r="F1084" s="81" t="s">
        <v>248</v>
      </c>
      <c r="G1084" s="91" t="s">
        <v>245</v>
      </c>
      <c r="H1084" s="91">
        <v>2025</v>
      </c>
    </row>
    <row r="1085" spans="1:8" x14ac:dyDescent="0.35">
      <c r="A1085" s="91" t="s">
        <v>4</v>
      </c>
      <c r="B1085" s="91" t="s">
        <v>253</v>
      </c>
      <c r="C1085" s="91" t="s">
        <v>249</v>
      </c>
      <c r="D1085" s="91" t="s">
        <v>123</v>
      </c>
      <c r="E1085" s="95">
        <v>152</v>
      </c>
      <c r="F1085" s="81" t="s">
        <v>248</v>
      </c>
      <c r="G1085" s="91" t="s">
        <v>245</v>
      </c>
      <c r="H1085" s="91">
        <v>2025</v>
      </c>
    </row>
    <row r="1086" spans="1:8" x14ac:dyDescent="0.35">
      <c r="A1086" s="91" t="s">
        <v>4</v>
      </c>
      <c r="B1086" s="91" t="s">
        <v>253</v>
      </c>
      <c r="C1086" s="91" t="s">
        <v>250</v>
      </c>
      <c r="D1086" s="91" t="s">
        <v>123</v>
      </c>
      <c r="E1086" s="95">
        <v>726</v>
      </c>
      <c r="F1086" s="81" t="s">
        <v>248</v>
      </c>
      <c r="G1086" s="91" t="s">
        <v>245</v>
      </c>
      <c r="H1086" s="91">
        <v>2025</v>
      </c>
    </row>
    <row r="1087" spans="1:8" x14ac:dyDescent="0.35">
      <c r="A1087" s="91" t="s">
        <v>4</v>
      </c>
      <c r="B1087" s="91" t="s">
        <v>253</v>
      </c>
      <c r="C1087" s="91" t="s">
        <v>251</v>
      </c>
      <c r="D1087" s="91" t="s">
        <v>123</v>
      </c>
      <c r="E1087" s="94">
        <v>9.6000000000000002E-2</v>
      </c>
      <c r="F1087" s="81" t="s">
        <v>244</v>
      </c>
      <c r="G1087" s="91" t="s">
        <v>245</v>
      </c>
      <c r="H1087" s="91">
        <v>2025</v>
      </c>
    </row>
    <row r="1088" spans="1:8" x14ac:dyDescent="0.35">
      <c r="A1088" s="91" t="s">
        <v>4</v>
      </c>
      <c r="B1088" s="91" t="s">
        <v>253</v>
      </c>
      <c r="C1088" s="91" t="s">
        <v>243</v>
      </c>
      <c r="D1088" s="91" t="s">
        <v>124</v>
      </c>
      <c r="E1088" s="94">
        <v>7.9000000000000001E-2</v>
      </c>
      <c r="F1088" s="81" t="s">
        <v>244</v>
      </c>
      <c r="G1088" s="91" t="s">
        <v>245</v>
      </c>
      <c r="H1088" s="91">
        <v>2025</v>
      </c>
    </row>
    <row r="1089" spans="1:8" x14ac:dyDescent="0.35">
      <c r="A1089" s="91" t="s">
        <v>4</v>
      </c>
      <c r="B1089" s="91" t="s">
        <v>253</v>
      </c>
      <c r="C1089" s="91" t="s">
        <v>246</v>
      </c>
      <c r="D1089" s="91" t="s">
        <v>124</v>
      </c>
      <c r="E1089" s="94">
        <v>2.1999999999999999E-2</v>
      </c>
      <c r="F1089" s="81" t="s">
        <v>244</v>
      </c>
      <c r="G1089" s="91" t="s">
        <v>245</v>
      </c>
      <c r="H1089" s="91">
        <v>2025</v>
      </c>
    </row>
    <row r="1090" spans="1:8" x14ac:dyDescent="0.35">
      <c r="A1090" s="91" t="s">
        <v>4</v>
      </c>
      <c r="B1090" s="91" t="s">
        <v>253</v>
      </c>
      <c r="C1090" s="91" t="s">
        <v>247</v>
      </c>
      <c r="D1090" s="91" t="s">
        <v>124</v>
      </c>
      <c r="E1090" s="95">
        <v>333</v>
      </c>
      <c r="F1090" s="81" t="s">
        <v>248</v>
      </c>
      <c r="G1090" s="91" t="s">
        <v>245</v>
      </c>
      <c r="H1090" s="91">
        <v>2025</v>
      </c>
    </row>
    <row r="1091" spans="1:8" x14ac:dyDescent="0.35">
      <c r="A1091" s="91" t="s">
        <v>4</v>
      </c>
      <c r="B1091" s="91" t="s">
        <v>253</v>
      </c>
      <c r="C1091" s="91" t="s">
        <v>249</v>
      </c>
      <c r="D1091" s="91" t="s">
        <v>124</v>
      </c>
      <c r="E1091" s="95">
        <v>175</v>
      </c>
      <c r="F1091" s="81" t="s">
        <v>248</v>
      </c>
      <c r="G1091" s="91" t="s">
        <v>245</v>
      </c>
      <c r="H1091" s="91">
        <v>2025</v>
      </c>
    </row>
    <row r="1092" spans="1:8" x14ac:dyDescent="0.35">
      <c r="A1092" s="91" t="s">
        <v>4</v>
      </c>
      <c r="B1092" s="91" t="s">
        <v>253</v>
      </c>
      <c r="C1092" s="91" t="s">
        <v>250</v>
      </c>
      <c r="D1092" s="91" t="s">
        <v>124</v>
      </c>
      <c r="E1092" s="95">
        <v>733</v>
      </c>
      <c r="F1092" s="81" t="s">
        <v>248</v>
      </c>
      <c r="G1092" s="91" t="s">
        <v>245</v>
      </c>
      <c r="H1092" s="91">
        <v>2025</v>
      </c>
    </row>
    <row r="1093" spans="1:8" x14ac:dyDescent="0.35">
      <c r="A1093" s="91" t="s">
        <v>4</v>
      </c>
      <c r="B1093" s="91" t="s">
        <v>253</v>
      </c>
      <c r="C1093" s="91" t="s">
        <v>251</v>
      </c>
      <c r="D1093" s="91" t="s">
        <v>124</v>
      </c>
      <c r="E1093" s="94">
        <v>0.10100000000000001</v>
      </c>
      <c r="F1093" s="81" t="s">
        <v>244</v>
      </c>
      <c r="G1093" s="91" t="s">
        <v>245</v>
      </c>
      <c r="H1093" s="91">
        <v>2025</v>
      </c>
    </row>
    <row r="1094" spans="1:8" x14ac:dyDescent="0.35">
      <c r="A1094" s="91" t="s">
        <v>4</v>
      </c>
      <c r="B1094" s="91" t="s">
        <v>253</v>
      </c>
      <c r="C1094" s="91" t="s">
        <v>243</v>
      </c>
      <c r="D1094" s="91" t="s">
        <v>125</v>
      </c>
      <c r="E1094" s="94">
        <v>0.08</v>
      </c>
      <c r="F1094" s="81" t="s">
        <v>244</v>
      </c>
      <c r="G1094" s="91" t="s">
        <v>245</v>
      </c>
      <c r="H1094" s="91">
        <v>2025</v>
      </c>
    </row>
    <row r="1095" spans="1:8" x14ac:dyDescent="0.35">
      <c r="A1095" s="91" t="s">
        <v>4</v>
      </c>
      <c r="B1095" s="91" t="s">
        <v>253</v>
      </c>
      <c r="C1095" s="91" t="s">
        <v>246</v>
      </c>
      <c r="D1095" s="91" t="s">
        <v>125</v>
      </c>
      <c r="E1095" s="94">
        <v>1.4999999999999999E-2</v>
      </c>
      <c r="F1095" s="81" t="s">
        <v>244</v>
      </c>
      <c r="G1095" s="91" t="s">
        <v>245</v>
      </c>
      <c r="H1095" s="91">
        <v>2025</v>
      </c>
    </row>
    <row r="1096" spans="1:8" x14ac:dyDescent="0.35">
      <c r="A1096" s="91" t="s">
        <v>4</v>
      </c>
      <c r="B1096" s="91" t="s">
        <v>253</v>
      </c>
      <c r="C1096" s="91" t="s">
        <v>247</v>
      </c>
      <c r="D1096" s="91" t="s">
        <v>125</v>
      </c>
      <c r="E1096" s="95">
        <v>304</v>
      </c>
      <c r="F1096" s="81" t="s">
        <v>248</v>
      </c>
      <c r="G1096" s="91" t="s">
        <v>245</v>
      </c>
      <c r="H1096" s="91">
        <v>2025</v>
      </c>
    </row>
    <row r="1097" spans="1:8" x14ac:dyDescent="0.35">
      <c r="A1097" s="91" t="s">
        <v>4</v>
      </c>
      <c r="B1097" s="91" t="s">
        <v>253</v>
      </c>
      <c r="C1097" s="91" t="s">
        <v>249</v>
      </c>
      <c r="D1097" s="91" t="s">
        <v>125</v>
      </c>
      <c r="E1097" s="95">
        <v>141</v>
      </c>
      <c r="F1097" s="81" t="s">
        <v>248</v>
      </c>
      <c r="G1097" s="91" t="s">
        <v>245</v>
      </c>
      <c r="H1097" s="91">
        <v>2025</v>
      </c>
    </row>
    <row r="1098" spans="1:8" x14ac:dyDescent="0.35">
      <c r="A1098" s="91" t="s">
        <v>4</v>
      </c>
      <c r="B1098" s="91" t="s">
        <v>253</v>
      </c>
      <c r="C1098" s="91" t="s">
        <v>250</v>
      </c>
      <c r="D1098" s="91" t="s">
        <v>125</v>
      </c>
      <c r="E1098" s="95">
        <v>691</v>
      </c>
      <c r="F1098" s="81" t="s">
        <v>248</v>
      </c>
      <c r="G1098" s="91" t="s">
        <v>245</v>
      </c>
      <c r="H1098" s="91">
        <v>2025</v>
      </c>
    </row>
    <row r="1099" spans="1:8" x14ac:dyDescent="0.35">
      <c r="A1099" s="91" t="s">
        <v>4</v>
      </c>
      <c r="B1099" s="91" t="s">
        <v>253</v>
      </c>
      <c r="C1099" s="91" t="s">
        <v>251</v>
      </c>
      <c r="D1099" s="91" t="s">
        <v>125</v>
      </c>
      <c r="E1099" s="94">
        <v>9.5000000000000001E-2</v>
      </c>
      <c r="F1099" s="81" t="s">
        <v>244</v>
      </c>
      <c r="G1099" s="91" t="s">
        <v>245</v>
      </c>
      <c r="H1099" s="91">
        <v>2025</v>
      </c>
    </row>
    <row r="1100" spans="1:8" x14ac:dyDescent="0.35">
      <c r="A1100" s="91" t="s">
        <v>4</v>
      </c>
      <c r="B1100" s="91" t="s">
        <v>253</v>
      </c>
      <c r="C1100" s="91" t="s">
        <v>243</v>
      </c>
      <c r="D1100" s="91" t="s">
        <v>126</v>
      </c>
      <c r="E1100" s="94">
        <v>7.3999999999999996E-2</v>
      </c>
      <c r="F1100" s="81" t="s">
        <v>244</v>
      </c>
      <c r="G1100" s="91" t="s">
        <v>245</v>
      </c>
      <c r="H1100" s="91">
        <v>2025</v>
      </c>
    </row>
    <row r="1101" spans="1:8" x14ac:dyDescent="0.35">
      <c r="A1101" s="91" t="s">
        <v>4</v>
      </c>
      <c r="B1101" s="91" t="s">
        <v>253</v>
      </c>
      <c r="C1101" s="91" t="s">
        <v>246</v>
      </c>
      <c r="D1101" s="91" t="s">
        <v>126</v>
      </c>
      <c r="E1101" s="94">
        <v>1.2999999999999999E-2</v>
      </c>
      <c r="F1101" s="81" t="s">
        <v>244</v>
      </c>
      <c r="G1101" s="91" t="s">
        <v>245</v>
      </c>
      <c r="H1101" s="91">
        <v>2025</v>
      </c>
    </row>
    <row r="1102" spans="1:8" x14ac:dyDescent="0.35">
      <c r="A1102" s="91" t="s">
        <v>4</v>
      </c>
      <c r="B1102" s="91" t="s">
        <v>253</v>
      </c>
      <c r="C1102" s="91" t="s">
        <v>247</v>
      </c>
      <c r="D1102" s="91" t="s">
        <v>126</v>
      </c>
      <c r="E1102" s="95">
        <v>287</v>
      </c>
      <c r="F1102" s="81" t="s">
        <v>248</v>
      </c>
      <c r="G1102" s="91" t="s">
        <v>245</v>
      </c>
      <c r="H1102" s="91">
        <v>2025</v>
      </c>
    </row>
    <row r="1103" spans="1:8" x14ac:dyDescent="0.35">
      <c r="A1103" s="91" t="s">
        <v>4</v>
      </c>
      <c r="B1103" s="91" t="s">
        <v>253</v>
      </c>
      <c r="C1103" s="91" t="s">
        <v>249</v>
      </c>
      <c r="D1103" s="91" t="s">
        <v>126</v>
      </c>
      <c r="E1103" s="95">
        <v>162</v>
      </c>
      <c r="F1103" s="81" t="s">
        <v>248</v>
      </c>
      <c r="G1103" s="91" t="s">
        <v>245</v>
      </c>
      <c r="H1103" s="91">
        <v>2025</v>
      </c>
    </row>
    <row r="1104" spans="1:8" x14ac:dyDescent="0.35">
      <c r="A1104" s="91" t="s">
        <v>4</v>
      </c>
      <c r="B1104" s="91" t="s">
        <v>253</v>
      </c>
      <c r="C1104" s="91" t="s">
        <v>250</v>
      </c>
      <c r="D1104" s="91" t="s">
        <v>126</v>
      </c>
      <c r="E1104" s="95">
        <v>809</v>
      </c>
      <c r="F1104" s="81" t="s">
        <v>248</v>
      </c>
      <c r="G1104" s="91" t="s">
        <v>245</v>
      </c>
      <c r="H1104" s="91">
        <v>2025</v>
      </c>
    </row>
    <row r="1105" spans="1:8" x14ac:dyDescent="0.35">
      <c r="A1105" s="91" t="s">
        <v>4</v>
      </c>
      <c r="B1105" s="91" t="s">
        <v>253</v>
      </c>
      <c r="C1105" s="91" t="s">
        <v>251</v>
      </c>
      <c r="D1105" s="91" t="s">
        <v>126</v>
      </c>
      <c r="E1105" s="94">
        <v>8.6999999999999994E-2</v>
      </c>
      <c r="F1105" s="81" t="s">
        <v>244</v>
      </c>
      <c r="G1105" s="91" t="s">
        <v>245</v>
      </c>
      <c r="H1105" s="91">
        <v>2025</v>
      </c>
    </row>
    <row r="1106" spans="1:8" x14ac:dyDescent="0.35">
      <c r="A1106" s="91" t="s">
        <v>4</v>
      </c>
      <c r="B1106" s="91" t="s">
        <v>253</v>
      </c>
      <c r="C1106" s="91" t="s">
        <v>243</v>
      </c>
      <c r="D1106" s="91" t="s">
        <v>127</v>
      </c>
      <c r="E1106" s="94">
        <v>6.7000000000000004E-2</v>
      </c>
      <c r="F1106" s="81" t="s">
        <v>244</v>
      </c>
      <c r="G1106" s="91" t="s">
        <v>245</v>
      </c>
      <c r="H1106" s="91">
        <v>2025</v>
      </c>
    </row>
    <row r="1107" spans="1:8" x14ac:dyDescent="0.35">
      <c r="A1107" s="91" t="s">
        <v>4</v>
      </c>
      <c r="B1107" s="91" t="s">
        <v>253</v>
      </c>
      <c r="C1107" s="91" t="s">
        <v>246</v>
      </c>
      <c r="D1107" s="91" t="s">
        <v>127</v>
      </c>
      <c r="E1107" s="94">
        <v>1.2E-2</v>
      </c>
      <c r="F1107" s="81" t="s">
        <v>244</v>
      </c>
      <c r="G1107" s="91" t="s">
        <v>245</v>
      </c>
      <c r="H1107" s="91">
        <v>2025</v>
      </c>
    </row>
    <row r="1108" spans="1:8" x14ac:dyDescent="0.35">
      <c r="A1108" s="91" t="s">
        <v>4</v>
      </c>
      <c r="B1108" s="91" t="s">
        <v>253</v>
      </c>
      <c r="C1108" s="91" t="s">
        <v>247</v>
      </c>
      <c r="D1108" s="91" t="s">
        <v>127</v>
      </c>
      <c r="E1108" s="95">
        <v>281</v>
      </c>
      <c r="F1108" s="81" t="s">
        <v>248</v>
      </c>
      <c r="G1108" s="91" t="s">
        <v>245</v>
      </c>
      <c r="H1108" s="91">
        <v>2025</v>
      </c>
    </row>
    <row r="1109" spans="1:8" x14ac:dyDescent="0.35">
      <c r="A1109" s="91" t="s">
        <v>4</v>
      </c>
      <c r="B1109" s="91" t="s">
        <v>253</v>
      </c>
      <c r="C1109" s="91" t="s">
        <v>249</v>
      </c>
      <c r="D1109" s="91" t="s">
        <v>127</v>
      </c>
      <c r="E1109" s="95">
        <v>157</v>
      </c>
      <c r="F1109" s="81" t="s">
        <v>248</v>
      </c>
      <c r="G1109" s="91" t="s">
        <v>245</v>
      </c>
      <c r="H1109" s="91">
        <v>2025</v>
      </c>
    </row>
    <row r="1110" spans="1:8" x14ac:dyDescent="0.35">
      <c r="A1110" s="91" t="s">
        <v>4</v>
      </c>
      <c r="B1110" s="91" t="s">
        <v>253</v>
      </c>
      <c r="C1110" s="91" t="s">
        <v>250</v>
      </c>
      <c r="D1110" s="91" t="s">
        <v>127</v>
      </c>
      <c r="E1110" s="95">
        <v>753</v>
      </c>
      <c r="F1110" s="81" t="s">
        <v>248</v>
      </c>
      <c r="G1110" s="91" t="s">
        <v>245</v>
      </c>
      <c r="H1110" s="91">
        <v>2025</v>
      </c>
    </row>
    <row r="1111" spans="1:8" x14ac:dyDescent="0.35">
      <c r="A1111" s="91" t="s">
        <v>4</v>
      </c>
      <c r="B1111" s="91" t="s">
        <v>253</v>
      </c>
      <c r="C1111" s="91" t="s">
        <v>251</v>
      </c>
      <c r="D1111" s="91" t="s">
        <v>127</v>
      </c>
      <c r="E1111" s="94">
        <v>0.08</v>
      </c>
      <c r="F1111" s="81" t="s">
        <v>244</v>
      </c>
      <c r="G1111" s="91" t="s">
        <v>245</v>
      </c>
      <c r="H1111" s="91">
        <v>2025</v>
      </c>
    </row>
    <row r="1112" spans="1:8" x14ac:dyDescent="0.35">
      <c r="A1112" s="91" t="s">
        <v>4</v>
      </c>
      <c r="B1112" s="91" t="s">
        <v>253</v>
      </c>
      <c r="C1112" s="91" t="s">
        <v>243</v>
      </c>
      <c r="D1112" s="91" t="s">
        <v>128</v>
      </c>
      <c r="E1112" s="94">
        <v>5.0999999999999997E-2</v>
      </c>
      <c r="F1112" s="81" t="s">
        <v>244</v>
      </c>
      <c r="G1112" s="91" t="s">
        <v>245</v>
      </c>
      <c r="H1112" s="91">
        <v>2025</v>
      </c>
    </row>
    <row r="1113" spans="1:8" x14ac:dyDescent="0.35">
      <c r="A1113" s="91" t="s">
        <v>4</v>
      </c>
      <c r="B1113" s="91" t="s">
        <v>253</v>
      </c>
      <c r="C1113" s="91" t="s">
        <v>246</v>
      </c>
      <c r="D1113" s="91" t="s">
        <v>128</v>
      </c>
      <c r="E1113" s="94">
        <v>8.0000000000000002E-3</v>
      </c>
      <c r="F1113" s="81" t="s">
        <v>244</v>
      </c>
      <c r="G1113" s="91" t="s">
        <v>245</v>
      </c>
      <c r="H1113" s="91">
        <v>2025</v>
      </c>
    </row>
    <row r="1114" spans="1:8" x14ac:dyDescent="0.35">
      <c r="A1114" s="91" t="s">
        <v>4</v>
      </c>
      <c r="B1114" s="91" t="s">
        <v>253</v>
      </c>
      <c r="C1114" s="91" t="s">
        <v>247</v>
      </c>
      <c r="D1114" s="91" t="s">
        <v>128</v>
      </c>
      <c r="E1114" s="95">
        <v>286</v>
      </c>
      <c r="F1114" s="81" t="s">
        <v>248</v>
      </c>
      <c r="G1114" s="91" t="s">
        <v>245</v>
      </c>
      <c r="H1114" s="91">
        <v>2025</v>
      </c>
    </row>
    <row r="1115" spans="1:8" x14ac:dyDescent="0.35">
      <c r="A1115" s="91" t="s">
        <v>4</v>
      </c>
      <c r="B1115" s="91" t="s">
        <v>253</v>
      </c>
      <c r="C1115" s="91" t="s">
        <v>249</v>
      </c>
      <c r="D1115" s="91" t="s">
        <v>128</v>
      </c>
      <c r="E1115" s="95">
        <v>128</v>
      </c>
      <c r="F1115" s="81" t="s">
        <v>248</v>
      </c>
      <c r="G1115" s="91" t="s">
        <v>245</v>
      </c>
      <c r="H1115" s="91">
        <v>2025</v>
      </c>
    </row>
    <row r="1116" spans="1:8" x14ac:dyDescent="0.35">
      <c r="A1116" s="91" t="s">
        <v>4</v>
      </c>
      <c r="B1116" s="91" t="s">
        <v>253</v>
      </c>
      <c r="C1116" s="91" t="s">
        <v>250</v>
      </c>
      <c r="D1116" s="91" t="s">
        <v>128</v>
      </c>
      <c r="E1116" s="95">
        <v>745</v>
      </c>
      <c r="F1116" s="81" t="s">
        <v>248</v>
      </c>
      <c r="G1116" s="91" t="s">
        <v>245</v>
      </c>
      <c r="H1116" s="91">
        <v>2025</v>
      </c>
    </row>
    <row r="1117" spans="1:8" x14ac:dyDescent="0.35">
      <c r="A1117" s="91" t="s">
        <v>4</v>
      </c>
      <c r="B1117" s="91" t="s">
        <v>253</v>
      </c>
      <c r="C1117" s="91" t="s">
        <v>251</v>
      </c>
      <c r="D1117" s="91" t="s">
        <v>128</v>
      </c>
      <c r="E1117" s="94">
        <v>5.8999999999999997E-2</v>
      </c>
      <c r="F1117" s="81" t="s">
        <v>244</v>
      </c>
      <c r="G1117" s="91" t="s">
        <v>245</v>
      </c>
      <c r="H1117" s="91">
        <v>2025</v>
      </c>
    </row>
    <row r="1118" spans="1:8" x14ac:dyDescent="0.35">
      <c r="A1118" s="91" t="s">
        <v>4</v>
      </c>
      <c r="B1118" s="91" t="s">
        <v>253</v>
      </c>
      <c r="C1118" s="91" t="s">
        <v>243</v>
      </c>
      <c r="D1118" s="91" t="s">
        <v>129</v>
      </c>
      <c r="E1118" s="94">
        <v>5.8999999999999997E-2</v>
      </c>
      <c r="F1118" s="81" t="s">
        <v>244</v>
      </c>
      <c r="G1118" s="91" t="s">
        <v>245</v>
      </c>
      <c r="H1118" s="91">
        <v>2025</v>
      </c>
    </row>
    <row r="1119" spans="1:8" x14ac:dyDescent="0.35">
      <c r="A1119" s="91" t="s">
        <v>4</v>
      </c>
      <c r="B1119" s="91" t="s">
        <v>253</v>
      </c>
      <c r="C1119" s="91" t="s">
        <v>246</v>
      </c>
      <c r="D1119" s="91" t="s">
        <v>129</v>
      </c>
      <c r="E1119" s="94">
        <v>1.0999999999999999E-2</v>
      </c>
      <c r="F1119" s="81" t="s">
        <v>244</v>
      </c>
      <c r="G1119" s="91" t="s">
        <v>245</v>
      </c>
      <c r="H1119" s="91">
        <v>2025</v>
      </c>
    </row>
    <row r="1120" spans="1:8" x14ac:dyDescent="0.35">
      <c r="A1120" s="91" t="s">
        <v>4</v>
      </c>
      <c r="B1120" s="91" t="s">
        <v>253</v>
      </c>
      <c r="C1120" s="91" t="s">
        <v>247</v>
      </c>
      <c r="D1120" s="91" t="s">
        <v>129</v>
      </c>
      <c r="E1120" s="95">
        <v>315</v>
      </c>
      <c r="F1120" s="81" t="s">
        <v>248</v>
      </c>
      <c r="G1120" s="91" t="s">
        <v>245</v>
      </c>
      <c r="H1120" s="91">
        <v>2025</v>
      </c>
    </row>
    <row r="1121" spans="1:8" x14ac:dyDescent="0.35">
      <c r="A1121" s="91" t="s">
        <v>4</v>
      </c>
      <c r="B1121" s="91" t="s">
        <v>253</v>
      </c>
      <c r="C1121" s="91" t="s">
        <v>249</v>
      </c>
      <c r="D1121" s="91" t="s">
        <v>129</v>
      </c>
      <c r="E1121" s="95">
        <v>201</v>
      </c>
      <c r="F1121" s="81" t="s">
        <v>248</v>
      </c>
      <c r="G1121" s="91" t="s">
        <v>245</v>
      </c>
      <c r="H1121" s="91">
        <v>2025</v>
      </c>
    </row>
    <row r="1122" spans="1:8" x14ac:dyDescent="0.35">
      <c r="A1122" s="91" t="s">
        <v>4</v>
      </c>
      <c r="B1122" s="91" t="s">
        <v>253</v>
      </c>
      <c r="C1122" s="91" t="s">
        <v>250</v>
      </c>
      <c r="D1122" s="91" t="s">
        <v>129</v>
      </c>
      <c r="E1122" s="95">
        <v>772</v>
      </c>
      <c r="F1122" s="81" t="s">
        <v>248</v>
      </c>
      <c r="G1122" s="91" t="s">
        <v>245</v>
      </c>
      <c r="H1122" s="91">
        <v>2025</v>
      </c>
    </row>
    <row r="1123" spans="1:8" x14ac:dyDescent="0.35">
      <c r="A1123" s="91" t="s">
        <v>4</v>
      </c>
      <c r="B1123" s="91" t="s">
        <v>253</v>
      </c>
      <c r="C1123" s="91" t="s">
        <v>251</v>
      </c>
      <c r="D1123" s="91" t="s">
        <v>129</v>
      </c>
      <c r="E1123" s="94">
        <v>6.9000000000000006E-2</v>
      </c>
      <c r="F1123" s="81" t="s">
        <v>244</v>
      </c>
      <c r="G1123" s="91" t="s">
        <v>245</v>
      </c>
      <c r="H1123" s="91">
        <v>2025</v>
      </c>
    </row>
    <row r="1124" spans="1:8" x14ac:dyDescent="0.35">
      <c r="A1124" s="91" t="s">
        <v>4</v>
      </c>
      <c r="B1124" s="91" t="s">
        <v>253</v>
      </c>
      <c r="C1124" s="91" t="s">
        <v>243</v>
      </c>
      <c r="D1124" s="91" t="s">
        <v>130</v>
      </c>
      <c r="E1124" s="94">
        <v>6.9000000000000006E-2</v>
      </c>
      <c r="F1124" s="81" t="s">
        <v>244</v>
      </c>
      <c r="G1124" s="91" t="s">
        <v>245</v>
      </c>
      <c r="H1124" s="91">
        <v>2025</v>
      </c>
    </row>
    <row r="1125" spans="1:8" x14ac:dyDescent="0.35">
      <c r="A1125" s="91" t="s">
        <v>4</v>
      </c>
      <c r="B1125" s="91" t="s">
        <v>253</v>
      </c>
      <c r="C1125" s="91" t="s">
        <v>246</v>
      </c>
      <c r="D1125" s="91" t="s">
        <v>130</v>
      </c>
      <c r="E1125" s="94">
        <v>8.9999999999999993E-3</v>
      </c>
      <c r="F1125" s="81" t="s">
        <v>244</v>
      </c>
      <c r="G1125" s="91" t="s">
        <v>245</v>
      </c>
      <c r="H1125" s="91">
        <v>2025</v>
      </c>
    </row>
    <row r="1126" spans="1:8" x14ac:dyDescent="0.35">
      <c r="A1126" s="91" t="s">
        <v>4</v>
      </c>
      <c r="B1126" s="91" t="s">
        <v>253</v>
      </c>
      <c r="C1126" s="91" t="s">
        <v>247</v>
      </c>
      <c r="D1126" s="91" t="s">
        <v>130</v>
      </c>
      <c r="E1126" s="95">
        <v>343</v>
      </c>
      <c r="F1126" s="81" t="s">
        <v>248</v>
      </c>
      <c r="G1126" s="91" t="s">
        <v>245</v>
      </c>
      <c r="H1126" s="91">
        <v>2025</v>
      </c>
    </row>
    <row r="1127" spans="1:8" x14ac:dyDescent="0.35">
      <c r="A1127" s="91" t="s">
        <v>4</v>
      </c>
      <c r="B1127" s="91" t="s">
        <v>253</v>
      </c>
      <c r="C1127" s="91" t="s">
        <v>249</v>
      </c>
      <c r="D1127" s="91" t="s">
        <v>130</v>
      </c>
      <c r="E1127" s="95">
        <v>262</v>
      </c>
      <c r="F1127" s="81" t="s">
        <v>248</v>
      </c>
      <c r="G1127" s="91" t="s">
        <v>245</v>
      </c>
      <c r="H1127" s="91">
        <v>2025</v>
      </c>
    </row>
    <row r="1128" spans="1:8" x14ac:dyDescent="0.35">
      <c r="A1128" s="91" t="s">
        <v>4</v>
      </c>
      <c r="B1128" s="91" t="s">
        <v>253</v>
      </c>
      <c r="C1128" s="91" t="s">
        <v>250</v>
      </c>
      <c r="D1128" s="91" t="s">
        <v>130</v>
      </c>
      <c r="E1128" s="95">
        <v>810</v>
      </c>
      <c r="F1128" s="81" t="s">
        <v>248</v>
      </c>
      <c r="G1128" s="91" t="s">
        <v>245</v>
      </c>
      <c r="H1128" s="91">
        <v>2025</v>
      </c>
    </row>
    <row r="1129" spans="1:8" x14ac:dyDescent="0.35">
      <c r="A1129" s="91" t="s">
        <v>4</v>
      </c>
      <c r="B1129" s="91" t="s">
        <v>253</v>
      </c>
      <c r="C1129" s="91" t="s">
        <v>251</v>
      </c>
      <c r="D1129" s="91" t="s">
        <v>130</v>
      </c>
      <c r="E1129" s="94">
        <v>7.8E-2</v>
      </c>
      <c r="F1129" s="81" t="s">
        <v>244</v>
      </c>
      <c r="G1129" s="91" t="s">
        <v>245</v>
      </c>
      <c r="H1129" s="91">
        <v>2025</v>
      </c>
    </row>
    <row r="1130" spans="1:8" x14ac:dyDescent="0.35">
      <c r="A1130" s="91" t="s">
        <v>4</v>
      </c>
      <c r="B1130" s="91" t="s">
        <v>253</v>
      </c>
      <c r="C1130" s="91" t="s">
        <v>243</v>
      </c>
      <c r="D1130" s="91" t="s">
        <v>131</v>
      </c>
      <c r="E1130" s="94">
        <v>7.3999999999999996E-2</v>
      </c>
      <c r="F1130" s="81" t="s">
        <v>244</v>
      </c>
      <c r="G1130" s="91" t="s">
        <v>245</v>
      </c>
      <c r="H1130" s="91">
        <v>2025</v>
      </c>
    </row>
    <row r="1131" spans="1:8" x14ac:dyDescent="0.35">
      <c r="A1131" s="91" t="s">
        <v>4</v>
      </c>
      <c r="B1131" s="91" t="s">
        <v>253</v>
      </c>
      <c r="C1131" s="91" t="s">
        <v>246</v>
      </c>
      <c r="D1131" s="91" t="s">
        <v>131</v>
      </c>
      <c r="E1131" s="94">
        <v>1.0999999999999999E-2</v>
      </c>
      <c r="F1131" s="81" t="s">
        <v>244</v>
      </c>
      <c r="G1131" s="91" t="s">
        <v>245</v>
      </c>
      <c r="H1131" s="91">
        <v>2025</v>
      </c>
    </row>
    <row r="1132" spans="1:8" x14ac:dyDescent="0.35">
      <c r="A1132" s="91" t="s">
        <v>4</v>
      </c>
      <c r="B1132" s="91" t="s">
        <v>253</v>
      </c>
      <c r="C1132" s="91" t="s">
        <v>247</v>
      </c>
      <c r="D1132" s="91" t="s">
        <v>131</v>
      </c>
      <c r="E1132" s="95">
        <v>368</v>
      </c>
      <c r="F1132" s="81" t="s">
        <v>248</v>
      </c>
      <c r="G1132" s="91" t="s">
        <v>245</v>
      </c>
      <c r="H1132" s="91">
        <v>2025</v>
      </c>
    </row>
    <row r="1133" spans="1:8" x14ac:dyDescent="0.35">
      <c r="A1133" s="91" t="s">
        <v>4</v>
      </c>
      <c r="B1133" s="91" t="s">
        <v>253</v>
      </c>
      <c r="C1133" s="91" t="s">
        <v>249</v>
      </c>
      <c r="D1133" s="91" t="s">
        <v>131</v>
      </c>
      <c r="E1133" s="95">
        <v>222</v>
      </c>
      <c r="F1133" s="81" t="s">
        <v>248</v>
      </c>
      <c r="G1133" s="91" t="s">
        <v>245</v>
      </c>
      <c r="H1133" s="91">
        <v>2025</v>
      </c>
    </row>
    <row r="1134" spans="1:8" x14ac:dyDescent="0.35">
      <c r="A1134" s="91" t="s">
        <v>4</v>
      </c>
      <c r="B1134" s="91" t="s">
        <v>253</v>
      </c>
      <c r="C1134" s="91" t="s">
        <v>250</v>
      </c>
      <c r="D1134" s="91" t="s">
        <v>131</v>
      </c>
      <c r="E1134" s="95">
        <v>731</v>
      </c>
      <c r="F1134" s="81" t="s">
        <v>248</v>
      </c>
      <c r="G1134" s="91" t="s">
        <v>245</v>
      </c>
      <c r="H1134" s="91">
        <v>2025</v>
      </c>
    </row>
    <row r="1135" spans="1:8" x14ac:dyDescent="0.35">
      <c r="A1135" s="91" t="s">
        <v>4</v>
      </c>
      <c r="B1135" s="91" t="s">
        <v>253</v>
      </c>
      <c r="C1135" s="91" t="s">
        <v>251</v>
      </c>
      <c r="D1135" s="91" t="s">
        <v>131</v>
      </c>
      <c r="E1135" s="94">
        <v>8.5000000000000006E-2</v>
      </c>
      <c r="F1135" s="81" t="s">
        <v>244</v>
      </c>
      <c r="G1135" s="91" t="s">
        <v>245</v>
      </c>
      <c r="H1135" s="91">
        <v>2025</v>
      </c>
    </row>
    <row r="1136" spans="1:8" x14ac:dyDescent="0.35">
      <c r="A1136" s="91" t="s">
        <v>4</v>
      </c>
      <c r="B1136" s="91" t="s">
        <v>253</v>
      </c>
      <c r="C1136" s="91" t="s">
        <v>243</v>
      </c>
      <c r="D1136" s="91" t="s">
        <v>132</v>
      </c>
      <c r="E1136" s="94">
        <v>7.2999999999999995E-2</v>
      </c>
      <c r="F1136" s="81" t="s">
        <v>244</v>
      </c>
      <c r="G1136" s="91" t="s">
        <v>252</v>
      </c>
      <c r="H1136" s="91">
        <v>2025</v>
      </c>
    </row>
    <row r="1137" spans="1:8" x14ac:dyDescent="0.35">
      <c r="A1137" s="91" t="s">
        <v>4</v>
      </c>
      <c r="B1137" s="91" t="s">
        <v>253</v>
      </c>
      <c r="C1137" s="91" t="s">
        <v>246</v>
      </c>
      <c r="D1137" s="91" t="s">
        <v>132</v>
      </c>
      <c r="E1137" s="94">
        <v>0.01</v>
      </c>
      <c r="F1137" s="81" t="s">
        <v>244</v>
      </c>
      <c r="G1137" s="91" t="s">
        <v>252</v>
      </c>
      <c r="H1137" s="91">
        <v>2025</v>
      </c>
    </row>
    <row r="1138" spans="1:8" x14ac:dyDescent="0.35">
      <c r="A1138" s="91" t="s">
        <v>4</v>
      </c>
      <c r="B1138" s="91" t="s">
        <v>253</v>
      </c>
      <c r="C1138" s="91" t="s">
        <v>247</v>
      </c>
      <c r="D1138" s="91" t="s">
        <v>132</v>
      </c>
      <c r="E1138" s="95">
        <v>315</v>
      </c>
      <c r="F1138" s="81" t="s">
        <v>248</v>
      </c>
      <c r="G1138" s="91" t="s">
        <v>252</v>
      </c>
      <c r="H1138" s="91">
        <v>2025</v>
      </c>
    </row>
    <row r="1139" spans="1:8" x14ac:dyDescent="0.35">
      <c r="A1139" s="91" t="s">
        <v>4</v>
      </c>
      <c r="B1139" s="91" t="s">
        <v>253</v>
      </c>
      <c r="C1139" s="91" t="s">
        <v>249</v>
      </c>
      <c r="D1139" s="91" t="s">
        <v>132</v>
      </c>
      <c r="E1139" s="95">
        <v>194</v>
      </c>
      <c r="F1139" s="81" t="s">
        <v>248</v>
      </c>
      <c r="G1139" s="91" t="s">
        <v>252</v>
      </c>
      <c r="H1139" s="91">
        <v>2025</v>
      </c>
    </row>
    <row r="1140" spans="1:8" x14ac:dyDescent="0.35">
      <c r="A1140" s="91" t="s">
        <v>4</v>
      </c>
      <c r="B1140" s="91" t="s">
        <v>253</v>
      </c>
      <c r="C1140" s="91" t="s">
        <v>250</v>
      </c>
      <c r="D1140" s="91" t="s">
        <v>132</v>
      </c>
      <c r="E1140" s="95">
        <f>MROUND(INDEX('[2]Input Data'!$U$430:$AI$449,MATCH(IF($B1140="History ","History",$B1140),'[2]Input Data'!$A$430:$A$449,0),MATCH($D1140,'[2]Input Data'!B$429:Q$429,0)),1)</f>
        <v>679</v>
      </c>
      <c r="F1140" s="81" t="s">
        <v>248</v>
      </c>
      <c r="G1140" s="91" t="s">
        <v>252</v>
      </c>
      <c r="H1140" s="91">
        <v>2025</v>
      </c>
    </row>
    <row r="1141" spans="1:8" x14ac:dyDescent="0.35">
      <c r="A1141" s="91" t="s">
        <v>4</v>
      </c>
      <c r="B1141" s="91" t="s">
        <v>253</v>
      </c>
      <c r="C1141" s="91" t="s">
        <v>251</v>
      </c>
      <c r="D1141" s="91" t="s">
        <v>132</v>
      </c>
      <c r="E1141" s="94">
        <v>8.3000000000000004E-2</v>
      </c>
      <c r="F1141" s="81" t="s">
        <v>244</v>
      </c>
      <c r="G1141" s="91" t="s">
        <v>252</v>
      </c>
      <c r="H1141" s="91">
        <v>2025</v>
      </c>
    </row>
    <row r="1142" spans="1:8" x14ac:dyDescent="0.35">
      <c r="A1142" s="91" t="s">
        <v>4</v>
      </c>
      <c r="B1142" s="91" t="s">
        <v>253</v>
      </c>
      <c r="C1142" s="91" t="s">
        <v>243</v>
      </c>
      <c r="D1142" s="91" t="s">
        <v>133</v>
      </c>
      <c r="E1142" s="94">
        <v>7.0999999999999994E-2</v>
      </c>
      <c r="F1142" s="81" t="s">
        <v>244</v>
      </c>
      <c r="G1142" s="91" t="s">
        <v>252</v>
      </c>
      <c r="H1142" s="91">
        <v>2025</v>
      </c>
    </row>
    <row r="1143" spans="1:8" x14ac:dyDescent="0.35">
      <c r="A1143" s="91" t="s">
        <v>4</v>
      </c>
      <c r="B1143" s="91" t="s">
        <v>253</v>
      </c>
      <c r="C1143" s="91" t="s">
        <v>246</v>
      </c>
      <c r="D1143" s="91" t="s">
        <v>133</v>
      </c>
      <c r="E1143" s="94">
        <v>0.01</v>
      </c>
      <c r="F1143" s="81" t="s">
        <v>244</v>
      </c>
      <c r="G1143" s="91" t="s">
        <v>252</v>
      </c>
      <c r="H1143" s="91">
        <v>2025</v>
      </c>
    </row>
    <row r="1144" spans="1:8" x14ac:dyDescent="0.35">
      <c r="A1144" s="91" t="s">
        <v>4</v>
      </c>
      <c r="B1144" s="91" t="s">
        <v>253</v>
      </c>
      <c r="C1144" s="91" t="s">
        <v>247</v>
      </c>
      <c r="D1144" s="91" t="s">
        <v>133</v>
      </c>
      <c r="E1144" s="95">
        <v>315</v>
      </c>
      <c r="F1144" s="81" t="s">
        <v>248</v>
      </c>
      <c r="G1144" s="91" t="s">
        <v>252</v>
      </c>
      <c r="H1144" s="91">
        <v>2025</v>
      </c>
    </row>
    <row r="1145" spans="1:8" x14ac:dyDescent="0.35">
      <c r="A1145" s="91" t="s">
        <v>4</v>
      </c>
      <c r="B1145" s="91" t="s">
        <v>253</v>
      </c>
      <c r="C1145" s="91" t="s">
        <v>249</v>
      </c>
      <c r="D1145" s="91" t="s">
        <v>133</v>
      </c>
      <c r="E1145" s="95">
        <v>191</v>
      </c>
      <c r="F1145" s="81" t="s">
        <v>248</v>
      </c>
      <c r="G1145" s="91" t="s">
        <v>252</v>
      </c>
      <c r="H1145" s="91">
        <v>2025</v>
      </c>
    </row>
    <row r="1146" spans="1:8" x14ac:dyDescent="0.35">
      <c r="A1146" s="91" t="s">
        <v>4</v>
      </c>
      <c r="B1146" s="91" t="s">
        <v>253</v>
      </c>
      <c r="C1146" s="91" t="s">
        <v>250</v>
      </c>
      <c r="D1146" s="91" t="s">
        <v>133</v>
      </c>
      <c r="E1146" s="95">
        <f>MROUND(INDEX('[2]Input Data'!$U$430:$AI$449,MATCH(IF($B1146="History ","History",$B1146),'[2]Input Data'!$A$430:$A$449,0),MATCH($D1146,'[2]Input Data'!B$429:Q$429,0)),1)</f>
        <v>637</v>
      </c>
      <c r="F1146" s="81" t="s">
        <v>248</v>
      </c>
      <c r="G1146" s="91" t="s">
        <v>252</v>
      </c>
      <c r="H1146" s="91">
        <v>2025</v>
      </c>
    </row>
    <row r="1147" spans="1:8" x14ac:dyDescent="0.35">
      <c r="A1147" s="91" t="s">
        <v>4</v>
      </c>
      <c r="B1147" s="91" t="s">
        <v>253</v>
      </c>
      <c r="C1147" s="91" t="s">
        <v>251</v>
      </c>
      <c r="D1147" s="91" t="s">
        <v>133</v>
      </c>
      <c r="E1147" s="94">
        <v>0.08</v>
      </c>
      <c r="F1147" s="81" t="s">
        <v>244</v>
      </c>
      <c r="G1147" s="91" t="s">
        <v>252</v>
      </c>
      <c r="H1147" s="91">
        <v>2025</v>
      </c>
    </row>
    <row r="1148" spans="1:8" x14ac:dyDescent="0.35">
      <c r="A1148" s="91" t="s">
        <v>4</v>
      </c>
      <c r="B1148" s="91" t="s">
        <v>253</v>
      </c>
      <c r="C1148" s="91" t="s">
        <v>243</v>
      </c>
      <c r="D1148" s="91" t="s">
        <v>134</v>
      </c>
      <c r="E1148" s="94">
        <v>6.9000000000000006E-2</v>
      </c>
      <c r="F1148" s="81" t="s">
        <v>244</v>
      </c>
      <c r="G1148" s="91" t="s">
        <v>252</v>
      </c>
      <c r="H1148" s="91">
        <v>2025</v>
      </c>
    </row>
    <row r="1149" spans="1:8" x14ac:dyDescent="0.35">
      <c r="A1149" s="91" t="s">
        <v>4</v>
      </c>
      <c r="B1149" s="91" t="s">
        <v>253</v>
      </c>
      <c r="C1149" s="91" t="s">
        <v>246</v>
      </c>
      <c r="D1149" s="91" t="s">
        <v>134</v>
      </c>
      <c r="E1149" s="94">
        <v>0.01</v>
      </c>
      <c r="F1149" s="81" t="s">
        <v>244</v>
      </c>
      <c r="G1149" s="91" t="s">
        <v>252</v>
      </c>
      <c r="H1149" s="91">
        <v>2025</v>
      </c>
    </row>
    <row r="1150" spans="1:8" x14ac:dyDescent="0.35">
      <c r="A1150" s="91" t="s">
        <v>4</v>
      </c>
      <c r="B1150" s="91" t="s">
        <v>253</v>
      </c>
      <c r="C1150" s="91" t="s">
        <v>247</v>
      </c>
      <c r="D1150" s="91" t="s">
        <v>134</v>
      </c>
      <c r="E1150" s="95">
        <v>315</v>
      </c>
      <c r="F1150" s="81" t="s">
        <v>248</v>
      </c>
      <c r="G1150" s="91" t="s">
        <v>252</v>
      </c>
      <c r="H1150" s="91">
        <v>2025</v>
      </c>
    </row>
    <row r="1151" spans="1:8" x14ac:dyDescent="0.35">
      <c r="A1151" s="91" t="s">
        <v>4</v>
      </c>
      <c r="B1151" s="91" t="s">
        <v>253</v>
      </c>
      <c r="C1151" s="91" t="s">
        <v>249</v>
      </c>
      <c r="D1151" s="91" t="s">
        <v>134</v>
      </c>
      <c r="E1151" s="95">
        <v>207</v>
      </c>
      <c r="F1151" s="81" t="s">
        <v>248</v>
      </c>
      <c r="G1151" s="91" t="s">
        <v>252</v>
      </c>
      <c r="H1151" s="91">
        <v>2025</v>
      </c>
    </row>
    <row r="1152" spans="1:8" x14ac:dyDescent="0.35">
      <c r="A1152" s="91" t="s">
        <v>4</v>
      </c>
      <c r="B1152" s="91" t="s">
        <v>253</v>
      </c>
      <c r="C1152" s="91" t="s">
        <v>250</v>
      </c>
      <c r="D1152" s="91" t="s">
        <v>134</v>
      </c>
      <c r="E1152" s="95"/>
      <c r="F1152" s="81"/>
      <c r="G1152" s="91" t="s">
        <v>252</v>
      </c>
      <c r="H1152" s="91">
        <v>2025</v>
      </c>
    </row>
    <row r="1153" spans="1:8" x14ac:dyDescent="0.35">
      <c r="A1153" s="91" t="s">
        <v>4</v>
      </c>
      <c r="B1153" s="91" t="s">
        <v>253</v>
      </c>
      <c r="C1153" s="91" t="s">
        <v>251</v>
      </c>
      <c r="D1153" s="91" t="s">
        <v>134</v>
      </c>
      <c r="E1153" s="94">
        <v>7.9000000000000001E-2</v>
      </c>
      <c r="F1153" s="81" t="s">
        <v>244</v>
      </c>
      <c r="G1153" s="91" t="s">
        <v>252</v>
      </c>
      <c r="H1153" s="91">
        <v>2025</v>
      </c>
    </row>
    <row r="1154" spans="1:8" x14ac:dyDescent="0.35">
      <c r="A1154" s="91" t="s">
        <v>4</v>
      </c>
      <c r="B1154" s="91" t="s">
        <v>10</v>
      </c>
      <c r="C1154" s="91" t="s">
        <v>243</v>
      </c>
      <c r="D1154" s="91" t="s">
        <v>119</v>
      </c>
      <c r="E1154" s="94">
        <v>7.8E-2</v>
      </c>
      <c r="F1154" s="81" t="s">
        <v>244</v>
      </c>
      <c r="G1154" s="91" t="s">
        <v>245</v>
      </c>
      <c r="H1154" s="91">
        <v>2025</v>
      </c>
    </row>
    <row r="1155" spans="1:8" x14ac:dyDescent="0.35">
      <c r="A1155" s="91" t="s">
        <v>4</v>
      </c>
      <c r="B1155" s="91" t="s">
        <v>10</v>
      </c>
      <c r="C1155" s="91" t="s">
        <v>246</v>
      </c>
      <c r="D1155" s="91" t="s">
        <v>119</v>
      </c>
      <c r="E1155" s="94">
        <v>3.6999999999999998E-2</v>
      </c>
      <c r="F1155" s="81" t="s">
        <v>244</v>
      </c>
      <c r="G1155" s="91" t="s">
        <v>245</v>
      </c>
      <c r="H1155" s="91">
        <v>2025</v>
      </c>
    </row>
    <row r="1156" spans="1:8" x14ac:dyDescent="0.35">
      <c r="A1156" s="91" t="s">
        <v>4</v>
      </c>
      <c r="B1156" s="91" t="s">
        <v>10</v>
      </c>
      <c r="C1156" s="91" t="s">
        <v>247</v>
      </c>
      <c r="D1156" s="91" t="s">
        <v>119</v>
      </c>
      <c r="E1156" s="95">
        <v>735</v>
      </c>
      <c r="F1156" s="81" t="s">
        <v>248</v>
      </c>
      <c r="G1156" s="91" t="s">
        <v>245</v>
      </c>
      <c r="H1156" s="91">
        <v>2025</v>
      </c>
    </row>
    <row r="1157" spans="1:8" x14ac:dyDescent="0.35">
      <c r="A1157" s="91" t="s">
        <v>4</v>
      </c>
      <c r="B1157" s="91" t="s">
        <v>10</v>
      </c>
      <c r="C1157" s="91" t="s">
        <v>249</v>
      </c>
      <c r="D1157" s="91" t="s">
        <v>119</v>
      </c>
      <c r="E1157" s="95">
        <v>400</v>
      </c>
      <c r="F1157" s="81" t="s">
        <v>248</v>
      </c>
      <c r="G1157" s="91" t="s">
        <v>245</v>
      </c>
      <c r="H1157" s="91">
        <v>2025</v>
      </c>
    </row>
    <row r="1158" spans="1:8" x14ac:dyDescent="0.35">
      <c r="A1158" s="91" t="s">
        <v>4</v>
      </c>
      <c r="B1158" s="91" t="s">
        <v>10</v>
      </c>
      <c r="C1158" s="91" t="s">
        <v>250</v>
      </c>
      <c r="D1158" s="91" t="s">
        <v>119</v>
      </c>
      <c r="E1158" s="95">
        <v>1744</v>
      </c>
      <c r="F1158" s="81" t="s">
        <v>248</v>
      </c>
      <c r="G1158" s="91" t="s">
        <v>245</v>
      </c>
      <c r="H1158" s="91">
        <v>2025</v>
      </c>
    </row>
    <row r="1159" spans="1:8" x14ac:dyDescent="0.35">
      <c r="A1159" s="91" t="s">
        <v>4</v>
      </c>
      <c r="B1159" s="91" t="s">
        <v>10</v>
      </c>
      <c r="C1159" s="91" t="s">
        <v>251</v>
      </c>
      <c r="D1159" s="91" t="s">
        <v>119</v>
      </c>
      <c r="E1159" s="94">
        <v>0.115</v>
      </c>
      <c r="F1159" s="81" t="s">
        <v>244</v>
      </c>
      <c r="G1159" s="91" t="s">
        <v>245</v>
      </c>
      <c r="H1159" s="91">
        <v>2025</v>
      </c>
    </row>
    <row r="1160" spans="1:8" x14ac:dyDescent="0.35">
      <c r="A1160" s="91" t="s">
        <v>4</v>
      </c>
      <c r="B1160" s="91" t="s">
        <v>10</v>
      </c>
      <c r="C1160" s="91" t="s">
        <v>243</v>
      </c>
      <c r="D1160" s="91" t="s">
        <v>120</v>
      </c>
      <c r="E1160" s="94">
        <v>7.0999999999999994E-2</v>
      </c>
      <c r="F1160" s="81" t="s">
        <v>244</v>
      </c>
      <c r="G1160" s="91" t="s">
        <v>245</v>
      </c>
      <c r="H1160" s="91">
        <v>2025</v>
      </c>
    </row>
    <row r="1161" spans="1:8" x14ac:dyDescent="0.35">
      <c r="A1161" s="91" t="s">
        <v>4</v>
      </c>
      <c r="B1161" s="91" t="s">
        <v>10</v>
      </c>
      <c r="C1161" s="91" t="s">
        <v>246</v>
      </c>
      <c r="D1161" s="91" t="s">
        <v>120</v>
      </c>
      <c r="E1161" s="94">
        <v>2.9000000000000001E-2</v>
      </c>
      <c r="F1161" s="81" t="s">
        <v>244</v>
      </c>
      <c r="G1161" s="91" t="s">
        <v>245</v>
      </c>
      <c r="H1161" s="91">
        <v>2025</v>
      </c>
    </row>
    <row r="1162" spans="1:8" x14ac:dyDescent="0.35">
      <c r="A1162" s="91" t="s">
        <v>4</v>
      </c>
      <c r="B1162" s="91" t="s">
        <v>10</v>
      </c>
      <c r="C1162" s="91" t="s">
        <v>247</v>
      </c>
      <c r="D1162" s="91" t="s">
        <v>120</v>
      </c>
      <c r="E1162" s="95">
        <v>873</v>
      </c>
      <c r="F1162" s="81" t="s">
        <v>248</v>
      </c>
      <c r="G1162" s="91" t="s">
        <v>245</v>
      </c>
      <c r="H1162" s="91">
        <v>2025</v>
      </c>
    </row>
    <row r="1163" spans="1:8" x14ac:dyDescent="0.35">
      <c r="A1163" s="91" t="s">
        <v>4</v>
      </c>
      <c r="B1163" s="91" t="s">
        <v>10</v>
      </c>
      <c r="C1163" s="91" t="s">
        <v>249</v>
      </c>
      <c r="D1163" s="91" t="s">
        <v>120</v>
      </c>
      <c r="E1163" s="95">
        <v>459</v>
      </c>
      <c r="F1163" s="81" t="s">
        <v>248</v>
      </c>
      <c r="G1163" s="91" t="s">
        <v>245</v>
      </c>
      <c r="H1163" s="91">
        <v>2025</v>
      </c>
    </row>
    <row r="1164" spans="1:8" x14ac:dyDescent="0.35">
      <c r="A1164" s="91" t="s">
        <v>4</v>
      </c>
      <c r="B1164" s="91" t="s">
        <v>10</v>
      </c>
      <c r="C1164" s="91" t="s">
        <v>250</v>
      </c>
      <c r="D1164" s="91" t="s">
        <v>120</v>
      </c>
      <c r="E1164" s="95">
        <v>1883</v>
      </c>
      <c r="F1164" s="81" t="s">
        <v>248</v>
      </c>
      <c r="G1164" s="91" t="s">
        <v>245</v>
      </c>
      <c r="H1164" s="91">
        <v>2025</v>
      </c>
    </row>
    <row r="1165" spans="1:8" x14ac:dyDescent="0.35">
      <c r="A1165" s="91" t="s">
        <v>4</v>
      </c>
      <c r="B1165" s="91" t="s">
        <v>10</v>
      </c>
      <c r="C1165" s="91" t="s">
        <v>251</v>
      </c>
      <c r="D1165" s="91" t="s">
        <v>120</v>
      </c>
      <c r="E1165" s="94">
        <v>0.1</v>
      </c>
      <c r="F1165" s="81" t="s">
        <v>244</v>
      </c>
      <c r="G1165" s="91" t="s">
        <v>245</v>
      </c>
      <c r="H1165" s="91">
        <v>2025</v>
      </c>
    </row>
    <row r="1166" spans="1:8" x14ac:dyDescent="0.35">
      <c r="A1166" s="91" t="s">
        <v>4</v>
      </c>
      <c r="B1166" s="91" t="s">
        <v>10</v>
      </c>
      <c r="C1166" s="91" t="s">
        <v>243</v>
      </c>
      <c r="D1166" s="91" t="s">
        <v>121</v>
      </c>
      <c r="E1166" s="94">
        <v>7.5999999999999998E-2</v>
      </c>
      <c r="F1166" s="81" t="s">
        <v>244</v>
      </c>
      <c r="G1166" s="91" t="s">
        <v>245</v>
      </c>
      <c r="H1166" s="91">
        <v>2025</v>
      </c>
    </row>
    <row r="1167" spans="1:8" x14ac:dyDescent="0.35">
      <c r="A1167" s="91" t="s">
        <v>4</v>
      </c>
      <c r="B1167" s="91" t="s">
        <v>10</v>
      </c>
      <c r="C1167" s="91" t="s">
        <v>246</v>
      </c>
      <c r="D1167" s="91" t="s">
        <v>121</v>
      </c>
      <c r="E1167" s="94">
        <v>2.9000000000000001E-2</v>
      </c>
      <c r="F1167" s="81" t="s">
        <v>244</v>
      </c>
      <c r="G1167" s="91" t="s">
        <v>245</v>
      </c>
      <c r="H1167" s="91">
        <v>2025</v>
      </c>
    </row>
    <row r="1168" spans="1:8" x14ac:dyDescent="0.35">
      <c r="A1168" s="91" t="s">
        <v>4</v>
      </c>
      <c r="B1168" s="91" t="s">
        <v>10</v>
      </c>
      <c r="C1168" s="91" t="s">
        <v>247</v>
      </c>
      <c r="D1168" s="91" t="s">
        <v>121</v>
      </c>
      <c r="E1168" s="95">
        <v>851</v>
      </c>
      <c r="F1168" s="81" t="s">
        <v>248</v>
      </c>
      <c r="G1168" s="91" t="s">
        <v>245</v>
      </c>
      <c r="H1168" s="91">
        <v>2025</v>
      </c>
    </row>
    <row r="1169" spans="1:8" x14ac:dyDescent="0.35">
      <c r="A1169" s="91" t="s">
        <v>4</v>
      </c>
      <c r="B1169" s="91" t="s">
        <v>10</v>
      </c>
      <c r="C1169" s="91" t="s">
        <v>249</v>
      </c>
      <c r="D1169" s="91" t="s">
        <v>121</v>
      </c>
      <c r="E1169" s="95">
        <v>471</v>
      </c>
      <c r="F1169" s="81" t="s">
        <v>248</v>
      </c>
      <c r="G1169" s="91" t="s">
        <v>245</v>
      </c>
      <c r="H1169" s="91">
        <v>2025</v>
      </c>
    </row>
    <row r="1170" spans="1:8" x14ac:dyDescent="0.35">
      <c r="A1170" s="91" t="s">
        <v>4</v>
      </c>
      <c r="B1170" s="91" t="s">
        <v>10</v>
      </c>
      <c r="C1170" s="91" t="s">
        <v>250</v>
      </c>
      <c r="D1170" s="91" t="s">
        <v>121</v>
      </c>
      <c r="E1170" s="95">
        <v>1794</v>
      </c>
      <c r="F1170" s="81" t="s">
        <v>248</v>
      </c>
      <c r="G1170" s="91" t="s">
        <v>245</v>
      </c>
      <c r="H1170" s="91">
        <v>2025</v>
      </c>
    </row>
    <row r="1171" spans="1:8" x14ac:dyDescent="0.35">
      <c r="A1171" s="91" t="s">
        <v>4</v>
      </c>
      <c r="B1171" s="91" t="s">
        <v>10</v>
      </c>
      <c r="C1171" s="91" t="s">
        <v>251</v>
      </c>
      <c r="D1171" s="91" t="s">
        <v>121</v>
      </c>
      <c r="E1171" s="94">
        <v>0.105</v>
      </c>
      <c r="F1171" s="81" t="s">
        <v>244</v>
      </c>
      <c r="G1171" s="91" t="s">
        <v>245</v>
      </c>
      <c r="H1171" s="91">
        <v>2025</v>
      </c>
    </row>
    <row r="1172" spans="1:8" x14ac:dyDescent="0.35">
      <c r="A1172" s="91" t="s">
        <v>4</v>
      </c>
      <c r="B1172" s="91" t="s">
        <v>10</v>
      </c>
      <c r="C1172" s="91" t="s">
        <v>243</v>
      </c>
      <c r="D1172" s="91" t="s">
        <v>122</v>
      </c>
      <c r="E1172" s="94">
        <v>8.4000000000000005E-2</v>
      </c>
      <c r="F1172" s="81" t="s">
        <v>244</v>
      </c>
      <c r="G1172" s="91" t="s">
        <v>245</v>
      </c>
      <c r="H1172" s="91">
        <v>2025</v>
      </c>
    </row>
    <row r="1173" spans="1:8" x14ac:dyDescent="0.35">
      <c r="A1173" s="91" t="s">
        <v>4</v>
      </c>
      <c r="B1173" s="91" t="s">
        <v>10</v>
      </c>
      <c r="C1173" s="91" t="s">
        <v>246</v>
      </c>
      <c r="D1173" s="91" t="s">
        <v>122</v>
      </c>
      <c r="E1173" s="94">
        <v>2.5999999999999999E-2</v>
      </c>
      <c r="F1173" s="81" t="s">
        <v>244</v>
      </c>
      <c r="G1173" s="91" t="s">
        <v>245</v>
      </c>
      <c r="H1173" s="91">
        <v>2025</v>
      </c>
    </row>
    <row r="1174" spans="1:8" x14ac:dyDescent="0.35">
      <c r="A1174" s="91" t="s">
        <v>4</v>
      </c>
      <c r="B1174" s="91" t="s">
        <v>10</v>
      </c>
      <c r="C1174" s="91" t="s">
        <v>247</v>
      </c>
      <c r="D1174" s="91" t="s">
        <v>122</v>
      </c>
      <c r="E1174" s="95">
        <v>1078</v>
      </c>
      <c r="F1174" s="81" t="s">
        <v>248</v>
      </c>
      <c r="G1174" s="91" t="s">
        <v>245</v>
      </c>
      <c r="H1174" s="91">
        <v>2025</v>
      </c>
    </row>
    <row r="1175" spans="1:8" x14ac:dyDescent="0.35">
      <c r="A1175" s="91" t="s">
        <v>4</v>
      </c>
      <c r="B1175" s="91" t="s">
        <v>10</v>
      </c>
      <c r="C1175" s="91" t="s">
        <v>249</v>
      </c>
      <c r="D1175" s="91" t="s">
        <v>122</v>
      </c>
      <c r="E1175" s="95">
        <v>542</v>
      </c>
      <c r="F1175" s="81" t="s">
        <v>248</v>
      </c>
      <c r="G1175" s="91" t="s">
        <v>245</v>
      </c>
      <c r="H1175" s="91">
        <v>2025</v>
      </c>
    </row>
    <row r="1176" spans="1:8" x14ac:dyDescent="0.35">
      <c r="A1176" s="91" t="s">
        <v>4</v>
      </c>
      <c r="B1176" s="91" t="s">
        <v>10</v>
      </c>
      <c r="C1176" s="91" t="s">
        <v>250</v>
      </c>
      <c r="D1176" s="91" t="s">
        <v>122</v>
      </c>
      <c r="E1176" s="95">
        <v>1936</v>
      </c>
      <c r="F1176" s="81" t="s">
        <v>248</v>
      </c>
      <c r="G1176" s="91" t="s">
        <v>245</v>
      </c>
      <c r="H1176" s="91">
        <v>2025</v>
      </c>
    </row>
    <row r="1177" spans="1:8" x14ac:dyDescent="0.35">
      <c r="A1177" s="91" t="s">
        <v>4</v>
      </c>
      <c r="B1177" s="91" t="s">
        <v>10</v>
      </c>
      <c r="C1177" s="91" t="s">
        <v>251</v>
      </c>
      <c r="D1177" s="91" t="s">
        <v>122</v>
      </c>
      <c r="E1177" s="94">
        <v>0.111</v>
      </c>
      <c r="F1177" s="81" t="s">
        <v>244</v>
      </c>
      <c r="G1177" s="91" t="s">
        <v>245</v>
      </c>
      <c r="H1177" s="91">
        <v>2025</v>
      </c>
    </row>
    <row r="1178" spans="1:8" x14ac:dyDescent="0.35">
      <c r="A1178" s="91" t="s">
        <v>4</v>
      </c>
      <c r="B1178" s="91" t="s">
        <v>10</v>
      </c>
      <c r="C1178" s="91" t="s">
        <v>243</v>
      </c>
      <c r="D1178" s="91" t="s">
        <v>123</v>
      </c>
      <c r="E1178" s="94">
        <v>9.0999999999999998E-2</v>
      </c>
      <c r="F1178" s="81" t="s">
        <v>244</v>
      </c>
      <c r="G1178" s="91" t="s">
        <v>245</v>
      </c>
      <c r="H1178" s="91">
        <v>2025</v>
      </c>
    </row>
    <row r="1179" spans="1:8" x14ac:dyDescent="0.35">
      <c r="A1179" s="91" t="s">
        <v>4</v>
      </c>
      <c r="B1179" s="91" t="s">
        <v>10</v>
      </c>
      <c r="C1179" s="91" t="s">
        <v>246</v>
      </c>
      <c r="D1179" s="91" t="s">
        <v>123</v>
      </c>
      <c r="E1179" s="94">
        <v>2.5000000000000001E-2</v>
      </c>
      <c r="F1179" s="81" t="s">
        <v>244</v>
      </c>
      <c r="G1179" s="91" t="s">
        <v>245</v>
      </c>
      <c r="H1179" s="91">
        <v>2025</v>
      </c>
    </row>
    <row r="1180" spans="1:8" x14ac:dyDescent="0.35">
      <c r="A1180" s="91" t="s">
        <v>4</v>
      </c>
      <c r="B1180" s="91" t="s">
        <v>10</v>
      </c>
      <c r="C1180" s="91" t="s">
        <v>247</v>
      </c>
      <c r="D1180" s="91" t="s">
        <v>123</v>
      </c>
      <c r="E1180" s="95">
        <v>1115</v>
      </c>
      <c r="F1180" s="81" t="s">
        <v>248</v>
      </c>
      <c r="G1180" s="91" t="s">
        <v>245</v>
      </c>
      <c r="H1180" s="91">
        <v>2025</v>
      </c>
    </row>
    <row r="1181" spans="1:8" x14ac:dyDescent="0.35">
      <c r="A1181" s="91" t="s">
        <v>4</v>
      </c>
      <c r="B1181" s="91" t="s">
        <v>10</v>
      </c>
      <c r="C1181" s="91" t="s">
        <v>249</v>
      </c>
      <c r="D1181" s="91" t="s">
        <v>123</v>
      </c>
      <c r="E1181" s="95">
        <v>586</v>
      </c>
      <c r="F1181" s="81" t="s">
        <v>248</v>
      </c>
      <c r="G1181" s="91" t="s">
        <v>245</v>
      </c>
      <c r="H1181" s="91">
        <v>2025</v>
      </c>
    </row>
    <row r="1182" spans="1:8" x14ac:dyDescent="0.35">
      <c r="A1182" s="91" t="s">
        <v>4</v>
      </c>
      <c r="B1182" s="91" t="s">
        <v>10</v>
      </c>
      <c r="C1182" s="91" t="s">
        <v>250</v>
      </c>
      <c r="D1182" s="91" t="s">
        <v>123</v>
      </c>
      <c r="E1182" s="95">
        <v>1923</v>
      </c>
      <c r="F1182" s="81" t="s">
        <v>248</v>
      </c>
      <c r="G1182" s="91" t="s">
        <v>245</v>
      </c>
      <c r="H1182" s="91">
        <v>2025</v>
      </c>
    </row>
    <row r="1183" spans="1:8" x14ac:dyDescent="0.35">
      <c r="A1183" s="91" t="s">
        <v>4</v>
      </c>
      <c r="B1183" s="91" t="s">
        <v>10</v>
      </c>
      <c r="C1183" s="91" t="s">
        <v>251</v>
      </c>
      <c r="D1183" s="91" t="s">
        <v>123</v>
      </c>
      <c r="E1183" s="94">
        <v>0.11600000000000001</v>
      </c>
      <c r="F1183" s="81" t="s">
        <v>244</v>
      </c>
      <c r="G1183" s="91" t="s">
        <v>245</v>
      </c>
      <c r="H1183" s="91">
        <v>2025</v>
      </c>
    </row>
    <row r="1184" spans="1:8" x14ac:dyDescent="0.35">
      <c r="A1184" s="91" t="s">
        <v>4</v>
      </c>
      <c r="B1184" s="91" t="s">
        <v>10</v>
      </c>
      <c r="C1184" s="91" t="s">
        <v>243</v>
      </c>
      <c r="D1184" s="91" t="s">
        <v>124</v>
      </c>
      <c r="E1184" s="94">
        <v>9.2999999999999999E-2</v>
      </c>
      <c r="F1184" s="81" t="s">
        <v>244</v>
      </c>
      <c r="G1184" s="91" t="s">
        <v>245</v>
      </c>
      <c r="H1184" s="91">
        <v>2025</v>
      </c>
    </row>
    <row r="1185" spans="1:8" x14ac:dyDescent="0.35">
      <c r="A1185" s="91" t="s">
        <v>4</v>
      </c>
      <c r="B1185" s="91" t="s">
        <v>10</v>
      </c>
      <c r="C1185" s="91" t="s">
        <v>246</v>
      </c>
      <c r="D1185" s="91" t="s">
        <v>124</v>
      </c>
      <c r="E1185" s="94">
        <v>2.4E-2</v>
      </c>
      <c r="F1185" s="81" t="s">
        <v>244</v>
      </c>
      <c r="G1185" s="91" t="s">
        <v>245</v>
      </c>
      <c r="H1185" s="91">
        <v>2025</v>
      </c>
    </row>
    <row r="1186" spans="1:8" x14ac:dyDescent="0.35">
      <c r="A1186" s="91" t="s">
        <v>4</v>
      </c>
      <c r="B1186" s="91" t="s">
        <v>10</v>
      </c>
      <c r="C1186" s="91" t="s">
        <v>247</v>
      </c>
      <c r="D1186" s="91" t="s">
        <v>124</v>
      </c>
      <c r="E1186" s="95">
        <v>1107</v>
      </c>
      <c r="F1186" s="81" t="s">
        <v>248</v>
      </c>
      <c r="G1186" s="91" t="s">
        <v>245</v>
      </c>
      <c r="H1186" s="91">
        <v>2025</v>
      </c>
    </row>
    <row r="1187" spans="1:8" x14ac:dyDescent="0.35">
      <c r="A1187" s="91" t="s">
        <v>4</v>
      </c>
      <c r="B1187" s="91" t="s">
        <v>10</v>
      </c>
      <c r="C1187" s="91" t="s">
        <v>249</v>
      </c>
      <c r="D1187" s="91" t="s">
        <v>124</v>
      </c>
      <c r="E1187" s="95">
        <v>521</v>
      </c>
      <c r="F1187" s="81" t="s">
        <v>248</v>
      </c>
      <c r="G1187" s="91" t="s">
        <v>245</v>
      </c>
      <c r="H1187" s="91">
        <v>2025</v>
      </c>
    </row>
    <row r="1188" spans="1:8" x14ac:dyDescent="0.35">
      <c r="A1188" s="91" t="s">
        <v>4</v>
      </c>
      <c r="B1188" s="91" t="s">
        <v>10</v>
      </c>
      <c r="C1188" s="91" t="s">
        <v>250</v>
      </c>
      <c r="D1188" s="91" t="s">
        <v>124</v>
      </c>
      <c r="E1188" s="95">
        <v>1846</v>
      </c>
      <c r="F1188" s="81" t="s">
        <v>248</v>
      </c>
      <c r="G1188" s="91" t="s">
        <v>245</v>
      </c>
      <c r="H1188" s="91">
        <v>2025</v>
      </c>
    </row>
    <row r="1189" spans="1:8" x14ac:dyDescent="0.35">
      <c r="A1189" s="91" t="s">
        <v>4</v>
      </c>
      <c r="B1189" s="91" t="s">
        <v>10</v>
      </c>
      <c r="C1189" s="91" t="s">
        <v>251</v>
      </c>
      <c r="D1189" s="91" t="s">
        <v>124</v>
      </c>
      <c r="E1189" s="94">
        <v>0.11700000000000001</v>
      </c>
      <c r="F1189" s="81" t="s">
        <v>244</v>
      </c>
      <c r="G1189" s="91" t="s">
        <v>245</v>
      </c>
      <c r="H1189" s="91">
        <v>2025</v>
      </c>
    </row>
    <row r="1190" spans="1:8" x14ac:dyDescent="0.35">
      <c r="A1190" s="91" t="s">
        <v>4</v>
      </c>
      <c r="B1190" s="91" t="s">
        <v>10</v>
      </c>
      <c r="C1190" s="91" t="s">
        <v>243</v>
      </c>
      <c r="D1190" s="91" t="s">
        <v>125</v>
      </c>
      <c r="E1190" s="94">
        <v>9.2999999999999999E-2</v>
      </c>
      <c r="F1190" s="81" t="s">
        <v>244</v>
      </c>
      <c r="G1190" s="91" t="s">
        <v>245</v>
      </c>
      <c r="H1190" s="91">
        <v>2025</v>
      </c>
    </row>
    <row r="1191" spans="1:8" x14ac:dyDescent="0.35">
      <c r="A1191" s="91" t="s">
        <v>4</v>
      </c>
      <c r="B1191" s="91" t="s">
        <v>10</v>
      </c>
      <c r="C1191" s="91" t="s">
        <v>246</v>
      </c>
      <c r="D1191" s="91" t="s">
        <v>125</v>
      </c>
      <c r="E1191" s="94">
        <v>2.3E-2</v>
      </c>
      <c r="F1191" s="81" t="s">
        <v>244</v>
      </c>
      <c r="G1191" s="91" t="s">
        <v>245</v>
      </c>
      <c r="H1191" s="91">
        <v>2025</v>
      </c>
    </row>
    <row r="1192" spans="1:8" x14ac:dyDescent="0.35">
      <c r="A1192" s="91" t="s">
        <v>4</v>
      </c>
      <c r="B1192" s="91" t="s">
        <v>10</v>
      </c>
      <c r="C1192" s="91" t="s">
        <v>247</v>
      </c>
      <c r="D1192" s="91" t="s">
        <v>125</v>
      </c>
      <c r="E1192" s="95">
        <v>1125</v>
      </c>
      <c r="F1192" s="81" t="s">
        <v>248</v>
      </c>
      <c r="G1192" s="91" t="s">
        <v>245</v>
      </c>
      <c r="H1192" s="91">
        <v>2025</v>
      </c>
    </row>
    <row r="1193" spans="1:8" x14ac:dyDescent="0.35">
      <c r="A1193" s="91" t="s">
        <v>4</v>
      </c>
      <c r="B1193" s="91" t="s">
        <v>10</v>
      </c>
      <c r="C1193" s="91" t="s">
        <v>249</v>
      </c>
      <c r="D1193" s="91" t="s">
        <v>125</v>
      </c>
      <c r="E1193" s="95">
        <v>484</v>
      </c>
      <c r="F1193" s="81" t="s">
        <v>248</v>
      </c>
      <c r="G1193" s="91" t="s">
        <v>245</v>
      </c>
      <c r="H1193" s="91">
        <v>2025</v>
      </c>
    </row>
    <row r="1194" spans="1:8" x14ac:dyDescent="0.35">
      <c r="A1194" s="91" t="s">
        <v>4</v>
      </c>
      <c r="B1194" s="91" t="s">
        <v>10</v>
      </c>
      <c r="C1194" s="91" t="s">
        <v>250</v>
      </c>
      <c r="D1194" s="91" t="s">
        <v>125</v>
      </c>
      <c r="E1194" s="95">
        <v>1874</v>
      </c>
      <c r="F1194" s="81" t="s">
        <v>248</v>
      </c>
      <c r="G1194" s="91" t="s">
        <v>245</v>
      </c>
      <c r="H1194" s="91">
        <v>2025</v>
      </c>
    </row>
    <row r="1195" spans="1:8" x14ac:dyDescent="0.35">
      <c r="A1195" s="91" t="s">
        <v>4</v>
      </c>
      <c r="B1195" s="91" t="s">
        <v>10</v>
      </c>
      <c r="C1195" s="91" t="s">
        <v>251</v>
      </c>
      <c r="D1195" s="91" t="s">
        <v>125</v>
      </c>
      <c r="E1195" s="94">
        <v>0.11700000000000001</v>
      </c>
      <c r="F1195" s="81" t="s">
        <v>244</v>
      </c>
      <c r="G1195" s="91" t="s">
        <v>245</v>
      </c>
      <c r="H1195" s="91">
        <v>2025</v>
      </c>
    </row>
    <row r="1196" spans="1:8" x14ac:dyDescent="0.35">
      <c r="A1196" s="91" t="s">
        <v>4</v>
      </c>
      <c r="B1196" s="91" t="s">
        <v>10</v>
      </c>
      <c r="C1196" s="91" t="s">
        <v>243</v>
      </c>
      <c r="D1196" s="91" t="s">
        <v>126</v>
      </c>
      <c r="E1196" s="94">
        <v>9.0999999999999998E-2</v>
      </c>
      <c r="F1196" s="81" t="s">
        <v>244</v>
      </c>
      <c r="G1196" s="91" t="s">
        <v>245</v>
      </c>
      <c r="H1196" s="91">
        <v>2025</v>
      </c>
    </row>
    <row r="1197" spans="1:8" x14ac:dyDescent="0.35">
      <c r="A1197" s="91" t="s">
        <v>4</v>
      </c>
      <c r="B1197" s="91" t="s">
        <v>10</v>
      </c>
      <c r="C1197" s="91" t="s">
        <v>246</v>
      </c>
      <c r="D1197" s="91" t="s">
        <v>126</v>
      </c>
      <c r="E1197" s="94">
        <v>1.9E-2</v>
      </c>
      <c r="F1197" s="81" t="s">
        <v>244</v>
      </c>
      <c r="G1197" s="91" t="s">
        <v>245</v>
      </c>
      <c r="H1197" s="91">
        <v>2025</v>
      </c>
    </row>
    <row r="1198" spans="1:8" x14ac:dyDescent="0.35">
      <c r="A1198" s="91" t="s">
        <v>4</v>
      </c>
      <c r="B1198" s="91" t="s">
        <v>10</v>
      </c>
      <c r="C1198" s="91" t="s">
        <v>247</v>
      </c>
      <c r="D1198" s="91" t="s">
        <v>126</v>
      </c>
      <c r="E1198" s="95">
        <v>1095</v>
      </c>
      <c r="F1198" s="81" t="s">
        <v>248</v>
      </c>
      <c r="G1198" s="91" t="s">
        <v>245</v>
      </c>
      <c r="H1198" s="91">
        <v>2025</v>
      </c>
    </row>
    <row r="1199" spans="1:8" x14ac:dyDescent="0.35">
      <c r="A1199" s="91" t="s">
        <v>4</v>
      </c>
      <c r="B1199" s="91" t="s">
        <v>10</v>
      </c>
      <c r="C1199" s="91" t="s">
        <v>249</v>
      </c>
      <c r="D1199" s="91" t="s">
        <v>126</v>
      </c>
      <c r="E1199" s="95">
        <v>505</v>
      </c>
      <c r="F1199" s="81" t="s">
        <v>248</v>
      </c>
      <c r="G1199" s="91" t="s">
        <v>245</v>
      </c>
      <c r="H1199" s="91">
        <v>2025</v>
      </c>
    </row>
    <row r="1200" spans="1:8" x14ac:dyDescent="0.35">
      <c r="A1200" s="91" t="s">
        <v>4</v>
      </c>
      <c r="B1200" s="91" t="s">
        <v>10</v>
      </c>
      <c r="C1200" s="91" t="s">
        <v>250</v>
      </c>
      <c r="D1200" s="91" t="s">
        <v>126</v>
      </c>
      <c r="E1200" s="95">
        <v>1817</v>
      </c>
      <c r="F1200" s="81" t="s">
        <v>248</v>
      </c>
      <c r="G1200" s="91" t="s">
        <v>245</v>
      </c>
      <c r="H1200" s="91">
        <v>2025</v>
      </c>
    </row>
    <row r="1201" spans="1:8" x14ac:dyDescent="0.35">
      <c r="A1201" s="91" t="s">
        <v>4</v>
      </c>
      <c r="B1201" s="91" t="s">
        <v>10</v>
      </c>
      <c r="C1201" s="91" t="s">
        <v>251</v>
      </c>
      <c r="D1201" s="91" t="s">
        <v>126</v>
      </c>
      <c r="E1201" s="94">
        <v>0.11</v>
      </c>
      <c r="F1201" s="81" t="s">
        <v>244</v>
      </c>
      <c r="G1201" s="91" t="s">
        <v>245</v>
      </c>
      <c r="H1201" s="91">
        <v>2025</v>
      </c>
    </row>
    <row r="1202" spans="1:8" x14ac:dyDescent="0.35">
      <c r="A1202" s="91" t="s">
        <v>4</v>
      </c>
      <c r="B1202" s="91" t="s">
        <v>10</v>
      </c>
      <c r="C1202" s="91" t="s">
        <v>243</v>
      </c>
      <c r="D1202" s="91" t="s">
        <v>127</v>
      </c>
      <c r="E1202" s="94">
        <v>8.3000000000000004E-2</v>
      </c>
      <c r="F1202" s="81" t="s">
        <v>244</v>
      </c>
      <c r="G1202" s="91" t="s">
        <v>245</v>
      </c>
      <c r="H1202" s="91">
        <v>2025</v>
      </c>
    </row>
    <row r="1203" spans="1:8" x14ac:dyDescent="0.35">
      <c r="A1203" s="91" t="s">
        <v>4</v>
      </c>
      <c r="B1203" s="91" t="s">
        <v>10</v>
      </c>
      <c r="C1203" s="91" t="s">
        <v>246</v>
      </c>
      <c r="D1203" s="91" t="s">
        <v>127</v>
      </c>
      <c r="E1203" s="94">
        <v>1.9E-2</v>
      </c>
      <c r="F1203" s="81" t="s">
        <v>244</v>
      </c>
      <c r="G1203" s="91" t="s">
        <v>245</v>
      </c>
      <c r="H1203" s="91">
        <v>2025</v>
      </c>
    </row>
    <row r="1204" spans="1:8" x14ac:dyDescent="0.35">
      <c r="A1204" s="91" t="s">
        <v>4</v>
      </c>
      <c r="B1204" s="91" t="s">
        <v>10</v>
      </c>
      <c r="C1204" s="91" t="s">
        <v>247</v>
      </c>
      <c r="D1204" s="91" t="s">
        <v>127</v>
      </c>
      <c r="E1204" s="95">
        <v>1169</v>
      </c>
      <c r="F1204" s="81" t="s">
        <v>248</v>
      </c>
      <c r="G1204" s="91" t="s">
        <v>245</v>
      </c>
      <c r="H1204" s="91">
        <v>2025</v>
      </c>
    </row>
    <row r="1205" spans="1:8" x14ac:dyDescent="0.35">
      <c r="A1205" s="91" t="s">
        <v>4</v>
      </c>
      <c r="B1205" s="91" t="s">
        <v>10</v>
      </c>
      <c r="C1205" s="91" t="s">
        <v>249</v>
      </c>
      <c r="D1205" s="91" t="s">
        <v>127</v>
      </c>
      <c r="E1205" s="95">
        <v>465</v>
      </c>
      <c r="F1205" s="81" t="s">
        <v>248</v>
      </c>
      <c r="G1205" s="91" t="s">
        <v>245</v>
      </c>
      <c r="H1205" s="91">
        <v>2025</v>
      </c>
    </row>
    <row r="1206" spans="1:8" x14ac:dyDescent="0.35">
      <c r="A1206" s="91" t="s">
        <v>4</v>
      </c>
      <c r="B1206" s="91" t="s">
        <v>10</v>
      </c>
      <c r="C1206" s="91" t="s">
        <v>250</v>
      </c>
      <c r="D1206" s="91" t="s">
        <v>127</v>
      </c>
      <c r="E1206" s="95">
        <v>1716</v>
      </c>
      <c r="F1206" s="81" t="s">
        <v>248</v>
      </c>
      <c r="G1206" s="91" t="s">
        <v>245</v>
      </c>
      <c r="H1206" s="91">
        <v>2025</v>
      </c>
    </row>
    <row r="1207" spans="1:8" x14ac:dyDescent="0.35">
      <c r="A1207" s="91" t="s">
        <v>4</v>
      </c>
      <c r="B1207" s="91" t="s">
        <v>10</v>
      </c>
      <c r="C1207" s="91" t="s">
        <v>251</v>
      </c>
      <c r="D1207" s="91" t="s">
        <v>127</v>
      </c>
      <c r="E1207" s="94">
        <v>0.10199999999999999</v>
      </c>
      <c r="F1207" s="81" t="s">
        <v>244</v>
      </c>
      <c r="G1207" s="91" t="s">
        <v>245</v>
      </c>
      <c r="H1207" s="91">
        <v>2025</v>
      </c>
    </row>
    <row r="1208" spans="1:8" x14ac:dyDescent="0.35">
      <c r="A1208" s="91" t="s">
        <v>4</v>
      </c>
      <c r="B1208" s="91" t="s">
        <v>10</v>
      </c>
      <c r="C1208" s="91" t="s">
        <v>243</v>
      </c>
      <c r="D1208" s="91" t="s">
        <v>128</v>
      </c>
      <c r="E1208" s="94">
        <v>6.9000000000000006E-2</v>
      </c>
      <c r="F1208" s="81" t="s">
        <v>244</v>
      </c>
      <c r="G1208" s="91" t="s">
        <v>245</v>
      </c>
      <c r="H1208" s="91">
        <v>2025</v>
      </c>
    </row>
    <row r="1209" spans="1:8" x14ac:dyDescent="0.35">
      <c r="A1209" s="91" t="s">
        <v>4</v>
      </c>
      <c r="B1209" s="91" t="s">
        <v>10</v>
      </c>
      <c r="C1209" s="91" t="s">
        <v>246</v>
      </c>
      <c r="D1209" s="91" t="s">
        <v>128</v>
      </c>
      <c r="E1209" s="94">
        <v>1.6E-2</v>
      </c>
      <c r="F1209" s="81" t="s">
        <v>244</v>
      </c>
      <c r="G1209" s="91" t="s">
        <v>245</v>
      </c>
      <c r="H1209" s="91">
        <v>2025</v>
      </c>
    </row>
    <row r="1210" spans="1:8" x14ac:dyDescent="0.35">
      <c r="A1210" s="91" t="s">
        <v>4</v>
      </c>
      <c r="B1210" s="91" t="s">
        <v>10</v>
      </c>
      <c r="C1210" s="91" t="s">
        <v>247</v>
      </c>
      <c r="D1210" s="91" t="s">
        <v>128</v>
      </c>
      <c r="E1210" s="95">
        <v>1114</v>
      </c>
      <c r="F1210" s="81" t="s">
        <v>248</v>
      </c>
      <c r="G1210" s="91" t="s">
        <v>245</v>
      </c>
      <c r="H1210" s="91">
        <v>2025</v>
      </c>
    </row>
    <row r="1211" spans="1:8" x14ac:dyDescent="0.35">
      <c r="A1211" s="91" t="s">
        <v>4</v>
      </c>
      <c r="B1211" s="91" t="s">
        <v>10</v>
      </c>
      <c r="C1211" s="91" t="s">
        <v>249</v>
      </c>
      <c r="D1211" s="91" t="s">
        <v>128</v>
      </c>
      <c r="E1211" s="95">
        <v>444</v>
      </c>
      <c r="F1211" s="81" t="s">
        <v>248</v>
      </c>
      <c r="G1211" s="91" t="s">
        <v>245</v>
      </c>
      <c r="H1211" s="91">
        <v>2025</v>
      </c>
    </row>
    <row r="1212" spans="1:8" x14ac:dyDescent="0.35">
      <c r="A1212" s="91" t="s">
        <v>4</v>
      </c>
      <c r="B1212" s="91" t="s">
        <v>10</v>
      </c>
      <c r="C1212" s="91" t="s">
        <v>250</v>
      </c>
      <c r="D1212" s="91" t="s">
        <v>128</v>
      </c>
      <c r="E1212" s="95">
        <v>1633</v>
      </c>
      <c r="F1212" s="81" t="s">
        <v>248</v>
      </c>
      <c r="G1212" s="91" t="s">
        <v>245</v>
      </c>
      <c r="H1212" s="91">
        <v>2025</v>
      </c>
    </row>
    <row r="1213" spans="1:8" x14ac:dyDescent="0.35">
      <c r="A1213" s="91" t="s">
        <v>4</v>
      </c>
      <c r="B1213" s="91" t="s">
        <v>10</v>
      </c>
      <c r="C1213" s="91" t="s">
        <v>251</v>
      </c>
      <c r="D1213" s="91" t="s">
        <v>128</v>
      </c>
      <c r="E1213" s="94">
        <v>8.4000000000000005E-2</v>
      </c>
      <c r="F1213" s="81" t="s">
        <v>244</v>
      </c>
      <c r="G1213" s="91" t="s">
        <v>245</v>
      </c>
      <c r="H1213" s="91">
        <v>2025</v>
      </c>
    </row>
    <row r="1214" spans="1:8" x14ac:dyDescent="0.35">
      <c r="A1214" s="91" t="s">
        <v>4</v>
      </c>
      <c r="B1214" s="91" t="s">
        <v>10</v>
      </c>
      <c r="C1214" s="91" t="s">
        <v>243</v>
      </c>
      <c r="D1214" s="91" t="s">
        <v>129</v>
      </c>
      <c r="E1214" s="94">
        <v>6.3E-2</v>
      </c>
      <c r="F1214" s="81" t="s">
        <v>244</v>
      </c>
      <c r="G1214" s="91" t="s">
        <v>245</v>
      </c>
      <c r="H1214" s="91">
        <v>2025</v>
      </c>
    </row>
    <row r="1215" spans="1:8" x14ac:dyDescent="0.35">
      <c r="A1215" s="91" t="s">
        <v>4</v>
      </c>
      <c r="B1215" s="91" t="s">
        <v>10</v>
      </c>
      <c r="C1215" s="91" t="s">
        <v>246</v>
      </c>
      <c r="D1215" s="91" t="s">
        <v>129</v>
      </c>
      <c r="E1215" s="94">
        <v>1.7000000000000001E-2</v>
      </c>
      <c r="F1215" s="81" t="s">
        <v>244</v>
      </c>
      <c r="G1215" s="91" t="s">
        <v>245</v>
      </c>
      <c r="H1215" s="91">
        <v>2025</v>
      </c>
    </row>
    <row r="1216" spans="1:8" x14ac:dyDescent="0.35">
      <c r="A1216" s="91" t="s">
        <v>4</v>
      </c>
      <c r="B1216" s="91" t="s">
        <v>10</v>
      </c>
      <c r="C1216" s="91" t="s">
        <v>247</v>
      </c>
      <c r="D1216" s="91" t="s">
        <v>129</v>
      </c>
      <c r="E1216" s="95">
        <v>1021</v>
      </c>
      <c r="F1216" s="81" t="s">
        <v>248</v>
      </c>
      <c r="G1216" s="91" t="s">
        <v>245</v>
      </c>
      <c r="H1216" s="91">
        <v>2025</v>
      </c>
    </row>
    <row r="1217" spans="1:8" x14ac:dyDescent="0.35">
      <c r="A1217" s="91" t="s">
        <v>4</v>
      </c>
      <c r="B1217" s="91" t="s">
        <v>10</v>
      </c>
      <c r="C1217" s="91" t="s">
        <v>249</v>
      </c>
      <c r="D1217" s="91" t="s">
        <v>129</v>
      </c>
      <c r="E1217" s="95">
        <v>431</v>
      </c>
      <c r="F1217" s="81" t="s">
        <v>248</v>
      </c>
      <c r="G1217" s="91" t="s">
        <v>245</v>
      </c>
      <c r="H1217" s="91">
        <v>2025</v>
      </c>
    </row>
    <row r="1218" spans="1:8" x14ac:dyDescent="0.35">
      <c r="A1218" s="91" t="s">
        <v>4</v>
      </c>
      <c r="B1218" s="91" t="s">
        <v>10</v>
      </c>
      <c r="C1218" s="91" t="s">
        <v>250</v>
      </c>
      <c r="D1218" s="91" t="s">
        <v>129</v>
      </c>
      <c r="E1218" s="95">
        <v>1783</v>
      </c>
      <c r="F1218" s="81" t="s">
        <v>248</v>
      </c>
      <c r="G1218" s="91" t="s">
        <v>245</v>
      </c>
      <c r="H1218" s="91">
        <v>2025</v>
      </c>
    </row>
    <row r="1219" spans="1:8" x14ac:dyDescent="0.35">
      <c r="A1219" s="91" t="s">
        <v>4</v>
      </c>
      <c r="B1219" s="91" t="s">
        <v>10</v>
      </c>
      <c r="C1219" s="91" t="s">
        <v>251</v>
      </c>
      <c r="D1219" s="91" t="s">
        <v>129</v>
      </c>
      <c r="E1219" s="94">
        <v>0.08</v>
      </c>
      <c r="F1219" s="81" t="s">
        <v>244</v>
      </c>
      <c r="G1219" s="91" t="s">
        <v>245</v>
      </c>
      <c r="H1219" s="91">
        <v>2025</v>
      </c>
    </row>
    <row r="1220" spans="1:8" x14ac:dyDescent="0.35">
      <c r="A1220" s="91" t="s">
        <v>4</v>
      </c>
      <c r="B1220" s="91" t="s">
        <v>10</v>
      </c>
      <c r="C1220" s="91" t="s">
        <v>243</v>
      </c>
      <c r="D1220" s="91" t="s">
        <v>130</v>
      </c>
      <c r="E1220" s="94">
        <v>8.2000000000000003E-2</v>
      </c>
      <c r="F1220" s="81" t="s">
        <v>244</v>
      </c>
      <c r="G1220" s="91" t="s">
        <v>245</v>
      </c>
      <c r="H1220" s="91">
        <v>2025</v>
      </c>
    </row>
    <row r="1221" spans="1:8" x14ac:dyDescent="0.35">
      <c r="A1221" s="91" t="s">
        <v>4</v>
      </c>
      <c r="B1221" s="91" t="s">
        <v>10</v>
      </c>
      <c r="C1221" s="91" t="s">
        <v>246</v>
      </c>
      <c r="D1221" s="91" t="s">
        <v>130</v>
      </c>
      <c r="E1221" s="94">
        <v>1.7000000000000001E-2</v>
      </c>
      <c r="F1221" s="81" t="s">
        <v>244</v>
      </c>
      <c r="G1221" s="91" t="s">
        <v>245</v>
      </c>
      <c r="H1221" s="91">
        <v>2025</v>
      </c>
    </row>
    <row r="1222" spans="1:8" x14ac:dyDescent="0.35">
      <c r="A1222" s="91" t="s">
        <v>4</v>
      </c>
      <c r="B1222" s="91" t="s">
        <v>10</v>
      </c>
      <c r="C1222" s="91" t="s">
        <v>247</v>
      </c>
      <c r="D1222" s="91" t="s">
        <v>130</v>
      </c>
      <c r="E1222" s="95">
        <v>1062</v>
      </c>
      <c r="F1222" s="81" t="s">
        <v>248</v>
      </c>
      <c r="G1222" s="91" t="s">
        <v>245</v>
      </c>
      <c r="H1222" s="91">
        <v>2025</v>
      </c>
    </row>
    <row r="1223" spans="1:8" x14ac:dyDescent="0.35">
      <c r="A1223" s="91" t="s">
        <v>4</v>
      </c>
      <c r="B1223" s="91" t="s">
        <v>10</v>
      </c>
      <c r="C1223" s="91" t="s">
        <v>249</v>
      </c>
      <c r="D1223" s="91" t="s">
        <v>130</v>
      </c>
      <c r="E1223" s="95">
        <v>487</v>
      </c>
      <c r="F1223" s="81" t="s">
        <v>248</v>
      </c>
      <c r="G1223" s="91" t="s">
        <v>245</v>
      </c>
      <c r="H1223" s="91">
        <v>2025</v>
      </c>
    </row>
    <row r="1224" spans="1:8" x14ac:dyDescent="0.35">
      <c r="A1224" s="91" t="s">
        <v>4</v>
      </c>
      <c r="B1224" s="91" t="s">
        <v>10</v>
      </c>
      <c r="C1224" s="91" t="s">
        <v>250</v>
      </c>
      <c r="D1224" s="91" t="s">
        <v>130</v>
      </c>
      <c r="E1224" s="95">
        <v>1760</v>
      </c>
      <c r="F1224" s="81" t="s">
        <v>248</v>
      </c>
      <c r="G1224" s="91" t="s">
        <v>245</v>
      </c>
      <c r="H1224" s="91">
        <v>2025</v>
      </c>
    </row>
    <row r="1225" spans="1:8" x14ac:dyDescent="0.35">
      <c r="A1225" s="91" t="s">
        <v>4</v>
      </c>
      <c r="B1225" s="91" t="s">
        <v>10</v>
      </c>
      <c r="C1225" s="91" t="s">
        <v>251</v>
      </c>
      <c r="D1225" s="91" t="s">
        <v>130</v>
      </c>
      <c r="E1225" s="94">
        <v>9.9000000000000005E-2</v>
      </c>
      <c r="F1225" s="81" t="s">
        <v>244</v>
      </c>
      <c r="G1225" s="91" t="s">
        <v>245</v>
      </c>
      <c r="H1225" s="91">
        <v>2025</v>
      </c>
    </row>
    <row r="1226" spans="1:8" x14ac:dyDescent="0.35">
      <c r="A1226" s="91" t="s">
        <v>4</v>
      </c>
      <c r="B1226" s="91" t="s">
        <v>10</v>
      </c>
      <c r="C1226" s="91" t="s">
        <v>243</v>
      </c>
      <c r="D1226" s="91" t="s">
        <v>131</v>
      </c>
      <c r="E1226" s="94">
        <v>8.4000000000000005E-2</v>
      </c>
      <c r="F1226" s="81" t="s">
        <v>244</v>
      </c>
      <c r="G1226" s="91" t="s">
        <v>245</v>
      </c>
      <c r="H1226" s="91">
        <v>2025</v>
      </c>
    </row>
    <row r="1227" spans="1:8" x14ac:dyDescent="0.35">
      <c r="A1227" s="91" t="s">
        <v>4</v>
      </c>
      <c r="B1227" s="91" t="s">
        <v>10</v>
      </c>
      <c r="C1227" s="91" t="s">
        <v>246</v>
      </c>
      <c r="D1227" s="91" t="s">
        <v>131</v>
      </c>
      <c r="E1227" s="94">
        <v>1.4999999999999999E-2</v>
      </c>
      <c r="F1227" s="81" t="s">
        <v>244</v>
      </c>
      <c r="G1227" s="91" t="s">
        <v>245</v>
      </c>
      <c r="H1227" s="91">
        <v>2025</v>
      </c>
    </row>
    <row r="1228" spans="1:8" x14ac:dyDescent="0.35">
      <c r="A1228" s="91" t="s">
        <v>4</v>
      </c>
      <c r="B1228" s="91" t="s">
        <v>10</v>
      </c>
      <c r="C1228" s="91" t="s">
        <v>247</v>
      </c>
      <c r="D1228" s="91" t="s">
        <v>131</v>
      </c>
      <c r="E1228" s="95">
        <v>1259</v>
      </c>
      <c r="F1228" s="81" t="s">
        <v>248</v>
      </c>
      <c r="G1228" s="91" t="s">
        <v>245</v>
      </c>
      <c r="H1228" s="91">
        <v>2025</v>
      </c>
    </row>
    <row r="1229" spans="1:8" x14ac:dyDescent="0.35">
      <c r="A1229" s="91" t="s">
        <v>4</v>
      </c>
      <c r="B1229" s="91" t="s">
        <v>10</v>
      </c>
      <c r="C1229" s="91" t="s">
        <v>249</v>
      </c>
      <c r="D1229" s="91" t="s">
        <v>131</v>
      </c>
      <c r="E1229" s="95">
        <v>664</v>
      </c>
      <c r="F1229" s="81" t="s">
        <v>248</v>
      </c>
      <c r="G1229" s="91" t="s">
        <v>245</v>
      </c>
      <c r="H1229" s="91">
        <v>2025</v>
      </c>
    </row>
    <row r="1230" spans="1:8" x14ac:dyDescent="0.35">
      <c r="A1230" s="91" t="s">
        <v>4</v>
      </c>
      <c r="B1230" s="91" t="s">
        <v>10</v>
      </c>
      <c r="C1230" s="91" t="s">
        <v>250</v>
      </c>
      <c r="D1230" s="91" t="s">
        <v>131</v>
      </c>
      <c r="E1230" s="95">
        <v>1294</v>
      </c>
      <c r="F1230" s="81" t="s">
        <v>248</v>
      </c>
      <c r="G1230" s="91" t="s">
        <v>245</v>
      </c>
      <c r="H1230" s="91">
        <v>2025</v>
      </c>
    </row>
    <row r="1231" spans="1:8" x14ac:dyDescent="0.35">
      <c r="A1231" s="91" t="s">
        <v>4</v>
      </c>
      <c r="B1231" s="91" t="s">
        <v>10</v>
      </c>
      <c r="C1231" s="91" t="s">
        <v>251</v>
      </c>
      <c r="D1231" s="91" t="s">
        <v>131</v>
      </c>
      <c r="E1231" s="94">
        <v>9.9000000000000005E-2</v>
      </c>
      <c r="F1231" s="81" t="s">
        <v>244</v>
      </c>
      <c r="G1231" s="91" t="s">
        <v>245</v>
      </c>
      <c r="H1231" s="91">
        <v>2025</v>
      </c>
    </row>
    <row r="1232" spans="1:8" x14ac:dyDescent="0.35">
      <c r="A1232" s="91" t="s">
        <v>4</v>
      </c>
      <c r="B1232" s="91" t="s">
        <v>10</v>
      </c>
      <c r="C1232" s="91" t="s">
        <v>243</v>
      </c>
      <c r="D1232" s="91" t="s">
        <v>132</v>
      </c>
      <c r="E1232" s="94">
        <v>8.1000000000000003E-2</v>
      </c>
      <c r="F1232" s="81" t="s">
        <v>244</v>
      </c>
      <c r="G1232" s="91" t="s">
        <v>252</v>
      </c>
      <c r="H1232" s="91">
        <v>2025</v>
      </c>
    </row>
    <row r="1233" spans="1:8" x14ac:dyDescent="0.35">
      <c r="A1233" s="91" t="s">
        <v>4</v>
      </c>
      <c r="B1233" s="91" t="s">
        <v>10</v>
      </c>
      <c r="C1233" s="91" t="s">
        <v>246</v>
      </c>
      <c r="D1233" s="91" t="s">
        <v>132</v>
      </c>
      <c r="E1233" s="94">
        <v>1.6E-2</v>
      </c>
      <c r="F1233" s="81" t="s">
        <v>244</v>
      </c>
      <c r="G1233" s="91" t="s">
        <v>252</v>
      </c>
      <c r="H1233" s="91">
        <v>2025</v>
      </c>
    </row>
    <row r="1234" spans="1:8" x14ac:dyDescent="0.35">
      <c r="A1234" s="91" t="s">
        <v>4</v>
      </c>
      <c r="B1234" s="91" t="s">
        <v>10</v>
      </c>
      <c r="C1234" s="91" t="s">
        <v>247</v>
      </c>
      <c r="D1234" s="91" t="s">
        <v>132</v>
      </c>
      <c r="E1234" s="95">
        <v>1119</v>
      </c>
      <c r="F1234" s="81" t="s">
        <v>248</v>
      </c>
      <c r="G1234" s="91" t="s">
        <v>252</v>
      </c>
      <c r="H1234" s="91">
        <v>2025</v>
      </c>
    </row>
    <row r="1235" spans="1:8" x14ac:dyDescent="0.35">
      <c r="A1235" s="91" t="s">
        <v>4</v>
      </c>
      <c r="B1235" s="91" t="s">
        <v>10</v>
      </c>
      <c r="C1235" s="91" t="s">
        <v>249</v>
      </c>
      <c r="D1235" s="91" t="s">
        <v>132</v>
      </c>
      <c r="E1235" s="95">
        <v>479</v>
      </c>
      <c r="F1235" s="81" t="s">
        <v>248</v>
      </c>
      <c r="G1235" s="91" t="s">
        <v>252</v>
      </c>
      <c r="H1235" s="91">
        <v>2025</v>
      </c>
    </row>
    <row r="1236" spans="1:8" x14ac:dyDescent="0.35">
      <c r="A1236" s="91" t="s">
        <v>4</v>
      </c>
      <c r="B1236" s="91" t="s">
        <v>10</v>
      </c>
      <c r="C1236" s="91" t="s">
        <v>250</v>
      </c>
      <c r="D1236" s="91" t="s">
        <v>132</v>
      </c>
      <c r="E1236" s="95">
        <f>MROUND(INDEX('[2]Input Data'!$U$430:$AI$449,MATCH(IF($A1236="Primary",$A1236,$B1236),'[2]Input Data'!$A$430:$A$449,0),MATCH($D1236,'[2]Input Data'!B$429:Q$429,0)),1)</f>
        <v>1318</v>
      </c>
      <c r="F1236" s="81" t="s">
        <v>248</v>
      </c>
      <c r="G1236" s="91" t="s">
        <v>252</v>
      </c>
      <c r="H1236" s="91">
        <v>2025</v>
      </c>
    </row>
    <row r="1237" spans="1:8" x14ac:dyDescent="0.35">
      <c r="A1237" s="91" t="s">
        <v>4</v>
      </c>
      <c r="B1237" s="91" t="s">
        <v>10</v>
      </c>
      <c r="C1237" s="91" t="s">
        <v>251</v>
      </c>
      <c r="D1237" s="91" t="s">
        <v>132</v>
      </c>
      <c r="E1237" s="94">
        <v>9.7000000000000003E-2</v>
      </c>
      <c r="F1237" s="81" t="s">
        <v>244</v>
      </c>
      <c r="G1237" s="91" t="s">
        <v>252</v>
      </c>
      <c r="H1237" s="91">
        <v>2025</v>
      </c>
    </row>
    <row r="1238" spans="1:8" x14ac:dyDescent="0.35">
      <c r="A1238" s="91" t="s">
        <v>4</v>
      </c>
      <c r="B1238" s="91" t="s">
        <v>10</v>
      </c>
      <c r="C1238" s="91" t="s">
        <v>243</v>
      </c>
      <c r="D1238" s="91" t="s">
        <v>133</v>
      </c>
      <c r="E1238" s="94">
        <v>7.8E-2</v>
      </c>
      <c r="F1238" s="81" t="s">
        <v>244</v>
      </c>
      <c r="G1238" s="91" t="s">
        <v>252</v>
      </c>
      <c r="H1238" s="91">
        <v>2025</v>
      </c>
    </row>
    <row r="1239" spans="1:8" x14ac:dyDescent="0.35">
      <c r="A1239" s="91" t="s">
        <v>4</v>
      </c>
      <c r="B1239" s="91" t="s">
        <v>10</v>
      </c>
      <c r="C1239" s="91" t="s">
        <v>246</v>
      </c>
      <c r="D1239" s="91" t="s">
        <v>133</v>
      </c>
      <c r="E1239" s="94">
        <v>1.6E-2</v>
      </c>
      <c r="F1239" s="81" t="s">
        <v>244</v>
      </c>
      <c r="G1239" s="91" t="s">
        <v>252</v>
      </c>
      <c r="H1239" s="91">
        <v>2025</v>
      </c>
    </row>
    <row r="1240" spans="1:8" x14ac:dyDescent="0.35">
      <c r="A1240" s="91" t="s">
        <v>4</v>
      </c>
      <c r="B1240" s="91" t="s">
        <v>10</v>
      </c>
      <c r="C1240" s="91" t="s">
        <v>247</v>
      </c>
      <c r="D1240" s="91" t="s">
        <v>133</v>
      </c>
      <c r="E1240" s="95">
        <v>1119</v>
      </c>
      <c r="F1240" s="81" t="s">
        <v>248</v>
      </c>
      <c r="G1240" s="91" t="s">
        <v>252</v>
      </c>
      <c r="H1240" s="91">
        <v>2025</v>
      </c>
    </row>
    <row r="1241" spans="1:8" x14ac:dyDescent="0.35">
      <c r="A1241" s="91" t="s">
        <v>4</v>
      </c>
      <c r="B1241" s="91" t="s">
        <v>10</v>
      </c>
      <c r="C1241" s="91" t="s">
        <v>249</v>
      </c>
      <c r="D1241" s="91" t="s">
        <v>133</v>
      </c>
      <c r="E1241" s="95">
        <v>458</v>
      </c>
      <c r="F1241" s="81" t="s">
        <v>248</v>
      </c>
      <c r="G1241" s="91" t="s">
        <v>252</v>
      </c>
      <c r="H1241" s="91">
        <v>2025</v>
      </c>
    </row>
    <row r="1242" spans="1:8" x14ac:dyDescent="0.35">
      <c r="A1242" s="91" t="s">
        <v>4</v>
      </c>
      <c r="B1242" s="91" t="s">
        <v>10</v>
      </c>
      <c r="C1242" s="91" t="s">
        <v>250</v>
      </c>
      <c r="D1242" s="91" t="s">
        <v>133</v>
      </c>
      <c r="E1242" s="95">
        <f>MROUND(INDEX('[2]Input Data'!$U$430:$AI$449,MATCH(IF($A1242="Primary",$A1242,$B1242),'[2]Input Data'!$A$430:$A$449,0),MATCH($D1242,'[2]Input Data'!B$429:Q$429,0)),1)</f>
        <v>1574</v>
      </c>
      <c r="F1242" s="81" t="s">
        <v>248</v>
      </c>
      <c r="G1242" s="91" t="s">
        <v>252</v>
      </c>
      <c r="H1242" s="91">
        <v>2025</v>
      </c>
    </row>
    <row r="1243" spans="1:8" x14ac:dyDescent="0.35">
      <c r="A1243" s="91" t="s">
        <v>4</v>
      </c>
      <c r="B1243" s="91" t="s">
        <v>10</v>
      </c>
      <c r="C1243" s="91" t="s">
        <v>251</v>
      </c>
      <c r="D1243" s="91" t="s">
        <v>133</v>
      </c>
      <c r="E1243" s="94">
        <v>9.4E-2</v>
      </c>
      <c r="F1243" s="81" t="s">
        <v>244</v>
      </c>
      <c r="G1243" s="91" t="s">
        <v>252</v>
      </c>
      <c r="H1243" s="91">
        <v>2025</v>
      </c>
    </row>
    <row r="1244" spans="1:8" x14ac:dyDescent="0.35">
      <c r="A1244" s="91" t="s">
        <v>4</v>
      </c>
      <c r="B1244" s="91" t="s">
        <v>10</v>
      </c>
      <c r="C1244" s="91" t="s">
        <v>243</v>
      </c>
      <c r="D1244" s="91" t="s">
        <v>134</v>
      </c>
      <c r="E1244" s="94">
        <v>0.08</v>
      </c>
      <c r="F1244" s="81" t="s">
        <v>244</v>
      </c>
      <c r="G1244" s="91" t="s">
        <v>252</v>
      </c>
      <c r="H1244" s="91">
        <v>2025</v>
      </c>
    </row>
    <row r="1245" spans="1:8" x14ac:dyDescent="0.35">
      <c r="A1245" s="91" t="s">
        <v>4</v>
      </c>
      <c r="B1245" s="91" t="s">
        <v>10</v>
      </c>
      <c r="C1245" s="91" t="s">
        <v>246</v>
      </c>
      <c r="D1245" s="91" t="s">
        <v>134</v>
      </c>
      <c r="E1245" s="94">
        <v>1.6E-2</v>
      </c>
      <c r="F1245" s="81" t="s">
        <v>244</v>
      </c>
      <c r="G1245" s="91" t="s">
        <v>252</v>
      </c>
      <c r="H1245" s="91">
        <v>2025</v>
      </c>
    </row>
    <row r="1246" spans="1:8" x14ac:dyDescent="0.35">
      <c r="A1246" s="91" t="s">
        <v>4</v>
      </c>
      <c r="B1246" s="91" t="s">
        <v>10</v>
      </c>
      <c r="C1246" s="91" t="s">
        <v>247</v>
      </c>
      <c r="D1246" s="91" t="s">
        <v>134</v>
      </c>
      <c r="E1246" s="95">
        <v>1119</v>
      </c>
      <c r="F1246" s="81" t="s">
        <v>248</v>
      </c>
      <c r="G1246" s="91" t="s">
        <v>252</v>
      </c>
      <c r="H1246" s="91">
        <v>2025</v>
      </c>
    </row>
    <row r="1247" spans="1:8" x14ac:dyDescent="0.35">
      <c r="A1247" s="91" t="s">
        <v>4</v>
      </c>
      <c r="B1247" s="91" t="s">
        <v>10</v>
      </c>
      <c r="C1247" s="91" t="s">
        <v>249</v>
      </c>
      <c r="D1247" s="91" t="s">
        <v>134</v>
      </c>
      <c r="E1247" s="95">
        <v>490</v>
      </c>
      <c r="F1247" s="81" t="s">
        <v>248</v>
      </c>
      <c r="G1247" s="91" t="s">
        <v>252</v>
      </c>
      <c r="H1247" s="91">
        <v>2025</v>
      </c>
    </row>
    <row r="1248" spans="1:8" x14ac:dyDescent="0.35">
      <c r="A1248" s="91" t="s">
        <v>4</v>
      </c>
      <c r="B1248" s="91" t="s">
        <v>10</v>
      </c>
      <c r="C1248" s="91" t="s">
        <v>250</v>
      </c>
      <c r="D1248" s="91" t="s">
        <v>134</v>
      </c>
      <c r="E1248" s="95"/>
      <c r="F1248" s="81"/>
      <c r="G1248" s="91" t="s">
        <v>252</v>
      </c>
      <c r="H1248" s="91">
        <v>2025</v>
      </c>
    </row>
    <row r="1249" spans="1:8" x14ac:dyDescent="0.35">
      <c r="A1249" s="91" t="s">
        <v>4</v>
      </c>
      <c r="B1249" s="91" t="s">
        <v>10</v>
      </c>
      <c r="C1249" s="91" t="s">
        <v>251</v>
      </c>
      <c r="D1249" s="91" t="s">
        <v>134</v>
      </c>
      <c r="E1249" s="94">
        <v>9.6000000000000002E-2</v>
      </c>
      <c r="F1249" s="81" t="s">
        <v>244</v>
      </c>
      <c r="G1249" s="91" t="s">
        <v>252</v>
      </c>
      <c r="H1249" s="91">
        <v>2025</v>
      </c>
    </row>
    <row r="1250" spans="1:8" x14ac:dyDescent="0.35">
      <c r="A1250" s="91" t="s">
        <v>4</v>
      </c>
      <c r="B1250" s="91" t="s">
        <v>17</v>
      </c>
      <c r="C1250" s="91" t="s">
        <v>243</v>
      </c>
      <c r="D1250" s="91" t="s">
        <v>119</v>
      </c>
      <c r="E1250" s="94">
        <v>7.9000000000000001E-2</v>
      </c>
      <c r="F1250" s="81" t="s">
        <v>244</v>
      </c>
      <c r="G1250" s="91" t="s">
        <v>245</v>
      </c>
      <c r="H1250" s="91">
        <v>2025</v>
      </c>
    </row>
    <row r="1251" spans="1:8" x14ac:dyDescent="0.35">
      <c r="A1251" s="91" t="s">
        <v>4</v>
      </c>
      <c r="B1251" s="91" t="s">
        <v>17</v>
      </c>
      <c r="C1251" s="91" t="s">
        <v>246</v>
      </c>
      <c r="D1251" s="91" t="s">
        <v>119</v>
      </c>
      <c r="E1251" s="94">
        <v>2.5999999999999999E-2</v>
      </c>
      <c r="F1251" s="81" t="s">
        <v>244</v>
      </c>
      <c r="G1251" s="91" t="s">
        <v>245</v>
      </c>
      <c r="H1251" s="91">
        <v>2025</v>
      </c>
    </row>
    <row r="1252" spans="1:8" x14ac:dyDescent="0.35">
      <c r="A1252" s="91" t="s">
        <v>4</v>
      </c>
      <c r="B1252" s="91" t="s">
        <v>17</v>
      </c>
      <c r="C1252" s="91" t="s">
        <v>247</v>
      </c>
      <c r="D1252" s="91" t="s">
        <v>119</v>
      </c>
      <c r="E1252" s="95">
        <v>398</v>
      </c>
      <c r="F1252" s="81" t="s">
        <v>248</v>
      </c>
      <c r="G1252" s="91" t="s">
        <v>245</v>
      </c>
      <c r="H1252" s="91">
        <v>2025</v>
      </c>
    </row>
    <row r="1253" spans="1:8" x14ac:dyDescent="0.35">
      <c r="A1253" s="91" t="s">
        <v>4</v>
      </c>
      <c r="B1253" s="91" t="s">
        <v>17</v>
      </c>
      <c r="C1253" s="91" t="s">
        <v>249</v>
      </c>
      <c r="D1253" s="91" t="s">
        <v>119</v>
      </c>
      <c r="E1253" s="95">
        <v>315</v>
      </c>
      <c r="F1253" s="81" t="s">
        <v>248</v>
      </c>
      <c r="G1253" s="91" t="s">
        <v>245</v>
      </c>
      <c r="H1253" s="91">
        <v>2025</v>
      </c>
    </row>
    <row r="1254" spans="1:8" x14ac:dyDescent="0.35">
      <c r="A1254" s="91" t="s">
        <v>4</v>
      </c>
      <c r="B1254" s="91" t="s">
        <v>17</v>
      </c>
      <c r="C1254" s="91" t="s">
        <v>250</v>
      </c>
      <c r="D1254" s="91" t="s">
        <v>119</v>
      </c>
      <c r="E1254" s="95">
        <v>755</v>
      </c>
      <c r="F1254" s="81" t="s">
        <v>248</v>
      </c>
      <c r="G1254" s="91" t="s">
        <v>245</v>
      </c>
      <c r="H1254" s="91">
        <v>2025</v>
      </c>
    </row>
    <row r="1255" spans="1:8" x14ac:dyDescent="0.35">
      <c r="A1255" s="91" t="s">
        <v>4</v>
      </c>
      <c r="B1255" s="91" t="s">
        <v>17</v>
      </c>
      <c r="C1255" s="91" t="s">
        <v>251</v>
      </c>
      <c r="D1255" s="91" t="s">
        <v>119</v>
      </c>
      <c r="E1255" s="94">
        <v>0.105</v>
      </c>
      <c r="F1255" s="81" t="s">
        <v>244</v>
      </c>
      <c r="G1255" s="91" t="s">
        <v>245</v>
      </c>
      <c r="H1255" s="91">
        <v>2025</v>
      </c>
    </row>
    <row r="1256" spans="1:8" x14ac:dyDescent="0.35">
      <c r="A1256" s="91" t="s">
        <v>4</v>
      </c>
      <c r="B1256" s="91" t="s">
        <v>17</v>
      </c>
      <c r="C1256" s="91" t="s">
        <v>243</v>
      </c>
      <c r="D1256" s="91" t="s">
        <v>120</v>
      </c>
      <c r="E1256" s="94">
        <v>7.6999999999999999E-2</v>
      </c>
      <c r="F1256" s="81" t="s">
        <v>244</v>
      </c>
      <c r="G1256" s="91" t="s">
        <v>245</v>
      </c>
      <c r="H1256" s="91">
        <v>2025</v>
      </c>
    </row>
    <row r="1257" spans="1:8" x14ac:dyDescent="0.35">
      <c r="A1257" s="91" t="s">
        <v>4</v>
      </c>
      <c r="B1257" s="91" t="s">
        <v>17</v>
      </c>
      <c r="C1257" s="91" t="s">
        <v>246</v>
      </c>
      <c r="D1257" s="91" t="s">
        <v>120</v>
      </c>
      <c r="E1257" s="94">
        <v>2.8000000000000001E-2</v>
      </c>
      <c r="F1257" s="81" t="s">
        <v>244</v>
      </c>
      <c r="G1257" s="91" t="s">
        <v>245</v>
      </c>
      <c r="H1257" s="91">
        <v>2025</v>
      </c>
    </row>
    <row r="1258" spans="1:8" x14ac:dyDescent="0.35">
      <c r="A1258" s="91" t="s">
        <v>4</v>
      </c>
      <c r="B1258" s="91" t="s">
        <v>17</v>
      </c>
      <c r="C1258" s="91" t="s">
        <v>247</v>
      </c>
      <c r="D1258" s="91" t="s">
        <v>120</v>
      </c>
      <c r="E1258" s="95">
        <v>504</v>
      </c>
      <c r="F1258" s="81" t="s">
        <v>248</v>
      </c>
      <c r="G1258" s="91" t="s">
        <v>245</v>
      </c>
      <c r="H1258" s="91">
        <v>2025</v>
      </c>
    </row>
    <row r="1259" spans="1:8" x14ac:dyDescent="0.35">
      <c r="A1259" s="91" t="s">
        <v>4</v>
      </c>
      <c r="B1259" s="91" t="s">
        <v>17</v>
      </c>
      <c r="C1259" s="91" t="s">
        <v>249</v>
      </c>
      <c r="D1259" s="91" t="s">
        <v>120</v>
      </c>
      <c r="E1259" s="95">
        <v>343</v>
      </c>
      <c r="F1259" s="81" t="s">
        <v>248</v>
      </c>
      <c r="G1259" s="91" t="s">
        <v>245</v>
      </c>
      <c r="H1259" s="91">
        <v>2025</v>
      </c>
    </row>
    <row r="1260" spans="1:8" x14ac:dyDescent="0.35">
      <c r="A1260" s="91" t="s">
        <v>4</v>
      </c>
      <c r="B1260" s="91" t="s">
        <v>17</v>
      </c>
      <c r="C1260" s="91" t="s">
        <v>250</v>
      </c>
      <c r="D1260" s="91" t="s">
        <v>120</v>
      </c>
      <c r="E1260" s="95">
        <v>828</v>
      </c>
      <c r="F1260" s="81" t="s">
        <v>248</v>
      </c>
      <c r="G1260" s="91" t="s">
        <v>245</v>
      </c>
      <c r="H1260" s="91">
        <v>2025</v>
      </c>
    </row>
    <row r="1261" spans="1:8" x14ac:dyDescent="0.35">
      <c r="A1261" s="91" t="s">
        <v>4</v>
      </c>
      <c r="B1261" s="91" t="s">
        <v>17</v>
      </c>
      <c r="C1261" s="91" t="s">
        <v>251</v>
      </c>
      <c r="D1261" s="91" t="s">
        <v>120</v>
      </c>
      <c r="E1261" s="94">
        <v>0.104</v>
      </c>
      <c r="F1261" s="81" t="s">
        <v>244</v>
      </c>
      <c r="G1261" s="91" t="s">
        <v>245</v>
      </c>
      <c r="H1261" s="91">
        <v>2025</v>
      </c>
    </row>
    <row r="1262" spans="1:8" x14ac:dyDescent="0.35">
      <c r="A1262" s="91" t="s">
        <v>4</v>
      </c>
      <c r="B1262" s="91" t="s">
        <v>17</v>
      </c>
      <c r="C1262" s="91" t="s">
        <v>243</v>
      </c>
      <c r="D1262" s="91" t="s">
        <v>121</v>
      </c>
      <c r="E1262" s="94">
        <v>8.3000000000000004E-2</v>
      </c>
      <c r="F1262" s="81" t="s">
        <v>244</v>
      </c>
      <c r="G1262" s="91" t="s">
        <v>245</v>
      </c>
      <c r="H1262" s="91">
        <v>2025</v>
      </c>
    </row>
    <row r="1263" spans="1:8" x14ac:dyDescent="0.35">
      <c r="A1263" s="91" t="s">
        <v>4</v>
      </c>
      <c r="B1263" s="91" t="s">
        <v>17</v>
      </c>
      <c r="C1263" s="91" t="s">
        <v>246</v>
      </c>
      <c r="D1263" s="91" t="s">
        <v>121</v>
      </c>
      <c r="E1263" s="94">
        <v>2.7E-2</v>
      </c>
      <c r="F1263" s="81" t="s">
        <v>244</v>
      </c>
      <c r="G1263" s="91" t="s">
        <v>245</v>
      </c>
      <c r="H1263" s="91">
        <v>2025</v>
      </c>
    </row>
    <row r="1264" spans="1:8" x14ac:dyDescent="0.35">
      <c r="A1264" s="91" t="s">
        <v>4</v>
      </c>
      <c r="B1264" s="91" t="s">
        <v>17</v>
      </c>
      <c r="C1264" s="91" t="s">
        <v>247</v>
      </c>
      <c r="D1264" s="91" t="s">
        <v>121</v>
      </c>
      <c r="E1264" s="95">
        <v>460</v>
      </c>
      <c r="F1264" s="81" t="s">
        <v>248</v>
      </c>
      <c r="G1264" s="91" t="s">
        <v>245</v>
      </c>
      <c r="H1264" s="91">
        <v>2025</v>
      </c>
    </row>
    <row r="1265" spans="1:8" x14ac:dyDescent="0.35">
      <c r="A1265" s="91" t="s">
        <v>4</v>
      </c>
      <c r="B1265" s="91" t="s">
        <v>17</v>
      </c>
      <c r="C1265" s="91" t="s">
        <v>249</v>
      </c>
      <c r="D1265" s="91" t="s">
        <v>121</v>
      </c>
      <c r="E1265" s="95">
        <v>253</v>
      </c>
      <c r="F1265" s="81" t="s">
        <v>248</v>
      </c>
      <c r="G1265" s="91" t="s">
        <v>245</v>
      </c>
      <c r="H1265" s="91">
        <v>2025</v>
      </c>
    </row>
    <row r="1266" spans="1:8" x14ac:dyDescent="0.35">
      <c r="A1266" s="91" t="s">
        <v>4</v>
      </c>
      <c r="B1266" s="91" t="s">
        <v>17</v>
      </c>
      <c r="C1266" s="91" t="s">
        <v>250</v>
      </c>
      <c r="D1266" s="91" t="s">
        <v>121</v>
      </c>
      <c r="E1266" s="95">
        <v>907</v>
      </c>
      <c r="F1266" s="81" t="s">
        <v>248</v>
      </c>
      <c r="G1266" s="91" t="s">
        <v>245</v>
      </c>
      <c r="H1266" s="91">
        <v>2025</v>
      </c>
    </row>
    <row r="1267" spans="1:8" x14ac:dyDescent="0.35">
      <c r="A1267" s="91" t="s">
        <v>4</v>
      </c>
      <c r="B1267" s="91" t="s">
        <v>17</v>
      </c>
      <c r="C1267" s="91" t="s">
        <v>251</v>
      </c>
      <c r="D1267" s="91" t="s">
        <v>121</v>
      </c>
      <c r="E1267" s="94">
        <v>0.11</v>
      </c>
      <c r="F1267" s="81" t="s">
        <v>244</v>
      </c>
      <c r="G1267" s="91" t="s">
        <v>245</v>
      </c>
      <c r="H1267" s="91">
        <v>2025</v>
      </c>
    </row>
    <row r="1268" spans="1:8" x14ac:dyDescent="0.35">
      <c r="A1268" s="91" t="s">
        <v>4</v>
      </c>
      <c r="B1268" s="91" t="s">
        <v>17</v>
      </c>
      <c r="C1268" s="91" t="s">
        <v>243</v>
      </c>
      <c r="D1268" s="91" t="s">
        <v>122</v>
      </c>
      <c r="E1268" s="94">
        <v>8.5000000000000006E-2</v>
      </c>
      <c r="F1268" s="81" t="s">
        <v>244</v>
      </c>
      <c r="G1268" s="91" t="s">
        <v>245</v>
      </c>
      <c r="H1268" s="91">
        <v>2025</v>
      </c>
    </row>
    <row r="1269" spans="1:8" x14ac:dyDescent="0.35">
      <c r="A1269" s="91" t="s">
        <v>4</v>
      </c>
      <c r="B1269" s="91" t="s">
        <v>17</v>
      </c>
      <c r="C1269" s="91" t="s">
        <v>246</v>
      </c>
      <c r="D1269" s="91" t="s">
        <v>122</v>
      </c>
      <c r="E1269" s="94">
        <v>2.7E-2</v>
      </c>
      <c r="F1269" s="81" t="s">
        <v>244</v>
      </c>
      <c r="G1269" s="91" t="s">
        <v>245</v>
      </c>
      <c r="H1269" s="91">
        <v>2025</v>
      </c>
    </row>
    <row r="1270" spans="1:8" x14ac:dyDescent="0.35">
      <c r="A1270" s="91" t="s">
        <v>4</v>
      </c>
      <c r="B1270" s="91" t="s">
        <v>17</v>
      </c>
      <c r="C1270" s="91" t="s">
        <v>247</v>
      </c>
      <c r="D1270" s="91" t="s">
        <v>122</v>
      </c>
      <c r="E1270" s="95">
        <v>473</v>
      </c>
      <c r="F1270" s="81" t="s">
        <v>248</v>
      </c>
      <c r="G1270" s="91" t="s">
        <v>245</v>
      </c>
      <c r="H1270" s="91">
        <v>2025</v>
      </c>
    </row>
    <row r="1271" spans="1:8" x14ac:dyDescent="0.35">
      <c r="A1271" s="91" t="s">
        <v>4</v>
      </c>
      <c r="B1271" s="91" t="s">
        <v>17</v>
      </c>
      <c r="C1271" s="91" t="s">
        <v>249</v>
      </c>
      <c r="D1271" s="91" t="s">
        <v>122</v>
      </c>
      <c r="E1271" s="95">
        <v>321</v>
      </c>
      <c r="F1271" s="81" t="s">
        <v>248</v>
      </c>
      <c r="G1271" s="91" t="s">
        <v>245</v>
      </c>
      <c r="H1271" s="91">
        <v>2025</v>
      </c>
    </row>
    <row r="1272" spans="1:8" x14ac:dyDescent="0.35">
      <c r="A1272" s="91" t="s">
        <v>4</v>
      </c>
      <c r="B1272" s="91" t="s">
        <v>17</v>
      </c>
      <c r="C1272" s="91" t="s">
        <v>250</v>
      </c>
      <c r="D1272" s="91" t="s">
        <v>122</v>
      </c>
      <c r="E1272" s="95">
        <v>839</v>
      </c>
      <c r="F1272" s="81" t="s">
        <v>248</v>
      </c>
      <c r="G1272" s="91" t="s">
        <v>245</v>
      </c>
      <c r="H1272" s="91">
        <v>2025</v>
      </c>
    </row>
    <row r="1273" spans="1:8" x14ac:dyDescent="0.35">
      <c r="A1273" s="91" t="s">
        <v>4</v>
      </c>
      <c r="B1273" s="91" t="s">
        <v>17</v>
      </c>
      <c r="C1273" s="91" t="s">
        <v>251</v>
      </c>
      <c r="D1273" s="91" t="s">
        <v>122</v>
      </c>
      <c r="E1273" s="94">
        <v>0.112</v>
      </c>
      <c r="F1273" s="81" t="s">
        <v>244</v>
      </c>
      <c r="G1273" s="91" t="s">
        <v>245</v>
      </c>
      <c r="H1273" s="91">
        <v>2025</v>
      </c>
    </row>
    <row r="1274" spans="1:8" x14ac:dyDescent="0.35">
      <c r="A1274" s="91" t="s">
        <v>4</v>
      </c>
      <c r="B1274" s="91" t="s">
        <v>17</v>
      </c>
      <c r="C1274" s="91" t="s">
        <v>243</v>
      </c>
      <c r="D1274" s="91" t="s">
        <v>123</v>
      </c>
      <c r="E1274" s="94">
        <v>9.7000000000000003E-2</v>
      </c>
      <c r="F1274" s="81" t="s">
        <v>244</v>
      </c>
      <c r="G1274" s="91" t="s">
        <v>245</v>
      </c>
      <c r="H1274" s="91">
        <v>2025</v>
      </c>
    </row>
    <row r="1275" spans="1:8" x14ac:dyDescent="0.35">
      <c r="A1275" s="91" t="s">
        <v>4</v>
      </c>
      <c r="B1275" s="91" t="s">
        <v>17</v>
      </c>
      <c r="C1275" s="91" t="s">
        <v>246</v>
      </c>
      <c r="D1275" s="91" t="s">
        <v>123</v>
      </c>
      <c r="E1275" s="94">
        <v>2.5999999999999999E-2</v>
      </c>
      <c r="F1275" s="81" t="s">
        <v>244</v>
      </c>
      <c r="G1275" s="91" t="s">
        <v>245</v>
      </c>
      <c r="H1275" s="91">
        <v>2025</v>
      </c>
    </row>
    <row r="1276" spans="1:8" x14ac:dyDescent="0.35">
      <c r="A1276" s="91" t="s">
        <v>4</v>
      </c>
      <c r="B1276" s="91" t="s">
        <v>17</v>
      </c>
      <c r="C1276" s="91" t="s">
        <v>247</v>
      </c>
      <c r="D1276" s="91" t="s">
        <v>123</v>
      </c>
      <c r="E1276" s="95">
        <v>491</v>
      </c>
      <c r="F1276" s="81" t="s">
        <v>248</v>
      </c>
      <c r="G1276" s="91" t="s">
        <v>245</v>
      </c>
      <c r="H1276" s="91">
        <v>2025</v>
      </c>
    </row>
    <row r="1277" spans="1:8" x14ac:dyDescent="0.35">
      <c r="A1277" s="91" t="s">
        <v>4</v>
      </c>
      <c r="B1277" s="91" t="s">
        <v>17</v>
      </c>
      <c r="C1277" s="91" t="s">
        <v>249</v>
      </c>
      <c r="D1277" s="91" t="s">
        <v>123</v>
      </c>
      <c r="E1277" s="95">
        <v>248</v>
      </c>
      <c r="F1277" s="81" t="s">
        <v>248</v>
      </c>
      <c r="G1277" s="91" t="s">
        <v>245</v>
      </c>
      <c r="H1277" s="91">
        <v>2025</v>
      </c>
    </row>
    <row r="1278" spans="1:8" x14ac:dyDescent="0.35">
      <c r="A1278" s="91" t="s">
        <v>4</v>
      </c>
      <c r="B1278" s="91" t="s">
        <v>17</v>
      </c>
      <c r="C1278" s="91" t="s">
        <v>250</v>
      </c>
      <c r="D1278" s="91" t="s">
        <v>123</v>
      </c>
      <c r="E1278" s="95">
        <v>769</v>
      </c>
      <c r="F1278" s="81" t="s">
        <v>248</v>
      </c>
      <c r="G1278" s="91" t="s">
        <v>245</v>
      </c>
      <c r="H1278" s="91">
        <v>2025</v>
      </c>
    </row>
    <row r="1279" spans="1:8" x14ac:dyDescent="0.35">
      <c r="A1279" s="91" t="s">
        <v>4</v>
      </c>
      <c r="B1279" s="91" t="s">
        <v>17</v>
      </c>
      <c r="C1279" s="91" t="s">
        <v>251</v>
      </c>
      <c r="D1279" s="91" t="s">
        <v>123</v>
      </c>
      <c r="E1279" s="94">
        <v>0.122</v>
      </c>
      <c r="F1279" s="81" t="s">
        <v>244</v>
      </c>
      <c r="G1279" s="91" t="s">
        <v>245</v>
      </c>
      <c r="H1279" s="91">
        <v>2025</v>
      </c>
    </row>
    <row r="1280" spans="1:8" x14ac:dyDescent="0.35">
      <c r="A1280" s="91" t="s">
        <v>4</v>
      </c>
      <c r="B1280" s="91" t="s">
        <v>17</v>
      </c>
      <c r="C1280" s="91" t="s">
        <v>243</v>
      </c>
      <c r="D1280" s="91" t="s">
        <v>124</v>
      </c>
      <c r="E1280" s="94">
        <v>9.7000000000000003E-2</v>
      </c>
      <c r="F1280" s="81" t="s">
        <v>244</v>
      </c>
      <c r="G1280" s="91" t="s">
        <v>245</v>
      </c>
      <c r="H1280" s="91">
        <v>2025</v>
      </c>
    </row>
    <row r="1281" spans="1:8" x14ac:dyDescent="0.35">
      <c r="A1281" s="91" t="s">
        <v>4</v>
      </c>
      <c r="B1281" s="91" t="s">
        <v>17</v>
      </c>
      <c r="C1281" s="91" t="s">
        <v>246</v>
      </c>
      <c r="D1281" s="91" t="s">
        <v>124</v>
      </c>
      <c r="E1281" s="94">
        <v>2.4E-2</v>
      </c>
      <c r="F1281" s="81" t="s">
        <v>244</v>
      </c>
      <c r="G1281" s="91" t="s">
        <v>245</v>
      </c>
      <c r="H1281" s="91">
        <v>2025</v>
      </c>
    </row>
    <row r="1282" spans="1:8" x14ac:dyDescent="0.35">
      <c r="A1282" s="91" t="s">
        <v>4</v>
      </c>
      <c r="B1282" s="91" t="s">
        <v>17</v>
      </c>
      <c r="C1282" s="91" t="s">
        <v>247</v>
      </c>
      <c r="D1282" s="91" t="s">
        <v>124</v>
      </c>
      <c r="E1282" s="95">
        <v>495</v>
      </c>
      <c r="F1282" s="81" t="s">
        <v>248</v>
      </c>
      <c r="G1282" s="91" t="s">
        <v>245</v>
      </c>
      <c r="H1282" s="91">
        <v>2025</v>
      </c>
    </row>
    <row r="1283" spans="1:8" x14ac:dyDescent="0.35">
      <c r="A1283" s="91" t="s">
        <v>4</v>
      </c>
      <c r="B1283" s="91" t="s">
        <v>17</v>
      </c>
      <c r="C1283" s="91" t="s">
        <v>249</v>
      </c>
      <c r="D1283" s="91" t="s">
        <v>124</v>
      </c>
      <c r="E1283" s="95">
        <v>243</v>
      </c>
      <c r="F1283" s="81" t="s">
        <v>248</v>
      </c>
      <c r="G1283" s="91" t="s">
        <v>245</v>
      </c>
      <c r="H1283" s="91">
        <v>2025</v>
      </c>
    </row>
    <row r="1284" spans="1:8" x14ac:dyDescent="0.35">
      <c r="A1284" s="91" t="s">
        <v>4</v>
      </c>
      <c r="B1284" s="91" t="s">
        <v>17</v>
      </c>
      <c r="C1284" s="91" t="s">
        <v>250</v>
      </c>
      <c r="D1284" s="91" t="s">
        <v>124</v>
      </c>
      <c r="E1284" s="95">
        <v>882</v>
      </c>
      <c r="F1284" s="81" t="s">
        <v>248</v>
      </c>
      <c r="G1284" s="91" t="s">
        <v>245</v>
      </c>
      <c r="H1284" s="91">
        <v>2025</v>
      </c>
    </row>
    <row r="1285" spans="1:8" x14ac:dyDescent="0.35">
      <c r="A1285" s="91" t="s">
        <v>4</v>
      </c>
      <c r="B1285" s="91" t="s">
        <v>17</v>
      </c>
      <c r="C1285" s="91" t="s">
        <v>251</v>
      </c>
      <c r="D1285" s="91" t="s">
        <v>124</v>
      </c>
      <c r="E1285" s="94">
        <v>0.121</v>
      </c>
      <c r="F1285" s="81" t="s">
        <v>244</v>
      </c>
      <c r="G1285" s="91" t="s">
        <v>245</v>
      </c>
      <c r="H1285" s="91">
        <v>2025</v>
      </c>
    </row>
    <row r="1286" spans="1:8" x14ac:dyDescent="0.35">
      <c r="A1286" s="91" t="s">
        <v>4</v>
      </c>
      <c r="B1286" s="91" t="s">
        <v>17</v>
      </c>
      <c r="C1286" s="91" t="s">
        <v>243</v>
      </c>
      <c r="D1286" s="91" t="s">
        <v>125</v>
      </c>
      <c r="E1286" s="94">
        <v>0.10299999999999999</v>
      </c>
      <c r="F1286" s="81" t="s">
        <v>244</v>
      </c>
      <c r="G1286" s="91" t="s">
        <v>245</v>
      </c>
      <c r="H1286" s="91">
        <v>2025</v>
      </c>
    </row>
    <row r="1287" spans="1:8" x14ac:dyDescent="0.35">
      <c r="A1287" s="91" t="s">
        <v>4</v>
      </c>
      <c r="B1287" s="91" t="s">
        <v>17</v>
      </c>
      <c r="C1287" s="91" t="s">
        <v>246</v>
      </c>
      <c r="D1287" s="91" t="s">
        <v>125</v>
      </c>
      <c r="E1287" s="94">
        <v>2.3E-2</v>
      </c>
      <c r="F1287" s="81" t="s">
        <v>244</v>
      </c>
      <c r="G1287" s="91" t="s">
        <v>245</v>
      </c>
      <c r="H1287" s="91">
        <v>2025</v>
      </c>
    </row>
    <row r="1288" spans="1:8" x14ac:dyDescent="0.35">
      <c r="A1288" s="91" t="s">
        <v>4</v>
      </c>
      <c r="B1288" s="91" t="s">
        <v>17</v>
      </c>
      <c r="C1288" s="91" t="s">
        <v>247</v>
      </c>
      <c r="D1288" s="91" t="s">
        <v>125</v>
      </c>
      <c r="E1288" s="95">
        <v>535</v>
      </c>
      <c r="F1288" s="81" t="s">
        <v>248</v>
      </c>
      <c r="G1288" s="91" t="s">
        <v>245</v>
      </c>
      <c r="H1288" s="91">
        <v>2025</v>
      </c>
    </row>
    <row r="1289" spans="1:8" x14ac:dyDescent="0.35">
      <c r="A1289" s="91" t="s">
        <v>4</v>
      </c>
      <c r="B1289" s="91" t="s">
        <v>17</v>
      </c>
      <c r="C1289" s="91" t="s">
        <v>249</v>
      </c>
      <c r="D1289" s="91" t="s">
        <v>125</v>
      </c>
      <c r="E1289" s="95">
        <v>249</v>
      </c>
      <c r="F1289" s="81" t="s">
        <v>248</v>
      </c>
      <c r="G1289" s="91" t="s">
        <v>245</v>
      </c>
      <c r="H1289" s="91">
        <v>2025</v>
      </c>
    </row>
    <row r="1290" spans="1:8" x14ac:dyDescent="0.35">
      <c r="A1290" s="91" t="s">
        <v>4</v>
      </c>
      <c r="B1290" s="91" t="s">
        <v>17</v>
      </c>
      <c r="C1290" s="91" t="s">
        <v>250</v>
      </c>
      <c r="D1290" s="91" t="s">
        <v>125</v>
      </c>
      <c r="E1290" s="95">
        <v>812</v>
      </c>
      <c r="F1290" s="81" t="s">
        <v>248</v>
      </c>
      <c r="G1290" s="91" t="s">
        <v>245</v>
      </c>
      <c r="H1290" s="91">
        <v>2025</v>
      </c>
    </row>
    <row r="1291" spans="1:8" x14ac:dyDescent="0.35">
      <c r="A1291" s="91" t="s">
        <v>4</v>
      </c>
      <c r="B1291" s="91" t="s">
        <v>17</v>
      </c>
      <c r="C1291" s="91" t="s">
        <v>251</v>
      </c>
      <c r="D1291" s="91" t="s">
        <v>125</v>
      </c>
      <c r="E1291" s="94">
        <v>0.126</v>
      </c>
      <c r="F1291" s="81" t="s">
        <v>244</v>
      </c>
      <c r="G1291" s="91" t="s">
        <v>245</v>
      </c>
      <c r="H1291" s="91">
        <v>2025</v>
      </c>
    </row>
    <row r="1292" spans="1:8" x14ac:dyDescent="0.35">
      <c r="A1292" s="91" t="s">
        <v>4</v>
      </c>
      <c r="B1292" s="91" t="s">
        <v>17</v>
      </c>
      <c r="C1292" s="91" t="s">
        <v>243</v>
      </c>
      <c r="D1292" s="91" t="s">
        <v>126</v>
      </c>
      <c r="E1292" s="94">
        <v>0.105</v>
      </c>
      <c r="F1292" s="81" t="s">
        <v>244</v>
      </c>
      <c r="G1292" s="91" t="s">
        <v>245</v>
      </c>
      <c r="H1292" s="91">
        <v>2025</v>
      </c>
    </row>
    <row r="1293" spans="1:8" x14ac:dyDescent="0.35">
      <c r="A1293" s="91" t="s">
        <v>4</v>
      </c>
      <c r="B1293" s="91" t="s">
        <v>17</v>
      </c>
      <c r="C1293" s="91" t="s">
        <v>246</v>
      </c>
      <c r="D1293" s="91" t="s">
        <v>126</v>
      </c>
      <c r="E1293" s="94">
        <v>0.02</v>
      </c>
      <c r="F1293" s="81" t="s">
        <v>244</v>
      </c>
      <c r="G1293" s="91" t="s">
        <v>245</v>
      </c>
      <c r="H1293" s="91">
        <v>2025</v>
      </c>
    </row>
    <row r="1294" spans="1:8" x14ac:dyDescent="0.35">
      <c r="A1294" s="91" t="s">
        <v>4</v>
      </c>
      <c r="B1294" s="91" t="s">
        <v>17</v>
      </c>
      <c r="C1294" s="91" t="s">
        <v>247</v>
      </c>
      <c r="D1294" s="91" t="s">
        <v>126</v>
      </c>
      <c r="E1294" s="95">
        <v>460</v>
      </c>
      <c r="F1294" s="81" t="s">
        <v>248</v>
      </c>
      <c r="G1294" s="91" t="s">
        <v>245</v>
      </c>
      <c r="H1294" s="91">
        <v>2025</v>
      </c>
    </row>
    <row r="1295" spans="1:8" x14ac:dyDescent="0.35">
      <c r="A1295" s="91" t="s">
        <v>4</v>
      </c>
      <c r="B1295" s="91" t="s">
        <v>17</v>
      </c>
      <c r="C1295" s="91" t="s">
        <v>249</v>
      </c>
      <c r="D1295" s="91" t="s">
        <v>126</v>
      </c>
      <c r="E1295" s="95">
        <v>272</v>
      </c>
      <c r="F1295" s="81" t="s">
        <v>248</v>
      </c>
      <c r="G1295" s="91" t="s">
        <v>245</v>
      </c>
      <c r="H1295" s="91">
        <v>2025</v>
      </c>
    </row>
    <row r="1296" spans="1:8" x14ac:dyDescent="0.35">
      <c r="A1296" s="91" t="s">
        <v>4</v>
      </c>
      <c r="B1296" s="91" t="s">
        <v>17</v>
      </c>
      <c r="C1296" s="91" t="s">
        <v>250</v>
      </c>
      <c r="D1296" s="91" t="s">
        <v>126</v>
      </c>
      <c r="E1296" s="95">
        <v>878</v>
      </c>
      <c r="F1296" s="81" t="s">
        <v>248</v>
      </c>
      <c r="G1296" s="91" t="s">
        <v>245</v>
      </c>
      <c r="H1296" s="91">
        <v>2025</v>
      </c>
    </row>
    <row r="1297" spans="1:8" x14ac:dyDescent="0.35">
      <c r="A1297" s="91" t="s">
        <v>4</v>
      </c>
      <c r="B1297" s="91" t="s">
        <v>17</v>
      </c>
      <c r="C1297" s="91" t="s">
        <v>251</v>
      </c>
      <c r="D1297" s="91" t="s">
        <v>126</v>
      </c>
      <c r="E1297" s="94">
        <v>0.126</v>
      </c>
      <c r="F1297" s="81" t="s">
        <v>244</v>
      </c>
      <c r="G1297" s="91" t="s">
        <v>245</v>
      </c>
      <c r="H1297" s="91">
        <v>2025</v>
      </c>
    </row>
    <row r="1298" spans="1:8" x14ac:dyDescent="0.35">
      <c r="A1298" s="91" t="s">
        <v>4</v>
      </c>
      <c r="B1298" s="91" t="s">
        <v>17</v>
      </c>
      <c r="C1298" s="91" t="s">
        <v>243</v>
      </c>
      <c r="D1298" s="91" t="s">
        <v>127</v>
      </c>
      <c r="E1298" s="94">
        <v>9.4E-2</v>
      </c>
      <c r="F1298" s="81" t="s">
        <v>244</v>
      </c>
      <c r="G1298" s="91" t="s">
        <v>245</v>
      </c>
      <c r="H1298" s="91">
        <v>2025</v>
      </c>
    </row>
    <row r="1299" spans="1:8" x14ac:dyDescent="0.35">
      <c r="A1299" s="91" t="s">
        <v>4</v>
      </c>
      <c r="B1299" s="91" t="s">
        <v>17</v>
      </c>
      <c r="C1299" s="91" t="s">
        <v>246</v>
      </c>
      <c r="D1299" s="91" t="s">
        <v>127</v>
      </c>
      <c r="E1299" s="94">
        <v>1.7000000000000001E-2</v>
      </c>
      <c r="F1299" s="81" t="s">
        <v>244</v>
      </c>
      <c r="G1299" s="91" t="s">
        <v>245</v>
      </c>
      <c r="H1299" s="91">
        <v>2025</v>
      </c>
    </row>
    <row r="1300" spans="1:8" x14ac:dyDescent="0.35">
      <c r="A1300" s="91" t="s">
        <v>4</v>
      </c>
      <c r="B1300" s="91" t="s">
        <v>17</v>
      </c>
      <c r="C1300" s="91" t="s">
        <v>247</v>
      </c>
      <c r="D1300" s="91" t="s">
        <v>127</v>
      </c>
      <c r="E1300" s="95">
        <v>459</v>
      </c>
      <c r="F1300" s="81" t="s">
        <v>248</v>
      </c>
      <c r="G1300" s="91" t="s">
        <v>245</v>
      </c>
      <c r="H1300" s="91">
        <v>2025</v>
      </c>
    </row>
    <row r="1301" spans="1:8" x14ac:dyDescent="0.35">
      <c r="A1301" s="91" t="s">
        <v>4</v>
      </c>
      <c r="B1301" s="91" t="s">
        <v>17</v>
      </c>
      <c r="C1301" s="91" t="s">
        <v>249</v>
      </c>
      <c r="D1301" s="91" t="s">
        <v>127</v>
      </c>
      <c r="E1301" s="95">
        <v>210</v>
      </c>
      <c r="F1301" s="81" t="s">
        <v>248</v>
      </c>
      <c r="G1301" s="91" t="s">
        <v>245</v>
      </c>
      <c r="H1301" s="91">
        <v>2025</v>
      </c>
    </row>
    <row r="1302" spans="1:8" x14ac:dyDescent="0.35">
      <c r="A1302" s="91" t="s">
        <v>4</v>
      </c>
      <c r="B1302" s="91" t="s">
        <v>17</v>
      </c>
      <c r="C1302" s="91" t="s">
        <v>250</v>
      </c>
      <c r="D1302" s="91" t="s">
        <v>127</v>
      </c>
      <c r="E1302" s="95">
        <v>826</v>
      </c>
      <c r="F1302" s="81" t="s">
        <v>248</v>
      </c>
      <c r="G1302" s="91" t="s">
        <v>245</v>
      </c>
      <c r="H1302" s="91">
        <v>2025</v>
      </c>
    </row>
    <row r="1303" spans="1:8" x14ac:dyDescent="0.35">
      <c r="A1303" s="91" t="s">
        <v>4</v>
      </c>
      <c r="B1303" s="91" t="s">
        <v>17</v>
      </c>
      <c r="C1303" s="91" t="s">
        <v>251</v>
      </c>
      <c r="D1303" s="91" t="s">
        <v>127</v>
      </c>
      <c r="E1303" s="94">
        <v>0.111</v>
      </c>
      <c r="F1303" s="81" t="s">
        <v>244</v>
      </c>
      <c r="G1303" s="91" t="s">
        <v>245</v>
      </c>
      <c r="H1303" s="91">
        <v>2025</v>
      </c>
    </row>
    <row r="1304" spans="1:8" x14ac:dyDescent="0.35">
      <c r="A1304" s="91" t="s">
        <v>4</v>
      </c>
      <c r="B1304" s="91" t="s">
        <v>17</v>
      </c>
      <c r="C1304" s="91" t="s">
        <v>243</v>
      </c>
      <c r="D1304" s="91" t="s">
        <v>128</v>
      </c>
      <c r="E1304" s="94">
        <v>6.8000000000000005E-2</v>
      </c>
      <c r="F1304" s="81" t="s">
        <v>244</v>
      </c>
      <c r="G1304" s="91" t="s">
        <v>245</v>
      </c>
      <c r="H1304" s="91">
        <v>2025</v>
      </c>
    </row>
    <row r="1305" spans="1:8" x14ac:dyDescent="0.35">
      <c r="A1305" s="91" t="s">
        <v>4</v>
      </c>
      <c r="B1305" s="91" t="s">
        <v>17</v>
      </c>
      <c r="C1305" s="91" t="s">
        <v>246</v>
      </c>
      <c r="D1305" s="91" t="s">
        <v>128</v>
      </c>
      <c r="E1305" s="94">
        <v>1.6E-2</v>
      </c>
      <c r="F1305" s="81" t="s">
        <v>244</v>
      </c>
      <c r="G1305" s="91" t="s">
        <v>245</v>
      </c>
      <c r="H1305" s="91">
        <v>2025</v>
      </c>
    </row>
    <row r="1306" spans="1:8" x14ac:dyDescent="0.35">
      <c r="A1306" s="91" t="s">
        <v>4</v>
      </c>
      <c r="B1306" s="91" t="s">
        <v>17</v>
      </c>
      <c r="C1306" s="91" t="s">
        <v>247</v>
      </c>
      <c r="D1306" s="91" t="s">
        <v>128</v>
      </c>
      <c r="E1306" s="95">
        <v>485</v>
      </c>
      <c r="F1306" s="81" t="s">
        <v>248</v>
      </c>
      <c r="G1306" s="91" t="s">
        <v>245</v>
      </c>
      <c r="H1306" s="91">
        <v>2025</v>
      </c>
    </row>
    <row r="1307" spans="1:8" x14ac:dyDescent="0.35">
      <c r="A1307" s="91" t="s">
        <v>4</v>
      </c>
      <c r="B1307" s="91" t="s">
        <v>17</v>
      </c>
      <c r="C1307" s="91" t="s">
        <v>249</v>
      </c>
      <c r="D1307" s="91" t="s">
        <v>128</v>
      </c>
      <c r="E1307" s="95">
        <v>222</v>
      </c>
      <c r="F1307" s="81" t="s">
        <v>248</v>
      </c>
      <c r="G1307" s="91" t="s">
        <v>245</v>
      </c>
      <c r="H1307" s="91">
        <v>2025</v>
      </c>
    </row>
    <row r="1308" spans="1:8" x14ac:dyDescent="0.35">
      <c r="A1308" s="91" t="s">
        <v>4</v>
      </c>
      <c r="B1308" s="91" t="s">
        <v>17</v>
      </c>
      <c r="C1308" s="91" t="s">
        <v>250</v>
      </c>
      <c r="D1308" s="91" t="s">
        <v>128</v>
      </c>
      <c r="E1308" s="95">
        <v>809</v>
      </c>
      <c r="F1308" s="81" t="s">
        <v>248</v>
      </c>
      <c r="G1308" s="91" t="s">
        <v>245</v>
      </c>
      <c r="H1308" s="91">
        <v>2025</v>
      </c>
    </row>
    <row r="1309" spans="1:8" x14ac:dyDescent="0.35">
      <c r="A1309" s="91" t="s">
        <v>4</v>
      </c>
      <c r="B1309" s="91" t="s">
        <v>17</v>
      </c>
      <c r="C1309" s="91" t="s">
        <v>251</v>
      </c>
      <c r="D1309" s="91" t="s">
        <v>128</v>
      </c>
      <c r="E1309" s="94">
        <v>8.4000000000000005E-2</v>
      </c>
      <c r="F1309" s="81" t="s">
        <v>244</v>
      </c>
      <c r="G1309" s="91" t="s">
        <v>245</v>
      </c>
      <c r="H1309" s="91">
        <v>2025</v>
      </c>
    </row>
    <row r="1310" spans="1:8" x14ac:dyDescent="0.35">
      <c r="A1310" s="91" t="s">
        <v>4</v>
      </c>
      <c r="B1310" s="91" t="s">
        <v>17</v>
      </c>
      <c r="C1310" s="91" t="s">
        <v>243</v>
      </c>
      <c r="D1310" s="91" t="s">
        <v>129</v>
      </c>
      <c r="E1310" s="94">
        <v>7.2999999999999995E-2</v>
      </c>
      <c r="F1310" s="81" t="s">
        <v>244</v>
      </c>
      <c r="G1310" s="91" t="s">
        <v>245</v>
      </c>
      <c r="H1310" s="91">
        <v>2025</v>
      </c>
    </row>
    <row r="1311" spans="1:8" x14ac:dyDescent="0.35">
      <c r="A1311" s="91" t="s">
        <v>4</v>
      </c>
      <c r="B1311" s="91" t="s">
        <v>17</v>
      </c>
      <c r="C1311" s="91" t="s">
        <v>246</v>
      </c>
      <c r="D1311" s="91" t="s">
        <v>129</v>
      </c>
      <c r="E1311" s="94">
        <v>1.4999999999999999E-2</v>
      </c>
      <c r="F1311" s="81" t="s">
        <v>244</v>
      </c>
      <c r="G1311" s="91" t="s">
        <v>245</v>
      </c>
      <c r="H1311" s="91">
        <v>2025</v>
      </c>
    </row>
    <row r="1312" spans="1:8" x14ac:dyDescent="0.35">
      <c r="A1312" s="91" t="s">
        <v>4</v>
      </c>
      <c r="B1312" s="91" t="s">
        <v>17</v>
      </c>
      <c r="C1312" s="91" t="s">
        <v>247</v>
      </c>
      <c r="D1312" s="91" t="s">
        <v>129</v>
      </c>
      <c r="E1312" s="95">
        <v>413</v>
      </c>
      <c r="F1312" s="81" t="s">
        <v>248</v>
      </c>
      <c r="G1312" s="91" t="s">
        <v>245</v>
      </c>
      <c r="H1312" s="91">
        <v>2025</v>
      </c>
    </row>
    <row r="1313" spans="1:8" x14ac:dyDescent="0.35">
      <c r="A1313" s="91" t="s">
        <v>4</v>
      </c>
      <c r="B1313" s="91" t="s">
        <v>17</v>
      </c>
      <c r="C1313" s="91" t="s">
        <v>249</v>
      </c>
      <c r="D1313" s="91" t="s">
        <v>129</v>
      </c>
      <c r="E1313" s="95">
        <v>228</v>
      </c>
      <c r="F1313" s="81" t="s">
        <v>248</v>
      </c>
      <c r="G1313" s="91" t="s">
        <v>245</v>
      </c>
      <c r="H1313" s="91">
        <v>2025</v>
      </c>
    </row>
    <row r="1314" spans="1:8" x14ac:dyDescent="0.35">
      <c r="A1314" s="91" t="s">
        <v>4</v>
      </c>
      <c r="B1314" s="91" t="s">
        <v>17</v>
      </c>
      <c r="C1314" s="91" t="s">
        <v>250</v>
      </c>
      <c r="D1314" s="91" t="s">
        <v>129</v>
      </c>
      <c r="E1314" s="95">
        <v>880</v>
      </c>
      <c r="F1314" s="81" t="s">
        <v>248</v>
      </c>
      <c r="G1314" s="91" t="s">
        <v>245</v>
      </c>
      <c r="H1314" s="91">
        <v>2025</v>
      </c>
    </row>
    <row r="1315" spans="1:8" x14ac:dyDescent="0.35">
      <c r="A1315" s="91" t="s">
        <v>4</v>
      </c>
      <c r="B1315" s="91" t="s">
        <v>17</v>
      </c>
      <c r="C1315" s="91" t="s">
        <v>251</v>
      </c>
      <c r="D1315" s="91" t="s">
        <v>129</v>
      </c>
      <c r="E1315" s="94">
        <v>8.7999999999999995E-2</v>
      </c>
      <c r="F1315" s="81" t="s">
        <v>244</v>
      </c>
      <c r="G1315" s="91" t="s">
        <v>245</v>
      </c>
      <c r="H1315" s="91">
        <v>2025</v>
      </c>
    </row>
    <row r="1316" spans="1:8" x14ac:dyDescent="0.35">
      <c r="A1316" s="91" t="s">
        <v>4</v>
      </c>
      <c r="B1316" s="91" t="s">
        <v>17</v>
      </c>
      <c r="C1316" s="91" t="s">
        <v>243</v>
      </c>
      <c r="D1316" s="91" t="s">
        <v>130</v>
      </c>
      <c r="E1316" s="94">
        <v>9.6000000000000002E-2</v>
      </c>
      <c r="F1316" s="81" t="s">
        <v>244</v>
      </c>
      <c r="G1316" s="91" t="s">
        <v>245</v>
      </c>
      <c r="H1316" s="91">
        <v>2025</v>
      </c>
    </row>
    <row r="1317" spans="1:8" x14ac:dyDescent="0.35">
      <c r="A1317" s="91" t="s">
        <v>4</v>
      </c>
      <c r="B1317" s="91" t="s">
        <v>17</v>
      </c>
      <c r="C1317" s="91" t="s">
        <v>246</v>
      </c>
      <c r="D1317" s="91" t="s">
        <v>130</v>
      </c>
      <c r="E1317" s="94">
        <v>1.7000000000000001E-2</v>
      </c>
      <c r="F1317" s="81" t="s">
        <v>244</v>
      </c>
      <c r="G1317" s="91" t="s">
        <v>245</v>
      </c>
      <c r="H1317" s="91">
        <v>2025</v>
      </c>
    </row>
    <row r="1318" spans="1:8" x14ac:dyDescent="0.35">
      <c r="A1318" s="91" t="s">
        <v>4</v>
      </c>
      <c r="B1318" s="91" t="s">
        <v>17</v>
      </c>
      <c r="C1318" s="91" t="s">
        <v>247</v>
      </c>
      <c r="D1318" s="91" t="s">
        <v>130</v>
      </c>
      <c r="E1318" s="95">
        <v>512</v>
      </c>
      <c r="F1318" s="81" t="s">
        <v>248</v>
      </c>
      <c r="G1318" s="91" t="s">
        <v>245</v>
      </c>
      <c r="H1318" s="91">
        <v>2025</v>
      </c>
    </row>
    <row r="1319" spans="1:8" x14ac:dyDescent="0.35">
      <c r="A1319" s="91" t="s">
        <v>4</v>
      </c>
      <c r="B1319" s="91" t="s">
        <v>17</v>
      </c>
      <c r="C1319" s="91" t="s">
        <v>249</v>
      </c>
      <c r="D1319" s="91" t="s">
        <v>130</v>
      </c>
      <c r="E1319" s="95">
        <v>378</v>
      </c>
      <c r="F1319" s="81" t="s">
        <v>248</v>
      </c>
      <c r="G1319" s="91" t="s">
        <v>245</v>
      </c>
      <c r="H1319" s="91">
        <v>2025</v>
      </c>
    </row>
    <row r="1320" spans="1:8" x14ac:dyDescent="0.35">
      <c r="A1320" s="91" t="s">
        <v>4</v>
      </c>
      <c r="B1320" s="91" t="s">
        <v>17</v>
      </c>
      <c r="C1320" s="91" t="s">
        <v>250</v>
      </c>
      <c r="D1320" s="91" t="s">
        <v>130</v>
      </c>
      <c r="E1320" s="95">
        <v>720</v>
      </c>
      <c r="F1320" s="81" t="s">
        <v>248</v>
      </c>
      <c r="G1320" s="91" t="s">
        <v>245</v>
      </c>
      <c r="H1320" s="91">
        <v>2025</v>
      </c>
    </row>
    <row r="1321" spans="1:8" x14ac:dyDescent="0.35">
      <c r="A1321" s="91" t="s">
        <v>4</v>
      </c>
      <c r="B1321" s="91" t="s">
        <v>17</v>
      </c>
      <c r="C1321" s="91" t="s">
        <v>251</v>
      </c>
      <c r="D1321" s="91" t="s">
        <v>130</v>
      </c>
      <c r="E1321" s="94">
        <v>0.113</v>
      </c>
      <c r="F1321" s="81" t="s">
        <v>244</v>
      </c>
      <c r="G1321" s="91" t="s">
        <v>245</v>
      </c>
      <c r="H1321" s="91">
        <v>2025</v>
      </c>
    </row>
    <row r="1322" spans="1:8" x14ac:dyDescent="0.35">
      <c r="A1322" s="91" t="s">
        <v>4</v>
      </c>
      <c r="B1322" s="91" t="s">
        <v>17</v>
      </c>
      <c r="C1322" s="91" t="s">
        <v>243</v>
      </c>
      <c r="D1322" s="91" t="s">
        <v>131</v>
      </c>
      <c r="E1322" s="94">
        <v>8.8999999999999996E-2</v>
      </c>
      <c r="F1322" s="81" t="s">
        <v>244</v>
      </c>
      <c r="G1322" s="91" t="s">
        <v>245</v>
      </c>
      <c r="H1322" s="91">
        <v>2025</v>
      </c>
    </row>
    <row r="1323" spans="1:8" x14ac:dyDescent="0.35">
      <c r="A1323" s="91" t="s">
        <v>4</v>
      </c>
      <c r="B1323" s="91" t="s">
        <v>17</v>
      </c>
      <c r="C1323" s="91" t="s">
        <v>246</v>
      </c>
      <c r="D1323" s="91" t="s">
        <v>131</v>
      </c>
      <c r="E1323" s="94">
        <v>1.7999999999999999E-2</v>
      </c>
      <c r="F1323" s="81" t="s">
        <v>244</v>
      </c>
      <c r="G1323" s="91" t="s">
        <v>245</v>
      </c>
      <c r="H1323" s="91">
        <v>2025</v>
      </c>
    </row>
    <row r="1324" spans="1:8" x14ac:dyDescent="0.35">
      <c r="A1324" s="91" t="s">
        <v>4</v>
      </c>
      <c r="B1324" s="91" t="s">
        <v>17</v>
      </c>
      <c r="C1324" s="91" t="s">
        <v>247</v>
      </c>
      <c r="D1324" s="91" t="s">
        <v>131</v>
      </c>
      <c r="E1324" s="95">
        <v>587</v>
      </c>
      <c r="F1324" s="81" t="s">
        <v>248</v>
      </c>
      <c r="G1324" s="91" t="s">
        <v>245</v>
      </c>
      <c r="H1324" s="91">
        <v>2025</v>
      </c>
    </row>
    <row r="1325" spans="1:8" x14ac:dyDescent="0.35">
      <c r="A1325" s="91" t="s">
        <v>4</v>
      </c>
      <c r="B1325" s="91" t="s">
        <v>17</v>
      </c>
      <c r="C1325" s="91" t="s">
        <v>249</v>
      </c>
      <c r="D1325" s="91" t="s">
        <v>131</v>
      </c>
      <c r="E1325" s="95">
        <v>310</v>
      </c>
      <c r="F1325" s="81" t="s">
        <v>248</v>
      </c>
      <c r="G1325" s="91" t="s">
        <v>245</v>
      </c>
      <c r="H1325" s="91">
        <v>2025</v>
      </c>
    </row>
    <row r="1326" spans="1:8" x14ac:dyDescent="0.35">
      <c r="A1326" s="91" t="s">
        <v>4</v>
      </c>
      <c r="B1326" s="91" t="s">
        <v>17</v>
      </c>
      <c r="C1326" s="91" t="s">
        <v>250</v>
      </c>
      <c r="D1326" s="91" t="s">
        <v>131</v>
      </c>
      <c r="E1326" s="95">
        <v>497</v>
      </c>
      <c r="F1326" s="81" t="s">
        <v>248</v>
      </c>
      <c r="G1326" s="91" t="s">
        <v>245</v>
      </c>
      <c r="H1326" s="91">
        <v>2025</v>
      </c>
    </row>
    <row r="1327" spans="1:8" x14ac:dyDescent="0.35">
      <c r="A1327" s="91" t="s">
        <v>4</v>
      </c>
      <c r="B1327" s="91" t="s">
        <v>17</v>
      </c>
      <c r="C1327" s="91" t="s">
        <v>251</v>
      </c>
      <c r="D1327" s="91" t="s">
        <v>131</v>
      </c>
      <c r="E1327" s="94">
        <v>0.107</v>
      </c>
      <c r="F1327" s="81" t="s">
        <v>244</v>
      </c>
      <c r="G1327" s="91" t="s">
        <v>245</v>
      </c>
      <c r="H1327" s="91">
        <v>2025</v>
      </c>
    </row>
    <row r="1328" spans="1:8" x14ac:dyDescent="0.35">
      <c r="A1328" s="91" t="s">
        <v>4</v>
      </c>
      <c r="B1328" s="91" t="s">
        <v>17</v>
      </c>
      <c r="C1328" s="91" t="s">
        <v>243</v>
      </c>
      <c r="D1328" s="91" t="s">
        <v>132</v>
      </c>
      <c r="E1328" s="94">
        <v>8.6999999999999994E-2</v>
      </c>
      <c r="F1328" s="81" t="s">
        <v>244</v>
      </c>
      <c r="G1328" s="91" t="s">
        <v>252</v>
      </c>
      <c r="H1328" s="91">
        <v>2025</v>
      </c>
    </row>
    <row r="1329" spans="1:8" x14ac:dyDescent="0.35">
      <c r="A1329" s="91" t="s">
        <v>4</v>
      </c>
      <c r="B1329" s="91" t="s">
        <v>17</v>
      </c>
      <c r="C1329" s="91" t="s">
        <v>246</v>
      </c>
      <c r="D1329" s="91" t="s">
        <v>132</v>
      </c>
      <c r="E1329" s="94">
        <v>1.9E-2</v>
      </c>
      <c r="F1329" s="81" t="s">
        <v>244</v>
      </c>
      <c r="G1329" s="91" t="s">
        <v>252</v>
      </c>
      <c r="H1329" s="91">
        <v>2025</v>
      </c>
    </row>
    <row r="1330" spans="1:8" x14ac:dyDescent="0.35">
      <c r="A1330" s="91" t="s">
        <v>4</v>
      </c>
      <c r="B1330" s="91" t="s">
        <v>17</v>
      </c>
      <c r="C1330" s="91" t="s">
        <v>247</v>
      </c>
      <c r="D1330" s="91" t="s">
        <v>132</v>
      </c>
      <c r="E1330" s="95">
        <v>493</v>
      </c>
      <c r="F1330" s="81" t="s">
        <v>248</v>
      </c>
      <c r="G1330" s="91" t="s">
        <v>252</v>
      </c>
      <c r="H1330" s="91">
        <v>2025</v>
      </c>
    </row>
    <row r="1331" spans="1:8" x14ac:dyDescent="0.35">
      <c r="A1331" s="91" t="s">
        <v>4</v>
      </c>
      <c r="B1331" s="91" t="s">
        <v>17</v>
      </c>
      <c r="C1331" s="91" t="s">
        <v>249</v>
      </c>
      <c r="D1331" s="91" t="s">
        <v>132</v>
      </c>
      <c r="E1331" s="95">
        <v>273</v>
      </c>
      <c r="F1331" s="81" t="s">
        <v>248</v>
      </c>
      <c r="G1331" s="91" t="s">
        <v>252</v>
      </c>
      <c r="H1331" s="91">
        <v>2025</v>
      </c>
    </row>
    <row r="1332" spans="1:8" x14ac:dyDescent="0.35">
      <c r="A1332" s="91" t="s">
        <v>4</v>
      </c>
      <c r="B1332" s="91" t="s">
        <v>17</v>
      </c>
      <c r="C1332" s="91" t="s">
        <v>250</v>
      </c>
      <c r="D1332" s="91" t="s">
        <v>132</v>
      </c>
      <c r="E1332" s="95">
        <f>MROUND(INDEX('[2]Input Data'!$U$430:$AI$449,MATCH(IF($A1332="Primary",$A1332,$B1332),'[2]Input Data'!$A$430:$A$449,0),MATCH($D1332,'[2]Input Data'!B$429:Q$429,0)),1)</f>
        <v>654</v>
      </c>
      <c r="F1332" s="81" t="s">
        <v>248</v>
      </c>
      <c r="G1332" s="91" t="s">
        <v>252</v>
      </c>
      <c r="H1332" s="91">
        <v>2025</v>
      </c>
    </row>
    <row r="1333" spans="1:8" x14ac:dyDescent="0.35">
      <c r="A1333" s="91" t="s">
        <v>4</v>
      </c>
      <c r="B1333" s="91" t="s">
        <v>17</v>
      </c>
      <c r="C1333" s="91" t="s">
        <v>251</v>
      </c>
      <c r="D1333" s="91" t="s">
        <v>132</v>
      </c>
      <c r="E1333" s="94">
        <v>0.106</v>
      </c>
      <c r="F1333" s="81" t="s">
        <v>244</v>
      </c>
      <c r="G1333" s="91" t="s">
        <v>252</v>
      </c>
      <c r="H1333" s="91">
        <v>2025</v>
      </c>
    </row>
    <row r="1334" spans="1:8" x14ac:dyDescent="0.35">
      <c r="A1334" s="91" t="s">
        <v>4</v>
      </c>
      <c r="B1334" s="91" t="s">
        <v>17</v>
      </c>
      <c r="C1334" s="91" t="s">
        <v>243</v>
      </c>
      <c r="D1334" s="91" t="s">
        <v>133</v>
      </c>
      <c r="E1334" s="94">
        <v>8.5000000000000006E-2</v>
      </c>
      <c r="F1334" s="81" t="s">
        <v>244</v>
      </c>
      <c r="G1334" s="91" t="s">
        <v>252</v>
      </c>
      <c r="H1334" s="91">
        <v>2025</v>
      </c>
    </row>
    <row r="1335" spans="1:8" x14ac:dyDescent="0.35">
      <c r="A1335" s="91" t="s">
        <v>4</v>
      </c>
      <c r="B1335" s="91" t="s">
        <v>17</v>
      </c>
      <c r="C1335" s="91" t="s">
        <v>246</v>
      </c>
      <c r="D1335" s="91" t="s">
        <v>133</v>
      </c>
      <c r="E1335" s="94">
        <v>1.9E-2</v>
      </c>
      <c r="F1335" s="81" t="s">
        <v>244</v>
      </c>
      <c r="G1335" s="91" t="s">
        <v>252</v>
      </c>
      <c r="H1335" s="91">
        <v>2025</v>
      </c>
    </row>
    <row r="1336" spans="1:8" x14ac:dyDescent="0.35">
      <c r="A1336" s="91" t="s">
        <v>4</v>
      </c>
      <c r="B1336" s="91" t="s">
        <v>17</v>
      </c>
      <c r="C1336" s="91" t="s">
        <v>247</v>
      </c>
      <c r="D1336" s="91" t="s">
        <v>133</v>
      </c>
      <c r="E1336" s="95">
        <v>493</v>
      </c>
      <c r="F1336" s="81" t="s">
        <v>248</v>
      </c>
      <c r="G1336" s="91" t="s">
        <v>252</v>
      </c>
      <c r="H1336" s="91">
        <v>2025</v>
      </c>
    </row>
    <row r="1337" spans="1:8" x14ac:dyDescent="0.35">
      <c r="A1337" s="91" t="s">
        <v>4</v>
      </c>
      <c r="B1337" s="91" t="s">
        <v>17</v>
      </c>
      <c r="C1337" s="91" t="s">
        <v>249</v>
      </c>
      <c r="D1337" s="91" t="s">
        <v>133</v>
      </c>
      <c r="E1337" s="95">
        <v>263</v>
      </c>
      <c r="F1337" s="81" t="s">
        <v>248</v>
      </c>
      <c r="G1337" s="91" t="s">
        <v>252</v>
      </c>
      <c r="H1337" s="91">
        <v>2025</v>
      </c>
    </row>
    <row r="1338" spans="1:8" x14ac:dyDescent="0.35">
      <c r="A1338" s="91" t="s">
        <v>4</v>
      </c>
      <c r="B1338" s="91" t="s">
        <v>17</v>
      </c>
      <c r="C1338" s="91" t="s">
        <v>250</v>
      </c>
      <c r="D1338" s="91" t="s">
        <v>133</v>
      </c>
      <c r="E1338" s="95">
        <f>MROUND(INDEX('[2]Input Data'!$U$430:$AI$449,MATCH(IF($A1338="Primary",$A1338,$B1338),'[2]Input Data'!$A$430:$A$449,0),MATCH($D1338,'[2]Input Data'!B$429:Q$429,0)),1)</f>
        <v>755</v>
      </c>
      <c r="F1338" s="81" t="s">
        <v>248</v>
      </c>
      <c r="G1338" s="91" t="s">
        <v>252</v>
      </c>
      <c r="H1338" s="91">
        <v>2025</v>
      </c>
    </row>
    <row r="1339" spans="1:8" x14ac:dyDescent="0.35">
      <c r="A1339" s="91" t="s">
        <v>4</v>
      </c>
      <c r="B1339" s="91" t="s">
        <v>17</v>
      </c>
      <c r="C1339" s="91" t="s">
        <v>251</v>
      </c>
      <c r="D1339" s="91" t="s">
        <v>133</v>
      </c>
      <c r="E1339" s="94">
        <v>0.104</v>
      </c>
      <c r="F1339" s="81" t="s">
        <v>244</v>
      </c>
      <c r="G1339" s="91" t="s">
        <v>252</v>
      </c>
      <c r="H1339" s="91">
        <v>2025</v>
      </c>
    </row>
    <row r="1340" spans="1:8" x14ac:dyDescent="0.35">
      <c r="A1340" s="91" t="s">
        <v>4</v>
      </c>
      <c r="B1340" s="91" t="s">
        <v>17</v>
      </c>
      <c r="C1340" s="91" t="s">
        <v>243</v>
      </c>
      <c r="D1340" s="91" t="s">
        <v>134</v>
      </c>
      <c r="E1340" s="94">
        <v>8.4000000000000005E-2</v>
      </c>
      <c r="F1340" s="81" t="s">
        <v>244</v>
      </c>
      <c r="G1340" s="91" t="s">
        <v>252</v>
      </c>
      <c r="H1340" s="91">
        <v>2025</v>
      </c>
    </row>
    <row r="1341" spans="1:8" x14ac:dyDescent="0.35">
      <c r="A1341" s="91" t="s">
        <v>4</v>
      </c>
      <c r="B1341" s="91" t="s">
        <v>17</v>
      </c>
      <c r="C1341" s="91" t="s">
        <v>246</v>
      </c>
      <c r="D1341" s="91" t="s">
        <v>134</v>
      </c>
      <c r="E1341" s="94">
        <v>1.9E-2</v>
      </c>
      <c r="F1341" s="81" t="s">
        <v>244</v>
      </c>
      <c r="G1341" s="91" t="s">
        <v>252</v>
      </c>
      <c r="H1341" s="91">
        <v>2025</v>
      </c>
    </row>
    <row r="1342" spans="1:8" x14ac:dyDescent="0.35">
      <c r="A1342" s="91" t="s">
        <v>4</v>
      </c>
      <c r="B1342" s="91" t="s">
        <v>17</v>
      </c>
      <c r="C1342" s="91" t="s">
        <v>247</v>
      </c>
      <c r="D1342" s="91" t="s">
        <v>134</v>
      </c>
      <c r="E1342" s="95">
        <v>493</v>
      </c>
      <c r="F1342" s="81" t="s">
        <v>248</v>
      </c>
      <c r="G1342" s="91" t="s">
        <v>252</v>
      </c>
      <c r="H1342" s="91">
        <v>2025</v>
      </c>
    </row>
    <row r="1343" spans="1:8" x14ac:dyDescent="0.35">
      <c r="A1343" s="91" t="s">
        <v>4</v>
      </c>
      <c r="B1343" s="91" t="s">
        <v>17</v>
      </c>
      <c r="C1343" s="91" t="s">
        <v>249</v>
      </c>
      <c r="D1343" s="91" t="s">
        <v>134</v>
      </c>
      <c r="E1343" s="95">
        <v>282</v>
      </c>
      <c r="F1343" s="81" t="s">
        <v>248</v>
      </c>
      <c r="G1343" s="91" t="s">
        <v>252</v>
      </c>
      <c r="H1343" s="91">
        <v>2025</v>
      </c>
    </row>
    <row r="1344" spans="1:8" x14ac:dyDescent="0.35">
      <c r="A1344" s="91" t="s">
        <v>4</v>
      </c>
      <c r="B1344" s="91" t="s">
        <v>17</v>
      </c>
      <c r="C1344" s="91" t="s">
        <v>250</v>
      </c>
      <c r="D1344" s="91" t="s">
        <v>134</v>
      </c>
      <c r="E1344" s="95"/>
      <c r="F1344" s="81"/>
      <c r="G1344" s="91" t="s">
        <v>252</v>
      </c>
      <c r="H1344" s="91">
        <v>2025</v>
      </c>
    </row>
    <row r="1345" spans="1:8" x14ac:dyDescent="0.35">
      <c r="A1345" s="91" t="s">
        <v>4</v>
      </c>
      <c r="B1345" s="91" t="s">
        <v>17</v>
      </c>
      <c r="C1345" s="91" t="s">
        <v>251</v>
      </c>
      <c r="D1345" s="91" t="s">
        <v>134</v>
      </c>
      <c r="E1345" s="94">
        <v>0.10299999999999999</v>
      </c>
      <c r="F1345" s="81" t="s">
        <v>244</v>
      </c>
      <c r="G1345" s="91" t="s">
        <v>252</v>
      </c>
      <c r="H1345" s="91">
        <v>2025</v>
      </c>
    </row>
    <row r="1346" spans="1:8" x14ac:dyDescent="0.35">
      <c r="A1346" s="91" t="s">
        <v>4</v>
      </c>
      <c r="B1346" s="91" t="s">
        <v>24</v>
      </c>
      <c r="C1346" s="91" t="s">
        <v>243</v>
      </c>
      <c r="D1346" s="91" t="s">
        <v>119</v>
      </c>
      <c r="E1346" s="94">
        <v>8.5000000000000006E-2</v>
      </c>
      <c r="F1346" s="81" t="s">
        <v>244</v>
      </c>
      <c r="G1346" s="91" t="s">
        <v>245</v>
      </c>
      <c r="H1346" s="91">
        <v>2025</v>
      </c>
    </row>
    <row r="1347" spans="1:8" x14ac:dyDescent="0.35">
      <c r="A1347" s="91" t="s">
        <v>4</v>
      </c>
      <c r="B1347" s="91" t="s">
        <v>24</v>
      </c>
      <c r="C1347" s="91" t="s">
        <v>246</v>
      </c>
      <c r="D1347" s="91" t="s">
        <v>119</v>
      </c>
      <c r="E1347" s="94">
        <v>2.1000000000000001E-2</v>
      </c>
      <c r="F1347" s="81" t="s">
        <v>244</v>
      </c>
      <c r="G1347" s="91" t="s">
        <v>245</v>
      </c>
      <c r="H1347" s="91">
        <v>2025</v>
      </c>
    </row>
    <row r="1348" spans="1:8" x14ac:dyDescent="0.35">
      <c r="A1348" s="91" t="s">
        <v>4</v>
      </c>
      <c r="B1348" s="91" t="s">
        <v>24</v>
      </c>
      <c r="C1348" s="91" t="s">
        <v>247</v>
      </c>
      <c r="D1348" s="91" t="s">
        <v>119</v>
      </c>
      <c r="E1348" s="95">
        <v>128</v>
      </c>
      <c r="F1348" s="81" t="s">
        <v>248</v>
      </c>
      <c r="G1348" s="91" t="s">
        <v>245</v>
      </c>
      <c r="H1348" s="91">
        <v>2025</v>
      </c>
    </row>
    <row r="1349" spans="1:8" x14ac:dyDescent="0.35">
      <c r="A1349" s="91" t="s">
        <v>4</v>
      </c>
      <c r="B1349" s="91" t="s">
        <v>24</v>
      </c>
      <c r="C1349" s="91" t="s">
        <v>249</v>
      </c>
      <c r="D1349" s="91" t="s">
        <v>119</v>
      </c>
      <c r="E1349" s="95">
        <v>101</v>
      </c>
      <c r="F1349" s="81" t="s">
        <v>248</v>
      </c>
      <c r="G1349" s="91" t="s">
        <v>245</v>
      </c>
      <c r="H1349" s="91">
        <v>2025</v>
      </c>
    </row>
    <row r="1350" spans="1:8" x14ac:dyDescent="0.35">
      <c r="A1350" s="91" t="s">
        <v>4</v>
      </c>
      <c r="B1350" s="91" t="s">
        <v>24</v>
      </c>
      <c r="C1350" s="91" t="s">
        <v>250</v>
      </c>
      <c r="D1350" s="91" t="s">
        <v>119</v>
      </c>
      <c r="E1350" s="95">
        <v>234</v>
      </c>
      <c r="F1350" s="81" t="s">
        <v>248</v>
      </c>
      <c r="G1350" s="91" t="s">
        <v>245</v>
      </c>
      <c r="H1350" s="91">
        <v>2025</v>
      </c>
    </row>
    <row r="1351" spans="1:8" x14ac:dyDescent="0.35">
      <c r="A1351" s="91" t="s">
        <v>4</v>
      </c>
      <c r="B1351" s="91" t="s">
        <v>24</v>
      </c>
      <c r="C1351" s="91" t="s">
        <v>251</v>
      </c>
      <c r="D1351" s="91" t="s">
        <v>119</v>
      </c>
      <c r="E1351" s="94">
        <v>0.106</v>
      </c>
      <c r="F1351" s="81" t="s">
        <v>244</v>
      </c>
      <c r="G1351" s="91" t="s">
        <v>245</v>
      </c>
      <c r="H1351" s="91">
        <v>2025</v>
      </c>
    </row>
    <row r="1352" spans="1:8" x14ac:dyDescent="0.35">
      <c r="A1352" s="91" t="s">
        <v>4</v>
      </c>
      <c r="B1352" s="91" t="s">
        <v>24</v>
      </c>
      <c r="C1352" s="91" t="s">
        <v>243</v>
      </c>
      <c r="D1352" s="91" t="s">
        <v>120</v>
      </c>
      <c r="E1352" s="94">
        <v>7.6999999999999999E-2</v>
      </c>
      <c r="F1352" s="81" t="s">
        <v>244</v>
      </c>
      <c r="G1352" s="91" t="s">
        <v>245</v>
      </c>
      <c r="H1352" s="91">
        <v>2025</v>
      </c>
    </row>
    <row r="1353" spans="1:8" x14ac:dyDescent="0.35">
      <c r="A1353" s="91" t="s">
        <v>4</v>
      </c>
      <c r="B1353" s="91" t="s">
        <v>24</v>
      </c>
      <c r="C1353" s="91" t="s">
        <v>246</v>
      </c>
      <c r="D1353" s="91" t="s">
        <v>120</v>
      </c>
      <c r="E1353" s="94">
        <v>1.7999999999999999E-2</v>
      </c>
      <c r="F1353" s="81" t="s">
        <v>244</v>
      </c>
      <c r="G1353" s="91" t="s">
        <v>245</v>
      </c>
      <c r="H1353" s="91">
        <v>2025</v>
      </c>
    </row>
    <row r="1354" spans="1:8" x14ac:dyDescent="0.35">
      <c r="A1354" s="91" t="s">
        <v>4</v>
      </c>
      <c r="B1354" s="91" t="s">
        <v>24</v>
      </c>
      <c r="C1354" s="91" t="s">
        <v>247</v>
      </c>
      <c r="D1354" s="91" t="s">
        <v>120</v>
      </c>
      <c r="E1354" s="95">
        <v>175</v>
      </c>
      <c r="F1354" s="81" t="s">
        <v>248</v>
      </c>
      <c r="G1354" s="91" t="s">
        <v>245</v>
      </c>
      <c r="H1354" s="91">
        <v>2025</v>
      </c>
    </row>
    <row r="1355" spans="1:8" x14ac:dyDescent="0.35">
      <c r="A1355" s="91" t="s">
        <v>4</v>
      </c>
      <c r="B1355" s="91" t="s">
        <v>24</v>
      </c>
      <c r="C1355" s="91" t="s">
        <v>249</v>
      </c>
      <c r="D1355" s="91" t="s">
        <v>120</v>
      </c>
      <c r="E1355" s="95">
        <v>138</v>
      </c>
      <c r="F1355" s="81" t="s">
        <v>248</v>
      </c>
      <c r="G1355" s="91" t="s">
        <v>245</v>
      </c>
      <c r="H1355" s="91">
        <v>2025</v>
      </c>
    </row>
    <row r="1356" spans="1:8" x14ac:dyDescent="0.35">
      <c r="A1356" s="91" t="s">
        <v>4</v>
      </c>
      <c r="B1356" s="91" t="s">
        <v>24</v>
      </c>
      <c r="C1356" s="91" t="s">
        <v>250</v>
      </c>
      <c r="D1356" s="91" t="s">
        <v>120</v>
      </c>
      <c r="E1356" s="95">
        <v>226</v>
      </c>
      <c r="F1356" s="81" t="s">
        <v>248</v>
      </c>
      <c r="G1356" s="91" t="s">
        <v>245</v>
      </c>
      <c r="H1356" s="91">
        <v>2025</v>
      </c>
    </row>
    <row r="1357" spans="1:8" x14ac:dyDescent="0.35">
      <c r="A1357" s="91" t="s">
        <v>4</v>
      </c>
      <c r="B1357" s="91" t="s">
        <v>24</v>
      </c>
      <c r="C1357" s="91" t="s">
        <v>251</v>
      </c>
      <c r="D1357" s="91" t="s">
        <v>120</v>
      </c>
      <c r="E1357" s="94">
        <v>9.6000000000000002E-2</v>
      </c>
      <c r="F1357" s="81" t="s">
        <v>244</v>
      </c>
      <c r="G1357" s="91" t="s">
        <v>245</v>
      </c>
      <c r="H1357" s="91">
        <v>2025</v>
      </c>
    </row>
    <row r="1358" spans="1:8" x14ac:dyDescent="0.35">
      <c r="A1358" s="91" t="s">
        <v>4</v>
      </c>
      <c r="B1358" s="91" t="s">
        <v>24</v>
      </c>
      <c r="C1358" s="91" t="s">
        <v>243</v>
      </c>
      <c r="D1358" s="91" t="s">
        <v>121</v>
      </c>
      <c r="E1358" s="94">
        <v>0.09</v>
      </c>
      <c r="F1358" s="81" t="s">
        <v>244</v>
      </c>
      <c r="G1358" s="91" t="s">
        <v>245</v>
      </c>
      <c r="H1358" s="91">
        <v>2025</v>
      </c>
    </row>
    <row r="1359" spans="1:8" x14ac:dyDescent="0.35">
      <c r="A1359" s="91" t="s">
        <v>4</v>
      </c>
      <c r="B1359" s="91" t="s">
        <v>24</v>
      </c>
      <c r="C1359" s="91" t="s">
        <v>246</v>
      </c>
      <c r="D1359" s="91" t="s">
        <v>121</v>
      </c>
      <c r="E1359" s="94">
        <v>1.4999999999999999E-2</v>
      </c>
      <c r="F1359" s="81" t="s">
        <v>244</v>
      </c>
      <c r="G1359" s="91" t="s">
        <v>245</v>
      </c>
      <c r="H1359" s="91">
        <v>2025</v>
      </c>
    </row>
    <row r="1360" spans="1:8" x14ac:dyDescent="0.35">
      <c r="A1360" s="91" t="s">
        <v>4</v>
      </c>
      <c r="B1360" s="91" t="s">
        <v>24</v>
      </c>
      <c r="C1360" s="91" t="s">
        <v>247</v>
      </c>
      <c r="D1360" s="91" t="s">
        <v>121</v>
      </c>
      <c r="E1360" s="95">
        <v>145</v>
      </c>
      <c r="F1360" s="81" t="s">
        <v>248</v>
      </c>
      <c r="G1360" s="91" t="s">
        <v>245</v>
      </c>
      <c r="H1360" s="91">
        <v>2025</v>
      </c>
    </row>
    <row r="1361" spans="1:8" x14ac:dyDescent="0.35">
      <c r="A1361" s="91" t="s">
        <v>4</v>
      </c>
      <c r="B1361" s="91" t="s">
        <v>24</v>
      </c>
      <c r="C1361" s="91" t="s">
        <v>249</v>
      </c>
      <c r="D1361" s="91" t="s">
        <v>121</v>
      </c>
      <c r="E1361" s="95">
        <v>99</v>
      </c>
      <c r="F1361" s="81" t="s">
        <v>248</v>
      </c>
      <c r="G1361" s="91" t="s">
        <v>245</v>
      </c>
      <c r="H1361" s="91">
        <v>2025</v>
      </c>
    </row>
    <row r="1362" spans="1:8" x14ac:dyDescent="0.35">
      <c r="A1362" s="91" t="s">
        <v>4</v>
      </c>
      <c r="B1362" s="91" t="s">
        <v>24</v>
      </c>
      <c r="C1362" s="91" t="s">
        <v>250</v>
      </c>
      <c r="D1362" s="91" t="s">
        <v>121</v>
      </c>
      <c r="E1362" s="95">
        <v>207</v>
      </c>
      <c r="F1362" s="81" t="s">
        <v>248</v>
      </c>
      <c r="G1362" s="91" t="s">
        <v>245</v>
      </c>
      <c r="H1362" s="91">
        <v>2025</v>
      </c>
    </row>
    <row r="1363" spans="1:8" x14ac:dyDescent="0.35">
      <c r="A1363" s="91" t="s">
        <v>4</v>
      </c>
      <c r="B1363" s="91" t="s">
        <v>24</v>
      </c>
      <c r="C1363" s="91" t="s">
        <v>251</v>
      </c>
      <c r="D1363" s="91" t="s">
        <v>121</v>
      </c>
      <c r="E1363" s="94">
        <v>0.105</v>
      </c>
      <c r="F1363" s="81" t="s">
        <v>244</v>
      </c>
      <c r="G1363" s="91" t="s">
        <v>245</v>
      </c>
      <c r="H1363" s="91">
        <v>2025</v>
      </c>
    </row>
    <row r="1364" spans="1:8" x14ac:dyDescent="0.35">
      <c r="A1364" s="91" t="s">
        <v>4</v>
      </c>
      <c r="B1364" s="91" t="s">
        <v>24</v>
      </c>
      <c r="C1364" s="91" t="s">
        <v>243</v>
      </c>
      <c r="D1364" s="91" t="s">
        <v>122</v>
      </c>
      <c r="E1364" s="94">
        <v>8.5999999999999993E-2</v>
      </c>
      <c r="F1364" s="81" t="s">
        <v>244</v>
      </c>
      <c r="G1364" s="91" t="s">
        <v>245</v>
      </c>
      <c r="H1364" s="91">
        <v>2025</v>
      </c>
    </row>
    <row r="1365" spans="1:8" x14ac:dyDescent="0.35">
      <c r="A1365" s="91" t="s">
        <v>4</v>
      </c>
      <c r="B1365" s="91" t="s">
        <v>24</v>
      </c>
      <c r="C1365" s="91" t="s">
        <v>246</v>
      </c>
      <c r="D1365" s="91" t="s">
        <v>122</v>
      </c>
      <c r="E1365" s="94">
        <v>1.9E-2</v>
      </c>
      <c r="F1365" s="81" t="s">
        <v>244</v>
      </c>
      <c r="G1365" s="91" t="s">
        <v>245</v>
      </c>
      <c r="H1365" s="91">
        <v>2025</v>
      </c>
    </row>
    <row r="1366" spans="1:8" x14ac:dyDescent="0.35">
      <c r="A1366" s="91" t="s">
        <v>4</v>
      </c>
      <c r="B1366" s="91" t="s">
        <v>24</v>
      </c>
      <c r="C1366" s="91" t="s">
        <v>247</v>
      </c>
      <c r="D1366" s="91" t="s">
        <v>122</v>
      </c>
      <c r="E1366" s="95">
        <v>190</v>
      </c>
      <c r="F1366" s="81" t="s">
        <v>248</v>
      </c>
      <c r="G1366" s="91" t="s">
        <v>245</v>
      </c>
      <c r="H1366" s="91">
        <v>2025</v>
      </c>
    </row>
    <row r="1367" spans="1:8" x14ac:dyDescent="0.35">
      <c r="A1367" s="91" t="s">
        <v>4</v>
      </c>
      <c r="B1367" s="91" t="s">
        <v>24</v>
      </c>
      <c r="C1367" s="91" t="s">
        <v>249</v>
      </c>
      <c r="D1367" s="91" t="s">
        <v>122</v>
      </c>
      <c r="E1367" s="95">
        <v>88</v>
      </c>
      <c r="F1367" s="81" t="s">
        <v>248</v>
      </c>
      <c r="G1367" s="91" t="s">
        <v>245</v>
      </c>
      <c r="H1367" s="91">
        <v>2025</v>
      </c>
    </row>
    <row r="1368" spans="1:8" x14ac:dyDescent="0.35">
      <c r="A1368" s="91" t="s">
        <v>4</v>
      </c>
      <c r="B1368" s="91" t="s">
        <v>24</v>
      </c>
      <c r="C1368" s="91" t="s">
        <v>250</v>
      </c>
      <c r="D1368" s="91" t="s">
        <v>122</v>
      </c>
      <c r="E1368" s="95">
        <v>258</v>
      </c>
      <c r="F1368" s="81" t="s">
        <v>248</v>
      </c>
      <c r="G1368" s="91" t="s">
        <v>245</v>
      </c>
      <c r="H1368" s="91">
        <v>2025</v>
      </c>
    </row>
    <row r="1369" spans="1:8" x14ac:dyDescent="0.35">
      <c r="A1369" s="91" t="s">
        <v>4</v>
      </c>
      <c r="B1369" s="91" t="s">
        <v>24</v>
      </c>
      <c r="C1369" s="91" t="s">
        <v>251</v>
      </c>
      <c r="D1369" s="91" t="s">
        <v>122</v>
      </c>
      <c r="E1369" s="94">
        <v>0.105</v>
      </c>
      <c r="F1369" s="81" t="s">
        <v>244</v>
      </c>
      <c r="G1369" s="91" t="s">
        <v>245</v>
      </c>
      <c r="H1369" s="91">
        <v>2025</v>
      </c>
    </row>
    <row r="1370" spans="1:8" x14ac:dyDescent="0.35">
      <c r="A1370" s="91" t="s">
        <v>4</v>
      </c>
      <c r="B1370" s="91" t="s">
        <v>24</v>
      </c>
      <c r="C1370" s="91" t="s">
        <v>243</v>
      </c>
      <c r="D1370" s="91" t="s">
        <v>123</v>
      </c>
      <c r="E1370" s="94">
        <v>9.1999999999999998E-2</v>
      </c>
      <c r="F1370" s="81" t="s">
        <v>244</v>
      </c>
      <c r="G1370" s="91" t="s">
        <v>245</v>
      </c>
      <c r="H1370" s="91">
        <v>2025</v>
      </c>
    </row>
    <row r="1371" spans="1:8" x14ac:dyDescent="0.35">
      <c r="A1371" s="91" t="s">
        <v>4</v>
      </c>
      <c r="B1371" s="91" t="s">
        <v>24</v>
      </c>
      <c r="C1371" s="91" t="s">
        <v>246</v>
      </c>
      <c r="D1371" s="91" t="s">
        <v>123</v>
      </c>
      <c r="E1371" s="94">
        <v>1.7000000000000001E-2</v>
      </c>
      <c r="F1371" s="81" t="s">
        <v>244</v>
      </c>
      <c r="G1371" s="91" t="s">
        <v>245</v>
      </c>
      <c r="H1371" s="91">
        <v>2025</v>
      </c>
    </row>
    <row r="1372" spans="1:8" x14ac:dyDescent="0.35">
      <c r="A1372" s="91" t="s">
        <v>4</v>
      </c>
      <c r="B1372" s="91" t="s">
        <v>24</v>
      </c>
      <c r="C1372" s="91" t="s">
        <v>247</v>
      </c>
      <c r="D1372" s="91" t="s">
        <v>123</v>
      </c>
      <c r="E1372" s="95">
        <v>162</v>
      </c>
      <c r="F1372" s="81" t="s">
        <v>248</v>
      </c>
      <c r="G1372" s="91" t="s">
        <v>245</v>
      </c>
      <c r="H1372" s="91">
        <v>2025</v>
      </c>
    </row>
    <row r="1373" spans="1:8" x14ac:dyDescent="0.35">
      <c r="A1373" s="91" t="s">
        <v>4</v>
      </c>
      <c r="B1373" s="91" t="s">
        <v>24</v>
      </c>
      <c r="C1373" s="91" t="s">
        <v>249</v>
      </c>
      <c r="D1373" s="91" t="s">
        <v>123</v>
      </c>
      <c r="E1373" s="95">
        <v>77</v>
      </c>
      <c r="F1373" s="81" t="s">
        <v>248</v>
      </c>
      <c r="G1373" s="91" t="s">
        <v>245</v>
      </c>
      <c r="H1373" s="91">
        <v>2025</v>
      </c>
    </row>
    <row r="1374" spans="1:8" x14ac:dyDescent="0.35">
      <c r="A1374" s="91" t="s">
        <v>4</v>
      </c>
      <c r="B1374" s="91" t="s">
        <v>24</v>
      </c>
      <c r="C1374" s="91" t="s">
        <v>250</v>
      </c>
      <c r="D1374" s="91" t="s">
        <v>123</v>
      </c>
      <c r="E1374" s="95">
        <v>220</v>
      </c>
      <c r="F1374" s="81" t="s">
        <v>248</v>
      </c>
      <c r="G1374" s="91" t="s">
        <v>245</v>
      </c>
      <c r="H1374" s="91">
        <v>2025</v>
      </c>
    </row>
    <row r="1375" spans="1:8" x14ac:dyDescent="0.35">
      <c r="A1375" s="91" t="s">
        <v>4</v>
      </c>
      <c r="B1375" s="91" t="s">
        <v>24</v>
      </c>
      <c r="C1375" s="91" t="s">
        <v>251</v>
      </c>
      <c r="D1375" s="91" t="s">
        <v>123</v>
      </c>
      <c r="E1375" s="94">
        <v>0.109</v>
      </c>
      <c r="F1375" s="81" t="s">
        <v>244</v>
      </c>
      <c r="G1375" s="91" t="s">
        <v>245</v>
      </c>
      <c r="H1375" s="91">
        <v>2025</v>
      </c>
    </row>
    <row r="1376" spans="1:8" x14ac:dyDescent="0.35">
      <c r="A1376" s="91" t="s">
        <v>4</v>
      </c>
      <c r="B1376" s="91" t="s">
        <v>24</v>
      </c>
      <c r="C1376" s="91" t="s">
        <v>243</v>
      </c>
      <c r="D1376" s="91" t="s">
        <v>124</v>
      </c>
      <c r="E1376" s="94">
        <v>0.1</v>
      </c>
      <c r="F1376" s="81" t="s">
        <v>244</v>
      </c>
      <c r="G1376" s="91" t="s">
        <v>245</v>
      </c>
      <c r="H1376" s="91">
        <v>2025</v>
      </c>
    </row>
    <row r="1377" spans="1:8" x14ac:dyDescent="0.35">
      <c r="A1377" s="91" t="s">
        <v>4</v>
      </c>
      <c r="B1377" s="91" t="s">
        <v>24</v>
      </c>
      <c r="C1377" s="91" t="s">
        <v>246</v>
      </c>
      <c r="D1377" s="91" t="s">
        <v>124</v>
      </c>
      <c r="E1377" s="94">
        <v>1.7999999999999999E-2</v>
      </c>
      <c r="F1377" s="81" t="s">
        <v>244</v>
      </c>
      <c r="G1377" s="91" t="s">
        <v>245</v>
      </c>
      <c r="H1377" s="91">
        <v>2025</v>
      </c>
    </row>
    <row r="1378" spans="1:8" x14ac:dyDescent="0.35">
      <c r="A1378" s="91" t="s">
        <v>4</v>
      </c>
      <c r="B1378" s="91" t="s">
        <v>24</v>
      </c>
      <c r="C1378" s="91" t="s">
        <v>247</v>
      </c>
      <c r="D1378" s="91" t="s">
        <v>124</v>
      </c>
      <c r="E1378" s="95">
        <v>183</v>
      </c>
      <c r="F1378" s="81" t="s">
        <v>248</v>
      </c>
      <c r="G1378" s="91" t="s">
        <v>245</v>
      </c>
      <c r="H1378" s="91">
        <v>2025</v>
      </c>
    </row>
    <row r="1379" spans="1:8" x14ac:dyDescent="0.35">
      <c r="A1379" s="91" t="s">
        <v>4</v>
      </c>
      <c r="B1379" s="91" t="s">
        <v>24</v>
      </c>
      <c r="C1379" s="91" t="s">
        <v>249</v>
      </c>
      <c r="D1379" s="91" t="s">
        <v>124</v>
      </c>
      <c r="E1379" s="95">
        <v>72</v>
      </c>
      <c r="F1379" s="81" t="s">
        <v>248</v>
      </c>
      <c r="G1379" s="91" t="s">
        <v>245</v>
      </c>
      <c r="H1379" s="91">
        <v>2025</v>
      </c>
    </row>
    <row r="1380" spans="1:8" x14ac:dyDescent="0.35">
      <c r="A1380" s="91" t="s">
        <v>4</v>
      </c>
      <c r="B1380" s="91" t="s">
        <v>24</v>
      </c>
      <c r="C1380" s="91" t="s">
        <v>250</v>
      </c>
      <c r="D1380" s="91" t="s">
        <v>124</v>
      </c>
      <c r="E1380" s="95">
        <v>204</v>
      </c>
      <c r="F1380" s="81" t="s">
        <v>248</v>
      </c>
      <c r="G1380" s="91" t="s">
        <v>245</v>
      </c>
      <c r="H1380" s="91">
        <v>2025</v>
      </c>
    </row>
    <row r="1381" spans="1:8" x14ac:dyDescent="0.35">
      <c r="A1381" s="91" t="s">
        <v>4</v>
      </c>
      <c r="B1381" s="91" t="s">
        <v>24</v>
      </c>
      <c r="C1381" s="91" t="s">
        <v>251</v>
      </c>
      <c r="D1381" s="91" t="s">
        <v>124</v>
      </c>
      <c r="E1381" s="94">
        <v>0.11799999999999999</v>
      </c>
      <c r="F1381" s="81" t="s">
        <v>244</v>
      </c>
      <c r="G1381" s="91" t="s">
        <v>245</v>
      </c>
      <c r="H1381" s="91">
        <v>2025</v>
      </c>
    </row>
    <row r="1382" spans="1:8" x14ac:dyDescent="0.35">
      <c r="A1382" s="91" t="s">
        <v>4</v>
      </c>
      <c r="B1382" s="91" t="s">
        <v>24</v>
      </c>
      <c r="C1382" s="91" t="s">
        <v>243</v>
      </c>
      <c r="D1382" s="91" t="s">
        <v>125</v>
      </c>
      <c r="E1382" s="94">
        <v>0.1</v>
      </c>
      <c r="F1382" s="81" t="s">
        <v>244</v>
      </c>
      <c r="G1382" s="91" t="s">
        <v>245</v>
      </c>
      <c r="H1382" s="91">
        <v>2025</v>
      </c>
    </row>
    <row r="1383" spans="1:8" x14ac:dyDescent="0.35">
      <c r="A1383" s="91" t="s">
        <v>4</v>
      </c>
      <c r="B1383" s="91" t="s">
        <v>24</v>
      </c>
      <c r="C1383" s="91" t="s">
        <v>246</v>
      </c>
      <c r="D1383" s="91" t="s">
        <v>125</v>
      </c>
      <c r="E1383" s="94">
        <v>1.7000000000000001E-2</v>
      </c>
      <c r="F1383" s="81" t="s">
        <v>244</v>
      </c>
      <c r="G1383" s="91" t="s">
        <v>245</v>
      </c>
      <c r="H1383" s="91">
        <v>2025</v>
      </c>
    </row>
    <row r="1384" spans="1:8" x14ac:dyDescent="0.35">
      <c r="A1384" s="91" t="s">
        <v>4</v>
      </c>
      <c r="B1384" s="91" t="s">
        <v>24</v>
      </c>
      <c r="C1384" s="91" t="s">
        <v>247</v>
      </c>
      <c r="D1384" s="91" t="s">
        <v>125</v>
      </c>
      <c r="E1384" s="95">
        <v>159</v>
      </c>
      <c r="F1384" s="81" t="s">
        <v>248</v>
      </c>
      <c r="G1384" s="91" t="s">
        <v>245</v>
      </c>
      <c r="H1384" s="91">
        <v>2025</v>
      </c>
    </row>
    <row r="1385" spans="1:8" x14ac:dyDescent="0.35">
      <c r="A1385" s="91" t="s">
        <v>4</v>
      </c>
      <c r="B1385" s="91" t="s">
        <v>24</v>
      </c>
      <c r="C1385" s="91" t="s">
        <v>249</v>
      </c>
      <c r="D1385" s="91" t="s">
        <v>125</v>
      </c>
      <c r="E1385" s="95">
        <v>91</v>
      </c>
      <c r="F1385" s="81" t="s">
        <v>248</v>
      </c>
      <c r="G1385" s="91" t="s">
        <v>245</v>
      </c>
      <c r="H1385" s="91">
        <v>2025</v>
      </c>
    </row>
    <row r="1386" spans="1:8" x14ac:dyDescent="0.35">
      <c r="A1386" s="91" t="s">
        <v>4</v>
      </c>
      <c r="B1386" s="91" t="s">
        <v>24</v>
      </c>
      <c r="C1386" s="91" t="s">
        <v>250</v>
      </c>
      <c r="D1386" s="91" t="s">
        <v>125</v>
      </c>
      <c r="E1386" s="95">
        <v>189</v>
      </c>
      <c r="F1386" s="81" t="s">
        <v>248</v>
      </c>
      <c r="G1386" s="91" t="s">
        <v>245</v>
      </c>
      <c r="H1386" s="91">
        <v>2025</v>
      </c>
    </row>
    <row r="1387" spans="1:8" x14ac:dyDescent="0.35">
      <c r="A1387" s="91" t="s">
        <v>4</v>
      </c>
      <c r="B1387" s="91" t="s">
        <v>24</v>
      </c>
      <c r="C1387" s="91" t="s">
        <v>251</v>
      </c>
      <c r="D1387" s="91" t="s">
        <v>125</v>
      </c>
      <c r="E1387" s="94">
        <v>0.11700000000000001</v>
      </c>
      <c r="F1387" s="81" t="s">
        <v>244</v>
      </c>
      <c r="G1387" s="91" t="s">
        <v>245</v>
      </c>
      <c r="H1387" s="91">
        <v>2025</v>
      </c>
    </row>
    <row r="1388" spans="1:8" x14ac:dyDescent="0.35">
      <c r="A1388" s="91" t="s">
        <v>4</v>
      </c>
      <c r="B1388" s="91" t="s">
        <v>24</v>
      </c>
      <c r="C1388" s="91" t="s">
        <v>243</v>
      </c>
      <c r="D1388" s="91" t="s">
        <v>126</v>
      </c>
      <c r="E1388" s="94">
        <v>9.1999999999999998E-2</v>
      </c>
      <c r="F1388" s="81" t="s">
        <v>244</v>
      </c>
      <c r="G1388" s="91" t="s">
        <v>245</v>
      </c>
      <c r="H1388" s="91">
        <v>2025</v>
      </c>
    </row>
    <row r="1389" spans="1:8" x14ac:dyDescent="0.35">
      <c r="A1389" s="91" t="s">
        <v>4</v>
      </c>
      <c r="B1389" s="91" t="s">
        <v>24</v>
      </c>
      <c r="C1389" s="91" t="s">
        <v>246</v>
      </c>
      <c r="D1389" s="91" t="s">
        <v>126</v>
      </c>
      <c r="E1389" s="94">
        <v>0.01</v>
      </c>
      <c r="F1389" s="81" t="s">
        <v>244</v>
      </c>
      <c r="G1389" s="91" t="s">
        <v>245</v>
      </c>
      <c r="H1389" s="91">
        <v>2025</v>
      </c>
    </row>
    <row r="1390" spans="1:8" x14ac:dyDescent="0.35">
      <c r="A1390" s="91" t="s">
        <v>4</v>
      </c>
      <c r="B1390" s="91" t="s">
        <v>24</v>
      </c>
      <c r="C1390" s="91" t="s">
        <v>247</v>
      </c>
      <c r="D1390" s="91" t="s">
        <v>126</v>
      </c>
      <c r="E1390" s="95">
        <v>159</v>
      </c>
      <c r="F1390" s="81" t="s">
        <v>248</v>
      </c>
      <c r="G1390" s="91" t="s">
        <v>245</v>
      </c>
      <c r="H1390" s="91">
        <v>2025</v>
      </c>
    </row>
    <row r="1391" spans="1:8" x14ac:dyDescent="0.35">
      <c r="A1391" s="91" t="s">
        <v>4</v>
      </c>
      <c r="B1391" s="91" t="s">
        <v>24</v>
      </c>
      <c r="C1391" s="91" t="s">
        <v>249</v>
      </c>
      <c r="D1391" s="91" t="s">
        <v>126</v>
      </c>
      <c r="E1391" s="95">
        <v>68</v>
      </c>
      <c r="F1391" s="81" t="s">
        <v>248</v>
      </c>
      <c r="G1391" s="91" t="s">
        <v>245</v>
      </c>
      <c r="H1391" s="91">
        <v>2025</v>
      </c>
    </row>
    <row r="1392" spans="1:8" x14ac:dyDescent="0.35">
      <c r="A1392" s="91" t="s">
        <v>4</v>
      </c>
      <c r="B1392" s="91" t="s">
        <v>24</v>
      </c>
      <c r="C1392" s="91" t="s">
        <v>250</v>
      </c>
      <c r="D1392" s="91" t="s">
        <v>126</v>
      </c>
      <c r="E1392" s="95">
        <v>165</v>
      </c>
      <c r="F1392" s="81" t="s">
        <v>248</v>
      </c>
      <c r="G1392" s="91" t="s">
        <v>245</v>
      </c>
      <c r="H1392" s="91">
        <v>2025</v>
      </c>
    </row>
    <row r="1393" spans="1:8" x14ac:dyDescent="0.35">
      <c r="A1393" s="91" t="s">
        <v>4</v>
      </c>
      <c r="B1393" s="91" t="s">
        <v>24</v>
      </c>
      <c r="C1393" s="91" t="s">
        <v>251</v>
      </c>
      <c r="D1393" s="91" t="s">
        <v>126</v>
      </c>
      <c r="E1393" s="94">
        <v>0.10299999999999999</v>
      </c>
      <c r="F1393" s="81" t="s">
        <v>244</v>
      </c>
      <c r="G1393" s="91" t="s">
        <v>245</v>
      </c>
      <c r="H1393" s="91">
        <v>2025</v>
      </c>
    </row>
    <row r="1394" spans="1:8" x14ac:dyDescent="0.35">
      <c r="A1394" s="91" t="s">
        <v>4</v>
      </c>
      <c r="B1394" s="91" t="s">
        <v>24</v>
      </c>
      <c r="C1394" s="91" t="s">
        <v>243</v>
      </c>
      <c r="D1394" s="91" t="s">
        <v>127</v>
      </c>
      <c r="E1394" s="94">
        <v>8.7999999999999995E-2</v>
      </c>
      <c r="F1394" s="81" t="s">
        <v>244</v>
      </c>
      <c r="G1394" s="91" t="s">
        <v>245</v>
      </c>
      <c r="H1394" s="91">
        <v>2025</v>
      </c>
    </row>
    <row r="1395" spans="1:8" x14ac:dyDescent="0.35">
      <c r="A1395" s="91" t="s">
        <v>4</v>
      </c>
      <c r="B1395" s="91" t="s">
        <v>24</v>
      </c>
      <c r="C1395" s="91" t="s">
        <v>246</v>
      </c>
      <c r="D1395" s="91" t="s">
        <v>127</v>
      </c>
      <c r="E1395" s="94">
        <v>1.4999999999999999E-2</v>
      </c>
      <c r="F1395" s="81" t="s">
        <v>244</v>
      </c>
      <c r="G1395" s="91" t="s">
        <v>245</v>
      </c>
      <c r="H1395" s="91">
        <v>2025</v>
      </c>
    </row>
    <row r="1396" spans="1:8" x14ac:dyDescent="0.35">
      <c r="A1396" s="91" t="s">
        <v>4</v>
      </c>
      <c r="B1396" s="91" t="s">
        <v>24</v>
      </c>
      <c r="C1396" s="91" t="s">
        <v>247</v>
      </c>
      <c r="D1396" s="91" t="s">
        <v>127</v>
      </c>
      <c r="E1396" s="95">
        <v>190</v>
      </c>
      <c r="F1396" s="81" t="s">
        <v>248</v>
      </c>
      <c r="G1396" s="91" t="s">
        <v>245</v>
      </c>
      <c r="H1396" s="91">
        <v>2025</v>
      </c>
    </row>
    <row r="1397" spans="1:8" x14ac:dyDescent="0.35">
      <c r="A1397" s="91" t="s">
        <v>4</v>
      </c>
      <c r="B1397" s="91" t="s">
        <v>24</v>
      </c>
      <c r="C1397" s="91" t="s">
        <v>249</v>
      </c>
      <c r="D1397" s="91" t="s">
        <v>127</v>
      </c>
      <c r="E1397" s="95">
        <v>56</v>
      </c>
      <c r="F1397" s="81" t="s">
        <v>248</v>
      </c>
      <c r="G1397" s="91" t="s">
        <v>245</v>
      </c>
      <c r="H1397" s="91">
        <v>2025</v>
      </c>
    </row>
    <row r="1398" spans="1:8" x14ac:dyDescent="0.35">
      <c r="A1398" s="91" t="s">
        <v>4</v>
      </c>
      <c r="B1398" s="91" t="s">
        <v>24</v>
      </c>
      <c r="C1398" s="91" t="s">
        <v>250</v>
      </c>
      <c r="D1398" s="91" t="s">
        <v>127</v>
      </c>
      <c r="E1398" s="95">
        <v>181</v>
      </c>
      <c r="F1398" s="81" t="s">
        <v>248</v>
      </c>
      <c r="G1398" s="91" t="s">
        <v>245</v>
      </c>
      <c r="H1398" s="91">
        <v>2025</v>
      </c>
    </row>
    <row r="1399" spans="1:8" x14ac:dyDescent="0.35">
      <c r="A1399" s="91" t="s">
        <v>4</v>
      </c>
      <c r="B1399" s="91" t="s">
        <v>24</v>
      </c>
      <c r="C1399" s="91" t="s">
        <v>251</v>
      </c>
      <c r="D1399" s="91" t="s">
        <v>127</v>
      </c>
      <c r="E1399" s="94">
        <v>0.10299999999999999</v>
      </c>
      <c r="F1399" s="81" t="s">
        <v>244</v>
      </c>
      <c r="G1399" s="91" t="s">
        <v>245</v>
      </c>
      <c r="H1399" s="91">
        <v>2025</v>
      </c>
    </row>
    <row r="1400" spans="1:8" x14ac:dyDescent="0.35">
      <c r="A1400" s="91" t="s">
        <v>4</v>
      </c>
      <c r="B1400" s="91" t="s">
        <v>24</v>
      </c>
      <c r="C1400" s="91" t="s">
        <v>243</v>
      </c>
      <c r="D1400" s="91" t="s">
        <v>128</v>
      </c>
      <c r="E1400" s="94">
        <v>6.2E-2</v>
      </c>
      <c r="F1400" s="81" t="s">
        <v>244</v>
      </c>
      <c r="G1400" s="91" t="s">
        <v>245</v>
      </c>
      <c r="H1400" s="91">
        <v>2025</v>
      </c>
    </row>
    <row r="1401" spans="1:8" x14ac:dyDescent="0.35">
      <c r="A1401" s="91" t="s">
        <v>4</v>
      </c>
      <c r="B1401" s="91" t="s">
        <v>24</v>
      </c>
      <c r="C1401" s="91" t="s">
        <v>246</v>
      </c>
      <c r="D1401" s="91" t="s">
        <v>128</v>
      </c>
      <c r="E1401" s="94">
        <v>8.9999999999999993E-3</v>
      </c>
      <c r="F1401" s="81" t="s">
        <v>244</v>
      </c>
      <c r="G1401" s="91" t="s">
        <v>245</v>
      </c>
      <c r="H1401" s="91">
        <v>2025</v>
      </c>
    </row>
    <row r="1402" spans="1:8" x14ac:dyDescent="0.35">
      <c r="A1402" s="91" t="s">
        <v>4</v>
      </c>
      <c r="B1402" s="91" t="s">
        <v>24</v>
      </c>
      <c r="C1402" s="91" t="s">
        <v>247</v>
      </c>
      <c r="D1402" s="91" t="s">
        <v>128</v>
      </c>
      <c r="E1402" s="95">
        <v>187</v>
      </c>
      <c r="F1402" s="81" t="s">
        <v>248</v>
      </c>
      <c r="G1402" s="91" t="s">
        <v>245</v>
      </c>
      <c r="H1402" s="91">
        <v>2025</v>
      </c>
    </row>
    <row r="1403" spans="1:8" x14ac:dyDescent="0.35">
      <c r="A1403" s="91" t="s">
        <v>4</v>
      </c>
      <c r="B1403" s="91" t="s">
        <v>24</v>
      </c>
      <c r="C1403" s="91" t="s">
        <v>249</v>
      </c>
      <c r="D1403" s="91" t="s">
        <v>128</v>
      </c>
      <c r="E1403" s="95">
        <v>64</v>
      </c>
      <c r="F1403" s="81" t="s">
        <v>248</v>
      </c>
      <c r="G1403" s="91" t="s">
        <v>245</v>
      </c>
      <c r="H1403" s="91">
        <v>2025</v>
      </c>
    </row>
    <row r="1404" spans="1:8" x14ac:dyDescent="0.35">
      <c r="A1404" s="91" t="s">
        <v>4</v>
      </c>
      <c r="B1404" s="91" t="s">
        <v>24</v>
      </c>
      <c r="C1404" s="91" t="s">
        <v>250</v>
      </c>
      <c r="D1404" s="91" t="s">
        <v>128</v>
      </c>
      <c r="E1404" s="95">
        <v>189</v>
      </c>
      <c r="F1404" s="81" t="s">
        <v>248</v>
      </c>
      <c r="G1404" s="91" t="s">
        <v>245</v>
      </c>
      <c r="H1404" s="91">
        <v>2025</v>
      </c>
    </row>
    <row r="1405" spans="1:8" x14ac:dyDescent="0.35">
      <c r="A1405" s="91" t="s">
        <v>4</v>
      </c>
      <c r="B1405" s="91" t="s">
        <v>24</v>
      </c>
      <c r="C1405" s="91" t="s">
        <v>251</v>
      </c>
      <c r="D1405" s="91" t="s">
        <v>128</v>
      </c>
      <c r="E1405" s="94">
        <v>7.0999999999999994E-2</v>
      </c>
      <c r="F1405" s="81" t="s">
        <v>244</v>
      </c>
      <c r="G1405" s="91" t="s">
        <v>245</v>
      </c>
      <c r="H1405" s="91">
        <v>2025</v>
      </c>
    </row>
    <row r="1406" spans="1:8" x14ac:dyDescent="0.35">
      <c r="A1406" s="91" t="s">
        <v>4</v>
      </c>
      <c r="B1406" s="91" t="s">
        <v>24</v>
      </c>
      <c r="C1406" s="91" t="s">
        <v>243</v>
      </c>
      <c r="D1406" s="91" t="s">
        <v>129</v>
      </c>
      <c r="E1406" s="94">
        <v>6.5000000000000002E-2</v>
      </c>
      <c r="F1406" s="81" t="s">
        <v>244</v>
      </c>
      <c r="G1406" s="91" t="s">
        <v>245</v>
      </c>
      <c r="H1406" s="91">
        <v>2025</v>
      </c>
    </row>
    <row r="1407" spans="1:8" x14ac:dyDescent="0.35">
      <c r="A1407" s="91" t="s">
        <v>4</v>
      </c>
      <c r="B1407" s="91" t="s">
        <v>24</v>
      </c>
      <c r="C1407" s="91" t="s">
        <v>246</v>
      </c>
      <c r="D1407" s="91" t="s">
        <v>129</v>
      </c>
      <c r="E1407" s="94">
        <v>1.2E-2</v>
      </c>
      <c r="F1407" s="81" t="s">
        <v>244</v>
      </c>
      <c r="G1407" s="91" t="s">
        <v>245</v>
      </c>
      <c r="H1407" s="91">
        <v>2025</v>
      </c>
    </row>
    <row r="1408" spans="1:8" x14ac:dyDescent="0.35">
      <c r="A1408" s="91" t="s">
        <v>4</v>
      </c>
      <c r="B1408" s="91" t="s">
        <v>24</v>
      </c>
      <c r="C1408" s="91" t="s">
        <v>247</v>
      </c>
      <c r="D1408" s="91" t="s">
        <v>129</v>
      </c>
      <c r="E1408" s="95">
        <v>145</v>
      </c>
      <c r="F1408" s="81" t="s">
        <v>248</v>
      </c>
      <c r="G1408" s="91" t="s">
        <v>245</v>
      </c>
      <c r="H1408" s="91">
        <v>2025</v>
      </c>
    </row>
    <row r="1409" spans="1:8" x14ac:dyDescent="0.35">
      <c r="A1409" s="91" t="s">
        <v>4</v>
      </c>
      <c r="B1409" s="91" t="s">
        <v>24</v>
      </c>
      <c r="C1409" s="91" t="s">
        <v>249</v>
      </c>
      <c r="D1409" s="91" t="s">
        <v>129</v>
      </c>
      <c r="E1409" s="95">
        <v>64</v>
      </c>
      <c r="F1409" s="81" t="s">
        <v>248</v>
      </c>
      <c r="G1409" s="91" t="s">
        <v>245</v>
      </c>
      <c r="H1409" s="91">
        <v>2025</v>
      </c>
    </row>
    <row r="1410" spans="1:8" x14ac:dyDescent="0.35">
      <c r="A1410" s="91" t="s">
        <v>4</v>
      </c>
      <c r="B1410" s="91" t="s">
        <v>24</v>
      </c>
      <c r="C1410" s="91" t="s">
        <v>250</v>
      </c>
      <c r="D1410" s="91" t="s">
        <v>129</v>
      </c>
      <c r="E1410" s="95">
        <v>286</v>
      </c>
      <c r="F1410" s="81" t="s">
        <v>248</v>
      </c>
      <c r="G1410" s="91" t="s">
        <v>245</v>
      </c>
      <c r="H1410" s="91">
        <v>2025</v>
      </c>
    </row>
    <row r="1411" spans="1:8" x14ac:dyDescent="0.35">
      <c r="A1411" s="91" t="s">
        <v>4</v>
      </c>
      <c r="B1411" s="91" t="s">
        <v>24</v>
      </c>
      <c r="C1411" s="91" t="s">
        <v>251</v>
      </c>
      <c r="D1411" s="91" t="s">
        <v>129</v>
      </c>
      <c r="E1411" s="94">
        <v>7.8E-2</v>
      </c>
      <c r="F1411" s="81" t="s">
        <v>244</v>
      </c>
      <c r="G1411" s="91" t="s">
        <v>245</v>
      </c>
      <c r="H1411" s="91">
        <v>2025</v>
      </c>
    </row>
    <row r="1412" spans="1:8" x14ac:dyDescent="0.35">
      <c r="A1412" s="91" t="s">
        <v>4</v>
      </c>
      <c r="B1412" s="91" t="s">
        <v>24</v>
      </c>
      <c r="C1412" s="91" t="s">
        <v>243</v>
      </c>
      <c r="D1412" s="91" t="s">
        <v>130</v>
      </c>
      <c r="E1412" s="94">
        <v>9.2999999999999999E-2</v>
      </c>
      <c r="F1412" s="81" t="s">
        <v>244</v>
      </c>
      <c r="G1412" s="91" t="s">
        <v>245</v>
      </c>
      <c r="H1412" s="91">
        <v>2025</v>
      </c>
    </row>
    <row r="1413" spans="1:8" x14ac:dyDescent="0.35">
      <c r="A1413" s="91" t="s">
        <v>4</v>
      </c>
      <c r="B1413" s="91" t="s">
        <v>24</v>
      </c>
      <c r="C1413" s="91" t="s">
        <v>246</v>
      </c>
      <c r="D1413" s="91" t="s">
        <v>130</v>
      </c>
      <c r="E1413" s="94">
        <v>1.4999999999999999E-2</v>
      </c>
      <c r="F1413" s="81" t="s">
        <v>244</v>
      </c>
      <c r="G1413" s="91" t="s">
        <v>245</v>
      </c>
      <c r="H1413" s="91">
        <v>2025</v>
      </c>
    </row>
    <row r="1414" spans="1:8" x14ac:dyDescent="0.35">
      <c r="A1414" s="91" t="s">
        <v>4</v>
      </c>
      <c r="B1414" s="91" t="s">
        <v>24</v>
      </c>
      <c r="C1414" s="91" t="s">
        <v>247</v>
      </c>
      <c r="D1414" s="91" t="s">
        <v>130</v>
      </c>
      <c r="E1414" s="95">
        <v>186</v>
      </c>
      <c r="F1414" s="81" t="s">
        <v>248</v>
      </c>
      <c r="G1414" s="91" t="s">
        <v>245</v>
      </c>
      <c r="H1414" s="91">
        <v>2025</v>
      </c>
    </row>
    <row r="1415" spans="1:8" x14ac:dyDescent="0.35">
      <c r="A1415" s="91" t="s">
        <v>4</v>
      </c>
      <c r="B1415" s="91" t="s">
        <v>24</v>
      </c>
      <c r="C1415" s="91" t="s">
        <v>249</v>
      </c>
      <c r="D1415" s="91" t="s">
        <v>130</v>
      </c>
      <c r="E1415" s="95">
        <v>87</v>
      </c>
      <c r="F1415" s="81" t="s">
        <v>248</v>
      </c>
      <c r="G1415" s="91" t="s">
        <v>245</v>
      </c>
      <c r="H1415" s="91">
        <v>2025</v>
      </c>
    </row>
    <row r="1416" spans="1:8" x14ac:dyDescent="0.35">
      <c r="A1416" s="91" t="s">
        <v>4</v>
      </c>
      <c r="B1416" s="91" t="s">
        <v>24</v>
      </c>
      <c r="C1416" s="91" t="s">
        <v>250</v>
      </c>
      <c r="D1416" s="91" t="s">
        <v>130</v>
      </c>
      <c r="E1416" s="95">
        <v>281</v>
      </c>
      <c r="F1416" s="81" t="s">
        <v>248</v>
      </c>
      <c r="G1416" s="91" t="s">
        <v>245</v>
      </c>
      <c r="H1416" s="91">
        <v>2025</v>
      </c>
    </row>
    <row r="1417" spans="1:8" x14ac:dyDescent="0.35">
      <c r="A1417" s="91" t="s">
        <v>4</v>
      </c>
      <c r="B1417" s="91" t="s">
        <v>24</v>
      </c>
      <c r="C1417" s="91" t="s">
        <v>251</v>
      </c>
      <c r="D1417" s="91" t="s">
        <v>130</v>
      </c>
      <c r="E1417" s="94">
        <v>0.108</v>
      </c>
      <c r="F1417" s="81" t="s">
        <v>244</v>
      </c>
      <c r="G1417" s="91" t="s">
        <v>245</v>
      </c>
      <c r="H1417" s="91">
        <v>2025</v>
      </c>
    </row>
    <row r="1418" spans="1:8" x14ac:dyDescent="0.35">
      <c r="A1418" s="91" t="s">
        <v>4</v>
      </c>
      <c r="B1418" s="91" t="s">
        <v>24</v>
      </c>
      <c r="C1418" s="91" t="s">
        <v>243</v>
      </c>
      <c r="D1418" s="91" t="s">
        <v>131</v>
      </c>
      <c r="E1418" s="94">
        <v>9.1999999999999998E-2</v>
      </c>
      <c r="F1418" s="81" t="s">
        <v>244</v>
      </c>
      <c r="G1418" s="91" t="s">
        <v>245</v>
      </c>
      <c r="H1418" s="91">
        <v>2025</v>
      </c>
    </row>
    <row r="1419" spans="1:8" x14ac:dyDescent="0.35">
      <c r="A1419" s="91" t="s">
        <v>4</v>
      </c>
      <c r="B1419" s="91" t="s">
        <v>24</v>
      </c>
      <c r="C1419" s="91" t="s">
        <v>246</v>
      </c>
      <c r="D1419" s="91" t="s">
        <v>131</v>
      </c>
      <c r="E1419" s="94">
        <v>1.2999999999999999E-2</v>
      </c>
      <c r="F1419" s="81" t="s">
        <v>244</v>
      </c>
      <c r="G1419" s="91" t="s">
        <v>245</v>
      </c>
      <c r="H1419" s="91">
        <v>2025</v>
      </c>
    </row>
    <row r="1420" spans="1:8" x14ac:dyDescent="0.35">
      <c r="A1420" s="91" t="s">
        <v>4</v>
      </c>
      <c r="B1420" s="91" t="s">
        <v>24</v>
      </c>
      <c r="C1420" s="91" t="s">
        <v>247</v>
      </c>
      <c r="D1420" s="91" t="s">
        <v>131</v>
      </c>
      <c r="E1420" s="95">
        <v>230</v>
      </c>
      <c r="F1420" s="81" t="s">
        <v>248</v>
      </c>
      <c r="G1420" s="91" t="s">
        <v>245</v>
      </c>
      <c r="H1420" s="91">
        <v>2025</v>
      </c>
    </row>
    <row r="1421" spans="1:8" x14ac:dyDescent="0.35">
      <c r="A1421" s="91" t="s">
        <v>4</v>
      </c>
      <c r="B1421" s="91" t="s">
        <v>24</v>
      </c>
      <c r="C1421" s="91" t="s">
        <v>249</v>
      </c>
      <c r="D1421" s="91" t="s">
        <v>131</v>
      </c>
      <c r="E1421" s="95">
        <v>97</v>
      </c>
      <c r="F1421" s="81" t="s">
        <v>248</v>
      </c>
      <c r="G1421" s="91" t="s">
        <v>245</v>
      </c>
      <c r="H1421" s="91">
        <v>2025</v>
      </c>
    </row>
    <row r="1422" spans="1:8" x14ac:dyDescent="0.35">
      <c r="A1422" s="91" t="s">
        <v>4</v>
      </c>
      <c r="B1422" s="91" t="s">
        <v>24</v>
      </c>
      <c r="C1422" s="91" t="s">
        <v>250</v>
      </c>
      <c r="D1422" s="91" t="s">
        <v>131</v>
      </c>
      <c r="E1422" s="95">
        <v>206</v>
      </c>
      <c r="F1422" s="81" t="s">
        <v>248</v>
      </c>
      <c r="G1422" s="91" t="s">
        <v>245</v>
      </c>
      <c r="H1422" s="91">
        <v>2025</v>
      </c>
    </row>
    <row r="1423" spans="1:8" x14ac:dyDescent="0.35">
      <c r="A1423" s="91" t="s">
        <v>4</v>
      </c>
      <c r="B1423" s="91" t="s">
        <v>24</v>
      </c>
      <c r="C1423" s="91" t="s">
        <v>251</v>
      </c>
      <c r="D1423" s="91" t="s">
        <v>131</v>
      </c>
      <c r="E1423" s="94">
        <v>0.105</v>
      </c>
      <c r="F1423" s="81" t="s">
        <v>244</v>
      </c>
      <c r="G1423" s="91" t="s">
        <v>245</v>
      </c>
      <c r="H1423" s="91">
        <v>2025</v>
      </c>
    </row>
    <row r="1424" spans="1:8" x14ac:dyDescent="0.35">
      <c r="A1424" s="91" t="s">
        <v>4</v>
      </c>
      <c r="B1424" s="91" t="s">
        <v>24</v>
      </c>
      <c r="C1424" s="91" t="s">
        <v>243</v>
      </c>
      <c r="D1424" s="91" t="s">
        <v>132</v>
      </c>
      <c r="E1424" s="94">
        <v>9.0999999999999998E-2</v>
      </c>
      <c r="F1424" s="81" t="s">
        <v>244</v>
      </c>
      <c r="G1424" s="91" t="s">
        <v>252</v>
      </c>
      <c r="H1424" s="91">
        <v>2025</v>
      </c>
    </row>
    <row r="1425" spans="1:8" x14ac:dyDescent="0.35">
      <c r="A1425" s="91" t="s">
        <v>4</v>
      </c>
      <c r="B1425" s="91" t="s">
        <v>24</v>
      </c>
      <c r="C1425" s="91" t="s">
        <v>246</v>
      </c>
      <c r="D1425" s="91" t="s">
        <v>132</v>
      </c>
      <c r="E1425" s="94">
        <v>1.2999999999999999E-2</v>
      </c>
      <c r="F1425" s="81" t="s">
        <v>244</v>
      </c>
      <c r="G1425" s="91" t="s">
        <v>252</v>
      </c>
      <c r="H1425" s="91">
        <v>2025</v>
      </c>
    </row>
    <row r="1426" spans="1:8" x14ac:dyDescent="0.35">
      <c r="A1426" s="91" t="s">
        <v>4</v>
      </c>
      <c r="B1426" s="91" t="s">
        <v>24</v>
      </c>
      <c r="C1426" s="91" t="s">
        <v>247</v>
      </c>
      <c r="D1426" s="91" t="s">
        <v>132</v>
      </c>
      <c r="E1426" s="95">
        <v>180</v>
      </c>
      <c r="F1426" s="81" t="s">
        <v>248</v>
      </c>
      <c r="G1426" s="91" t="s">
        <v>252</v>
      </c>
      <c r="H1426" s="91">
        <v>2025</v>
      </c>
    </row>
    <row r="1427" spans="1:8" x14ac:dyDescent="0.35">
      <c r="A1427" s="91" t="s">
        <v>4</v>
      </c>
      <c r="B1427" s="91" t="s">
        <v>24</v>
      </c>
      <c r="C1427" s="91" t="s">
        <v>249</v>
      </c>
      <c r="D1427" s="91" t="s">
        <v>132</v>
      </c>
      <c r="E1427" s="95">
        <v>77</v>
      </c>
      <c r="F1427" s="81" t="s">
        <v>248</v>
      </c>
      <c r="G1427" s="91" t="s">
        <v>252</v>
      </c>
      <c r="H1427" s="91">
        <v>2025</v>
      </c>
    </row>
    <row r="1428" spans="1:8" x14ac:dyDescent="0.35">
      <c r="A1428" s="91" t="s">
        <v>4</v>
      </c>
      <c r="B1428" s="91" t="s">
        <v>24</v>
      </c>
      <c r="C1428" s="91" t="s">
        <v>250</v>
      </c>
      <c r="D1428" s="91" t="s">
        <v>132</v>
      </c>
      <c r="E1428" s="95">
        <f>MROUND(INDEX('[2]Input Data'!$U$430:$AI$449,MATCH(IF($A1428="Primary",$A1428,$B1428),'[2]Input Data'!$A$430:$A$449,0),MATCH($D1428,'[2]Input Data'!B$429:Q$429,0)),1)</f>
        <v>176</v>
      </c>
      <c r="F1428" s="81" t="s">
        <v>248</v>
      </c>
      <c r="G1428" s="91" t="s">
        <v>252</v>
      </c>
      <c r="H1428" s="91">
        <v>2025</v>
      </c>
    </row>
    <row r="1429" spans="1:8" x14ac:dyDescent="0.35">
      <c r="A1429" s="91" t="s">
        <v>4</v>
      </c>
      <c r="B1429" s="91" t="s">
        <v>24</v>
      </c>
      <c r="C1429" s="91" t="s">
        <v>251</v>
      </c>
      <c r="D1429" s="91" t="s">
        <v>132</v>
      </c>
      <c r="E1429" s="94">
        <v>0.104</v>
      </c>
      <c r="F1429" s="81" t="s">
        <v>244</v>
      </c>
      <c r="G1429" s="91" t="s">
        <v>252</v>
      </c>
      <c r="H1429" s="91">
        <v>2025</v>
      </c>
    </row>
    <row r="1430" spans="1:8" x14ac:dyDescent="0.35">
      <c r="A1430" s="91" t="s">
        <v>4</v>
      </c>
      <c r="B1430" s="91" t="s">
        <v>24</v>
      </c>
      <c r="C1430" s="91" t="s">
        <v>243</v>
      </c>
      <c r="D1430" s="91" t="s">
        <v>133</v>
      </c>
      <c r="E1430" s="94">
        <v>8.7999999999999995E-2</v>
      </c>
      <c r="F1430" s="81" t="s">
        <v>244</v>
      </c>
      <c r="G1430" s="91" t="s">
        <v>252</v>
      </c>
      <c r="H1430" s="91">
        <v>2025</v>
      </c>
    </row>
    <row r="1431" spans="1:8" x14ac:dyDescent="0.35">
      <c r="A1431" s="91" t="s">
        <v>4</v>
      </c>
      <c r="B1431" s="91" t="s">
        <v>24</v>
      </c>
      <c r="C1431" s="91" t="s">
        <v>246</v>
      </c>
      <c r="D1431" s="91" t="s">
        <v>133</v>
      </c>
      <c r="E1431" s="94">
        <v>1.2999999999999999E-2</v>
      </c>
      <c r="F1431" s="81" t="s">
        <v>244</v>
      </c>
      <c r="G1431" s="91" t="s">
        <v>252</v>
      </c>
      <c r="H1431" s="91">
        <v>2025</v>
      </c>
    </row>
    <row r="1432" spans="1:8" x14ac:dyDescent="0.35">
      <c r="A1432" s="91" t="s">
        <v>4</v>
      </c>
      <c r="B1432" s="91" t="s">
        <v>24</v>
      </c>
      <c r="C1432" s="91" t="s">
        <v>247</v>
      </c>
      <c r="D1432" s="91" t="s">
        <v>133</v>
      </c>
      <c r="E1432" s="95">
        <v>180</v>
      </c>
      <c r="F1432" s="81" t="s">
        <v>248</v>
      </c>
      <c r="G1432" s="91" t="s">
        <v>252</v>
      </c>
      <c r="H1432" s="91">
        <v>2025</v>
      </c>
    </row>
    <row r="1433" spans="1:8" x14ac:dyDescent="0.35">
      <c r="A1433" s="91" t="s">
        <v>4</v>
      </c>
      <c r="B1433" s="91" t="s">
        <v>24</v>
      </c>
      <c r="C1433" s="91" t="s">
        <v>249</v>
      </c>
      <c r="D1433" s="91" t="s">
        <v>133</v>
      </c>
      <c r="E1433" s="95">
        <v>73</v>
      </c>
      <c r="F1433" s="81" t="s">
        <v>248</v>
      </c>
      <c r="G1433" s="91" t="s">
        <v>252</v>
      </c>
      <c r="H1433" s="91">
        <v>2025</v>
      </c>
    </row>
    <row r="1434" spans="1:8" x14ac:dyDescent="0.35">
      <c r="A1434" s="91" t="s">
        <v>4</v>
      </c>
      <c r="B1434" s="91" t="s">
        <v>24</v>
      </c>
      <c r="C1434" s="91" t="s">
        <v>250</v>
      </c>
      <c r="D1434" s="91" t="s">
        <v>133</v>
      </c>
      <c r="E1434" s="95">
        <f>MROUND(INDEX('[2]Input Data'!$U$430:$AI$449,MATCH(IF($A1434="Primary",$A1434,$B1434),'[2]Input Data'!$A$430:$A$449,0),MATCH($D1434,'[2]Input Data'!B$429:Q$429,0)),1)</f>
        <v>249</v>
      </c>
      <c r="F1434" s="81" t="s">
        <v>248</v>
      </c>
      <c r="G1434" s="91" t="s">
        <v>252</v>
      </c>
      <c r="H1434" s="91">
        <v>2025</v>
      </c>
    </row>
    <row r="1435" spans="1:8" x14ac:dyDescent="0.35">
      <c r="A1435" s="91" t="s">
        <v>4</v>
      </c>
      <c r="B1435" s="91" t="s">
        <v>24</v>
      </c>
      <c r="C1435" s="91" t="s">
        <v>251</v>
      </c>
      <c r="D1435" s="91" t="s">
        <v>133</v>
      </c>
      <c r="E1435" s="94">
        <v>0.10100000000000001</v>
      </c>
      <c r="F1435" s="81" t="s">
        <v>244</v>
      </c>
      <c r="G1435" s="91" t="s">
        <v>252</v>
      </c>
      <c r="H1435" s="91">
        <v>2025</v>
      </c>
    </row>
    <row r="1436" spans="1:8" x14ac:dyDescent="0.35">
      <c r="A1436" s="91" t="s">
        <v>4</v>
      </c>
      <c r="B1436" s="91" t="s">
        <v>24</v>
      </c>
      <c r="C1436" s="91" t="s">
        <v>243</v>
      </c>
      <c r="D1436" s="91" t="s">
        <v>134</v>
      </c>
      <c r="E1436" s="94">
        <v>8.6999999999999994E-2</v>
      </c>
      <c r="F1436" s="81" t="s">
        <v>244</v>
      </c>
      <c r="G1436" s="91" t="s">
        <v>252</v>
      </c>
      <c r="H1436" s="91">
        <v>2025</v>
      </c>
    </row>
    <row r="1437" spans="1:8" x14ac:dyDescent="0.35">
      <c r="A1437" s="91" t="s">
        <v>4</v>
      </c>
      <c r="B1437" s="91" t="s">
        <v>24</v>
      </c>
      <c r="C1437" s="91" t="s">
        <v>246</v>
      </c>
      <c r="D1437" s="91" t="s">
        <v>134</v>
      </c>
      <c r="E1437" s="94">
        <v>1.2999999999999999E-2</v>
      </c>
      <c r="F1437" s="81" t="s">
        <v>244</v>
      </c>
      <c r="G1437" s="91" t="s">
        <v>252</v>
      </c>
      <c r="H1437" s="91">
        <v>2025</v>
      </c>
    </row>
    <row r="1438" spans="1:8" x14ac:dyDescent="0.35">
      <c r="A1438" s="91" t="s">
        <v>4</v>
      </c>
      <c r="B1438" s="91" t="s">
        <v>24</v>
      </c>
      <c r="C1438" s="91" t="s">
        <v>247</v>
      </c>
      <c r="D1438" s="91" t="s">
        <v>134</v>
      </c>
      <c r="E1438" s="95">
        <v>180</v>
      </c>
      <c r="F1438" s="81" t="s">
        <v>248</v>
      </c>
      <c r="G1438" s="91" t="s">
        <v>252</v>
      </c>
      <c r="H1438" s="91">
        <v>2025</v>
      </c>
    </row>
    <row r="1439" spans="1:8" x14ac:dyDescent="0.35">
      <c r="A1439" s="91" t="s">
        <v>4</v>
      </c>
      <c r="B1439" s="91" t="s">
        <v>24</v>
      </c>
      <c r="C1439" s="91" t="s">
        <v>249</v>
      </c>
      <c r="D1439" s="91" t="s">
        <v>134</v>
      </c>
      <c r="E1439" s="95">
        <v>77</v>
      </c>
      <c r="F1439" s="81" t="s">
        <v>248</v>
      </c>
      <c r="G1439" s="91" t="s">
        <v>252</v>
      </c>
      <c r="H1439" s="91">
        <v>2025</v>
      </c>
    </row>
    <row r="1440" spans="1:8" x14ac:dyDescent="0.35">
      <c r="A1440" s="91" t="s">
        <v>4</v>
      </c>
      <c r="B1440" s="91" t="s">
        <v>24</v>
      </c>
      <c r="C1440" s="91" t="s">
        <v>250</v>
      </c>
      <c r="D1440" s="91" t="s">
        <v>134</v>
      </c>
      <c r="E1440" s="95"/>
      <c r="F1440" s="81"/>
      <c r="G1440" s="91" t="s">
        <v>252</v>
      </c>
      <c r="H1440" s="91">
        <v>2025</v>
      </c>
    </row>
    <row r="1441" spans="1:8" x14ac:dyDescent="0.35">
      <c r="A1441" s="91" t="s">
        <v>4</v>
      </c>
      <c r="B1441" s="91" t="s">
        <v>24</v>
      </c>
      <c r="C1441" s="91" t="s">
        <v>251</v>
      </c>
      <c r="D1441" s="91" t="s">
        <v>134</v>
      </c>
      <c r="E1441" s="94">
        <v>0.1</v>
      </c>
      <c r="F1441" s="81" t="s">
        <v>244</v>
      </c>
      <c r="G1441" s="91" t="s">
        <v>252</v>
      </c>
      <c r="H1441" s="91">
        <v>2025</v>
      </c>
    </row>
    <row r="1442" spans="1:8" x14ac:dyDescent="0.35">
      <c r="A1442" s="91" t="s">
        <v>4</v>
      </c>
      <c r="B1442" s="91" t="s">
        <v>25</v>
      </c>
      <c r="C1442" s="91" t="s">
        <v>243</v>
      </c>
      <c r="D1442" s="91" t="s">
        <v>119</v>
      </c>
      <c r="E1442" s="94">
        <v>7.0999999999999994E-2</v>
      </c>
      <c r="F1442" s="81" t="s">
        <v>244</v>
      </c>
      <c r="G1442" s="91" t="s">
        <v>245</v>
      </c>
      <c r="H1442" s="91">
        <v>2025</v>
      </c>
    </row>
    <row r="1443" spans="1:8" x14ac:dyDescent="0.35">
      <c r="A1443" s="91" t="s">
        <v>4</v>
      </c>
      <c r="B1443" s="91" t="s">
        <v>25</v>
      </c>
      <c r="C1443" s="91" t="s">
        <v>246</v>
      </c>
      <c r="D1443" s="91" t="s">
        <v>119</v>
      </c>
      <c r="E1443" s="94">
        <v>3.6999999999999998E-2</v>
      </c>
      <c r="F1443" s="81" t="s">
        <v>244</v>
      </c>
      <c r="G1443" s="91" t="s">
        <v>245</v>
      </c>
      <c r="H1443" s="91">
        <v>2025</v>
      </c>
    </row>
    <row r="1444" spans="1:8" x14ac:dyDescent="0.35">
      <c r="A1444" s="91" t="s">
        <v>4</v>
      </c>
      <c r="B1444" s="91" t="s">
        <v>25</v>
      </c>
      <c r="C1444" s="91" t="s">
        <v>247</v>
      </c>
      <c r="D1444" s="91" t="s">
        <v>119</v>
      </c>
      <c r="E1444" s="95">
        <v>364</v>
      </c>
      <c r="F1444" s="81" t="s">
        <v>248</v>
      </c>
      <c r="G1444" s="91" t="s">
        <v>245</v>
      </c>
      <c r="H1444" s="91">
        <v>2025</v>
      </c>
    </row>
    <row r="1445" spans="1:8" x14ac:dyDescent="0.35">
      <c r="A1445" s="91" t="s">
        <v>4</v>
      </c>
      <c r="B1445" s="91" t="s">
        <v>25</v>
      </c>
      <c r="C1445" s="91" t="s">
        <v>249</v>
      </c>
      <c r="D1445" s="91" t="s">
        <v>119</v>
      </c>
      <c r="E1445" s="95">
        <v>273</v>
      </c>
      <c r="F1445" s="81" t="s">
        <v>248</v>
      </c>
      <c r="G1445" s="91" t="s">
        <v>245</v>
      </c>
      <c r="H1445" s="91">
        <v>2025</v>
      </c>
    </row>
    <row r="1446" spans="1:8" x14ac:dyDescent="0.35">
      <c r="A1446" s="91" t="s">
        <v>4</v>
      </c>
      <c r="B1446" s="91" t="s">
        <v>25</v>
      </c>
      <c r="C1446" s="91" t="s">
        <v>250</v>
      </c>
      <c r="D1446" s="91" t="s">
        <v>119</v>
      </c>
      <c r="E1446" s="95">
        <v>594</v>
      </c>
      <c r="F1446" s="81" t="s">
        <v>248</v>
      </c>
      <c r="G1446" s="91" t="s">
        <v>245</v>
      </c>
      <c r="H1446" s="91">
        <v>2025</v>
      </c>
    </row>
    <row r="1447" spans="1:8" x14ac:dyDescent="0.35">
      <c r="A1447" s="91" t="s">
        <v>4</v>
      </c>
      <c r="B1447" s="91" t="s">
        <v>25</v>
      </c>
      <c r="C1447" s="91" t="s">
        <v>251</v>
      </c>
      <c r="D1447" s="91" t="s">
        <v>119</v>
      </c>
      <c r="E1447" s="94">
        <v>0.108</v>
      </c>
      <c r="F1447" s="81" t="s">
        <v>244</v>
      </c>
      <c r="G1447" s="91" t="s">
        <v>245</v>
      </c>
      <c r="H1447" s="91">
        <v>2025</v>
      </c>
    </row>
    <row r="1448" spans="1:8" x14ac:dyDescent="0.35">
      <c r="A1448" s="91" t="s">
        <v>4</v>
      </c>
      <c r="B1448" s="91" t="s">
        <v>25</v>
      </c>
      <c r="C1448" s="91" t="s">
        <v>243</v>
      </c>
      <c r="D1448" s="91" t="s">
        <v>120</v>
      </c>
      <c r="E1448" s="94">
        <v>6.9000000000000006E-2</v>
      </c>
      <c r="F1448" s="81" t="s">
        <v>244</v>
      </c>
      <c r="G1448" s="91" t="s">
        <v>245</v>
      </c>
      <c r="H1448" s="91">
        <v>2025</v>
      </c>
    </row>
    <row r="1449" spans="1:8" x14ac:dyDescent="0.35">
      <c r="A1449" s="91" t="s">
        <v>4</v>
      </c>
      <c r="B1449" s="91" t="s">
        <v>25</v>
      </c>
      <c r="C1449" s="91" t="s">
        <v>246</v>
      </c>
      <c r="D1449" s="91" t="s">
        <v>120</v>
      </c>
      <c r="E1449" s="94">
        <v>3.2000000000000001E-2</v>
      </c>
      <c r="F1449" s="81" t="s">
        <v>244</v>
      </c>
      <c r="G1449" s="91" t="s">
        <v>245</v>
      </c>
      <c r="H1449" s="91">
        <v>2025</v>
      </c>
    </row>
    <row r="1450" spans="1:8" x14ac:dyDescent="0.35">
      <c r="A1450" s="91" t="s">
        <v>4</v>
      </c>
      <c r="B1450" s="91" t="s">
        <v>25</v>
      </c>
      <c r="C1450" s="91" t="s">
        <v>247</v>
      </c>
      <c r="D1450" s="91" t="s">
        <v>120</v>
      </c>
      <c r="E1450" s="95">
        <v>403</v>
      </c>
      <c r="F1450" s="81" t="s">
        <v>248</v>
      </c>
      <c r="G1450" s="91" t="s">
        <v>245</v>
      </c>
      <c r="H1450" s="91">
        <v>2025</v>
      </c>
    </row>
    <row r="1451" spans="1:8" x14ac:dyDescent="0.35">
      <c r="A1451" s="91" t="s">
        <v>4</v>
      </c>
      <c r="B1451" s="91" t="s">
        <v>25</v>
      </c>
      <c r="C1451" s="91" t="s">
        <v>249</v>
      </c>
      <c r="D1451" s="91" t="s">
        <v>120</v>
      </c>
      <c r="E1451" s="95">
        <v>391</v>
      </c>
      <c r="F1451" s="81" t="s">
        <v>248</v>
      </c>
      <c r="G1451" s="91" t="s">
        <v>245</v>
      </c>
      <c r="H1451" s="91">
        <v>2025</v>
      </c>
    </row>
    <row r="1452" spans="1:8" x14ac:dyDescent="0.35">
      <c r="A1452" s="91" t="s">
        <v>4</v>
      </c>
      <c r="B1452" s="91" t="s">
        <v>25</v>
      </c>
      <c r="C1452" s="91" t="s">
        <v>250</v>
      </c>
      <c r="D1452" s="91" t="s">
        <v>120</v>
      </c>
      <c r="E1452" s="95">
        <v>556</v>
      </c>
      <c r="F1452" s="81" t="s">
        <v>248</v>
      </c>
      <c r="G1452" s="91" t="s">
        <v>245</v>
      </c>
      <c r="H1452" s="91">
        <v>2025</v>
      </c>
    </row>
    <row r="1453" spans="1:8" x14ac:dyDescent="0.35">
      <c r="A1453" s="91" t="s">
        <v>4</v>
      </c>
      <c r="B1453" s="91" t="s">
        <v>25</v>
      </c>
      <c r="C1453" s="91" t="s">
        <v>251</v>
      </c>
      <c r="D1453" s="91" t="s">
        <v>120</v>
      </c>
      <c r="E1453" s="94">
        <v>0.10100000000000001</v>
      </c>
      <c r="F1453" s="81" t="s">
        <v>244</v>
      </c>
      <c r="G1453" s="91" t="s">
        <v>245</v>
      </c>
      <c r="H1453" s="91">
        <v>2025</v>
      </c>
    </row>
    <row r="1454" spans="1:8" x14ac:dyDescent="0.35">
      <c r="A1454" s="91" t="s">
        <v>4</v>
      </c>
      <c r="B1454" s="91" t="s">
        <v>25</v>
      </c>
      <c r="C1454" s="91" t="s">
        <v>243</v>
      </c>
      <c r="D1454" s="91" t="s">
        <v>121</v>
      </c>
      <c r="E1454" s="94">
        <v>7.1999999999999995E-2</v>
      </c>
      <c r="F1454" s="81" t="s">
        <v>244</v>
      </c>
      <c r="G1454" s="91" t="s">
        <v>245</v>
      </c>
      <c r="H1454" s="91">
        <v>2025</v>
      </c>
    </row>
    <row r="1455" spans="1:8" x14ac:dyDescent="0.35">
      <c r="A1455" s="91" t="s">
        <v>4</v>
      </c>
      <c r="B1455" s="91" t="s">
        <v>25</v>
      </c>
      <c r="C1455" s="91" t="s">
        <v>246</v>
      </c>
      <c r="D1455" s="91" t="s">
        <v>121</v>
      </c>
      <c r="E1455" s="94">
        <v>2.9000000000000001E-2</v>
      </c>
      <c r="F1455" s="81" t="s">
        <v>244</v>
      </c>
      <c r="G1455" s="91" t="s">
        <v>245</v>
      </c>
      <c r="H1455" s="91">
        <v>2025</v>
      </c>
    </row>
    <row r="1456" spans="1:8" x14ac:dyDescent="0.35">
      <c r="A1456" s="91" t="s">
        <v>4</v>
      </c>
      <c r="B1456" s="91" t="s">
        <v>25</v>
      </c>
      <c r="C1456" s="91" t="s">
        <v>247</v>
      </c>
      <c r="D1456" s="91" t="s">
        <v>121</v>
      </c>
      <c r="E1456" s="95">
        <v>376</v>
      </c>
      <c r="F1456" s="81" t="s">
        <v>248</v>
      </c>
      <c r="G1456" s="91" t="s">
        <v>245</v>
      </c>
      <c r="H1456" s="91">
        <v>2025</v>
      </c>
    </row>
    <row r="1457" spans="1:8" x14ac:dyDescent="0.35">
      <c r="A1457" s="91" t="s">
        <v>4</v>
      </c>
      <c r="B1457" s="91" t="s">
        <v>25</v>
      </c>
      <c r="C1457" s="91" t="s">
        <v>249</v>
      </c>
      <c r="D1457" s="91" t="s">
        <v>121</v>
      </c>
      <c r="E1457" s="95">
        <v>386</v>
      </c>
      <c r="F1457" s="81" t="s">
        <v>248</v>
      </c>
      <c r="G1457" s="91" t="s">
        <v>245</v>
      </c>
      <c r="H1457" s="91">
        <v>2025</v>
      </c>
    </row>
    <row r="1458" spans="1:8" x14ac:dyDescent="0.35">
      <c r="A1458" s="91" t="s">
        <v>4</v>
      </c>
      <c r="B1458" s="91" t="s">
        <v>25</v>
      </c>
      <c r="C1458" s="91" t="s">
        <v>250</v>
      </c>
      <c r="D1458" s="91" t="s">
        <v>121</v>
      </c>
      <c r="E1458" s="95">
        <v>503</v>
      </c>
      <c r="F1458" s="81" t="s">
        <v>248</v>
      </c>
      <c r="G1458" s="91" t="s">
        <v>245</v>
      </c>
      <c r="H1458" s="91">
        <v>2025</v>
      </c>
    </row>
    <row r="1459" spans="1:8" x14ac:dyDescent="0.35">
      <c r="A1459" s="91" t="s">
        <v>4</v>
      </c>
      <c r="B1459" s="91" t="s">
        <v>25</v>
      </c>
      <c r="C1459" s="91" t="s">
        <v>251</v>
      </c>
      <c r="D1459" s="91" t="s">
        <v>121</v>
      </c>
      <c r="E1459" s="94">
        <v>0.10100000000000001</v>
      </c>
      <c r="F1459" s="81" t="s">
        <v>244</v>
      </c>
      <c r="G1459" s="91" t="s">
        <v>245</v>
      </c>
      <c r="H1459" s="91">
        <v>2025</v>
      </c>
    </row>
    <row r="1460" spans="1:8" x14ac:dyDescent="0.35">
      <c r="A1460" s="91" t="s">
        <v>4</v>
      </c>
      <c r="B1460" s="91" t="s">
        <v>25</v>
      </c>
      <c r="C1460" s="91" t="s">
        <v>243</v>
      </c>
      <c r="D1460" s="91" t="s">
        <v>122</v>
      </c>
      <c r="E1460" s="94">
        <v>0.08</v>
      </c>
      <c r="F1460" s="81" t="s">
        <v>244</v>
      </c>
      <c r="G1460" s="91" t="s">
        <v>245</v>
      </c>
      <c r="H1460" s="91">
        <v>2025</v>
      </c>
    </row>
    <row r="1461" spans="1:8" x14ac:dyDescent="0.35">
      <c r="A1461" s="91" t="s">
        <v>4</v>
      </c>
      <c r="B1461" s="91" t="s">
        <v>25</v>
      </c>
      <c r="C1461" s="91" t="s">
        <v>246</v>
      </c>
      <c r="D1461" s="91" t="s">
        <v>122</v>
      </c>
      <c r="E1461" s="94">
        <v>0.03</v>
      </c>
      <c r="F1461" s="81" t="s">
        <v>244</v>
      </c>
      <c r="G1461" s="91" t="s">
        <v>245</v>
      </c>
      <c r="H1461" s="91">
        <v>2025</v>
      </c>
    </row>
    <row r="1462" spans="1:8" x14ac:dyDescent="0.35">
      <c r="A1462" s="91" t="s">
        <v>4</v>
      </c>
      <c r="B1462" s="91" t="s">
        <v>25</v>
      </c>
      <c r="C1462" s="91" t="s">
        <v>247</v>
      </c>
      <c r="D1462" s="91" t="s">
        <v>122</v>
      </c>
      <c r="E1462" s="95">
        <v>400</v>
      </c>
      <c r="F1462" s="81" t="s">
        <v>248</v>
      </c>
      <c r="G1462" s="91" t="s">
        <v>245</v>
      </c>
      <c r="H1462" s="91">
        <v>2025</v>
      </c>
    </row>
    <row r="1463" spans="1:8" x14ac:dyDescent="0.35">
      <c r="A1463" s="91" t="s">
        <v>4</v>
      </c>
      <c r="B1463" s="91" t="s">
        <v>25</v>
      </c>
      <c r="C1463" s="91" t="s">
        <v>249</v>
      </c>
      <c r="D1463" s="91" t="s">
        <v>122</v>
      </c>
      <c r="E1463" s="95">
        <v>368</v>
      </c>
      <c r="F1463" s="81" t="s">
        <v>248</v>
      </c>
      <c r="G1463" s="91" t="s">
        <v>245</v>
      </c>
      <c r="H1463" s="91">
        <v>2025</v>
      </c>
    </row>
    <row r="1464" spans="1:8" x14ac:dyDescent="0.35">
      <c r="A1464" s="91" t="s">
        <v>4</v>
      </c>
      <c r="B1464" s="91" t="s">
        <v>25</v>
      </c>
      <c r="C1464" s="91" t="s">
        <v>250</v>
      </c>
      <c r="D1464" s="91" t="s">
        <v>122</v>
      </c>
      <c r="E1464" s="95">
        <v>455</v>
      </c>
      <c r="F1464" s="81" t="s">
        <v>248</v>
      </c>
      <c r="G1464" s="91" t="s">
        <v>245</v>
      </c>
      <c r="H1464" s="91">
        <v>2025</v>
      </c>
    </row>
    <row r="1465" spans="1:8" x14ac:dyDescent="0.35">
      <c r="A1465" s="91" t="s">
        <v>4</v>
      </c>
      <c r="B1465" s="91" t="s">
        <v>25</v>
      </c>
      <c r="C1465" s="91" t="s">
        <v>251</v>
      </c>
      <c r="D1465" s="91" t="s">
        <v>122</v>
      </c>
      <c r="E1465" s="94">
        <v>0.111</v>
      </c>
      <c r="F1465" s="81" t="s">
        <v>244</v>
      </c>
      <c r="G1465" s="91" t="s">
        <v>245</v>
      </c>
      <c r="H1465" s="91">
        <v>2025</v>
      </c>
    </row>
    <row r="1466" spans="1:8" x14ac:dyDescent="0.35">
      <c r="A1466" s="91" t="s">
        <v>4</v>
      </c>
      <c r="B1466" s="91" t="s">
        <v>25</v>
      </c>
      <c r="C1466" s="91" t="s">
        <v>243</v>
      </c>
      <c r="D1466" s="91" t="s">
        <v>123</v>
      </c>
      <c r="E1466" s="94">
        <v>9.0999999999999998E-2</v>
      </c>
      <c r="F1466" s="81" t="s">
        <v>244</v>
      </c>
      <c r="G1466" s="91" t="s">
        <v>245</v>
      </c>
      <c r="H1466" s="91">
        <v>2025</v>
      </c>
    </row>
    <row r="1467" spans="1:8" x14ac:dyDescent="0.35">
      <c r="A1467" s="91" t="s">
        <v>4</v>
      </c>
      <c r="B1467" s="91" t="s">
        <v>25</v>
      </c>
      <c r="C1467" s="91" t="s">
        <v>246</v>
      </c>
      <c r="D1467" s="91" t="s">
        <v>123</v>
      </c>
      <c r="E1467" s="94">
        <v>2.5000000000000001E-2</v>
      </c>
      <c r="F1467" s="81" t="s">
        <v>244</v>
      </c>
      <c r="G1467" s="91" t="s">
        <v>245</v>
      </c>
      <c r="H1467" s="91">
        <v>2025</v>
      </c>
    </row>
    <row r="1468" spans="1:8" x14ac:dyDescent="0.35">
      <c r="A1468" s="91" t="s">
        <v>4</v>
      </c>
      <c r="B1468" s="91" t="s">
        <v>25</v>
      </c>
      <c r="C1468" s="91" t="s">
        <v>247</v>
      </c>
      <c r="D1468" s="91" t="s">
        <v>123</v>
      </c>
      <c r="E1468" s="95">
        <v>361</v>
      </c>
      <c r="F1468" s="81" t="s">
        <v>248</v>
      </c>
      <c r="G1468" s="91" t="s">
        <v>245</v>
      </c>
      <c r="H1468" s="91">
        <v>2025</v>
      </c>
    </row>
    <row r="1469" spans="1:8" x14ac:dyDescent="0.35">
      <c r="A1469" s="91" t="s">
        <v>4</v>
      </c>
      <c r="B1469" s="91" t="s">
        <v>25</v>
      </c>
      <c r="C1469" s="91" t="s">
        <v>249</v>
      </c>
      <c r="D1469" s="91" t="s">
        <v>123</v>
      </c>
      <c r="E1469" s="95">
        <v>377</v>
      </c>
      <c r="F1469" s="81" t="s">
        <v>248</v>
      </c>
      <c r="G1469" s="91" t="s">
        <v>245</v>
      </c>
      <c r="H1469" s="91">
        <v>2025</v>
      </c>
    </row>
    <row r="1470" spans="1:8" x14ac:dyDescent="0.35">
      <c r="A1470" s="91" t="s">
        <v>4</v>
      </c>
      <c r="B1470" s="91" t="s">
        <v>25</v>
      </c>
      <c r="C1470" s="91" t="s">
        <v>250</v>
      </c>
      <c r="D1470" s="91" t="s">
        <v>123</v>
      </c>
      <c r="E1470" s="95">
        <v>454</v>
      </c>
      <c r="F1470" s="81" t="s">
        <v>248</v>
      </c>
      <c r="G1470" s="91" t="s">
        <v>245</v>
      </c>
      <c r="H1470" s="91">
        <v>2025</v>
      </c>
    </row>
    <row r="1471" spans="1:8" x14ac:dyDescent="0.35">
      <c r="A1471" s="91" t="s">
        <v>4</v>
      </c>
      <c r="B1471" s="91" t="s">
        <v>25</v>
      </c>
      <c r="C1471" s="91" t="s">
        <v>251</v>
      </c>
      <c r="D1471" s="91" t="s">
        <v>123</v>
      </c>
      <c r="E1471" s="94">
        <v>0.11600000000000001</v>
      </c>
      <c r="F1471" s="81" t="s">
        <v>244</v>
      </c>
      <c r="G1471" s="91" t="s">
        <v>245</v>
      </c>
      <c r="H1471" s="91">
        <v>2025</v>
      </c>
    </row>
    <row r="1472" spans="1:8" x14ac:dyDescent="0.35">
      <c r="A1472" s="91" t="s">
        <v>4</v>
      </c>
      <c r="B1472" s="91" t="s">
        <v>25</v>
      </c>
      <c r="C1472" s="91" t="s">
        <v>243</v>
      </c>
      <c r="D1472" s="91" t="s">
        <v>124</v>
      </c>
      <c r="E1472" s="94">
        <v>8.5999999999999993E-2</v>
      </c>
      <c r="F1472" s="81" t="s">
        <v>244</v>
      </c>
      <c r="G1472" s="91" t="s">
        <v>245</v>
      </c>
      <c r="H1472" s="91">
        <v>2025</v>
      </c>
    </row>
    <row r="1473" spans="1:8" x14ac:dyDescent="0.35">
      <c r="A1473" s="91" t="s">
        <v>4</v>
      </c>
      <c r="B1473" s="91" t="s">
        <v>25</v>
      </c>
      <c r="C1473" s="91" t="s">
        <v>246</v>
      </c>
      <c r="D1473" s="91" t="s">
        <v>124</v>
      </c>
      <c r="E1473" s="94">
        <v>2.5999999999999999E-2</v>
      </c>
      <c r="F1473" s="81" t="s">
        <v>244</v>
      </c>
      <c r="G1473" s="91" t="s">
        <v>245</v>
      </c>
      <c r="H1473" s="91">
        <v>2025</v>
      </c>
    </row>
    <row r="1474" spans="1:8" x14ac:dyDescent="0.35">
      <c r="A1474" s="91" t="s">
        <v>4</v>
      </c>
      <c r="B1474" s="91" t="s">
        <v>25</v>
      </c>
      <c r="C1474" s="91" t="s">
        <v>247</v>
      </c>
      <c r="D1474" s="91" t="s">
        <v>124</v>
      </c>
      <c r="E1474" s="95">
        <v>376</v>
      </c>
      <c r="F1474" s="81" t="s">
        <v>248</v>
      </c>
      <c r="G1474" s="91" t="s">
        <v>245</v>
      </c>
      <c r="H1474" s="91">
        <v>2025</v>
      </c>
    </row>
    <row r="1475" spans="1:8" x14ac:dyDescent="0.35">
      <c r="A1475" s="91" t="s">
        <v>4</v>
      </c>
      <c r="B1475" s="91" t="s">
        <v>25</v>
      </c>
      <c r="C1475" s="91" t="s">
        <v>249</v>
      </c>
      <c r="D1475" s="91" t="s">
        <v>124</v>
      </c>
      <c r="E1475" s="95">
        <v>277</v>
      </c>
      <c r="F1475" s="81" t="s">
        <v>248</v>
      </c>
      <c r="G1475" s="91" t="s">
        <v>245</v>
      </c>
      <c r="H1475" s="91">
        <v>2025</v>
      </c>
    </row>
    <row r="1476" spans="1:8" x14ac:dyDescent="0.35">
      <c r="A1476" s="91" t="s">
        <v>4</v>
      </c>
      <c r="B1476" s="91" t="s">
        <v>25</v>
      </c>
      <c r="C1476" s="91" t="s">
        <v>250</v>
      </c>
      <c r="D1476" s="91" t="s">
        <v>124</v>
      </c>
      <c r="E1476" s="95">
        <v>448</v>
      </c>
      <c r="F1476" s="81" t="s">
        <v>248</v>
      </c>
      <c r="G1476" s="91" t="s">
        <v>245</v>
      </c>
      <c r="H1476" s="91">
        <v>2025</v>
      </c>
    </row>
    <row r="1477" spans="1:8" x14ac:dyDescent="0.35">
      <c r="A1477" s="91" t="s">
        <v>4</v>
      </c>
      <c r="B1477" s="91" t="s">
        <v>25</v>
      </c>
      <c r="C1477" s="91" t="s">
        <v>251</v>
      </c>
      <c r="D1477" s="91" t="s">
        <v>124</v>
      </c>
      <c r="E1477" s="94">
        <v>0.111</v>
      </c>
      <c r="F1477" s="81" t="s">
        <v>244</v>
      </c>
      <c r="G1477" s="91" t="s">
        <v>245</v>
      </c>
      <c r="H1477" s="91">
        <v>2025</v>
      </c>
    </row>
    <row r="1478" spans="1:8" x14ac:dyDescent="0.35">
      <c r="A1478" s="91" t="s">
        <v>4</v>
      </c>
      <c r="B1478" s="91" t="s">
        <v>25</v>
      </c>
      <c r="C1478" s="91" t="s">
        <v>243</v>
      </c>
      <c r="D1478" s="91" t="s">
        <v>125</v>
      </c>
      <c r="E1478" s="94">
        <v>9.4E-2</v>
      </c>
      <c r="F1478" s="81" t="s">
        <v>244</v>
      </c>
      <c r="G1478" s="91" t="s">
        <v>245</v>
      </c>
      <c r="H1478" s="91">
        <v>2025</v>
      </c>
    </row>
    <row r="1479" spans="1:8" x14ac:dyDescent="0.35">
      <c r="A1479" s="91" t="s">
        <v>4</v>
      </c>
      <c r="B1479" s="91" t="s">
        <v>25</v>
      </c>
      <c r="C1479" s="91" t="s">
        <v>246</v>
      </c>
      <c r="D1479" s="91" t="s">
        <v>125</v>
      </c>
      <c r="E1479" s="94">
        <v>2.3E-2</v>
      </c>
      <c r="F1479" s="81" t="s">
        <v>244</v>
      </c>
      <c r="G1479" s="91" t="s">
        <v>245</v>
      </c>
      <c r="H1479" s="91">
        <v>2025</v>
      </c>
    </row>
    <row r="1480" spans="1:8" x14ac:dyDescent="0.35">
      <c r="A1480" s="91" t="s">
        <v>4</v>
      </c>
      <c r="B1480" s="91" t="s">
        <v>25</v>
      </c>
      <c r="C1480" s="91" t="s">
        <v>247</v>
      </c>
      <c r="D1480" s="91" t="s">
        <v>125</v>
      </c>
      <c r="E1480" s="95">
        <v>352</v>
      </c>
      <c r="F1480" s="81" t="s">
        <v>248</v>
      </c>
      <c r="G1480" s="91" t="s">
        <v>245</v>
      </c>
      <c r="H1480" s="91">
        <v>2025</v>
      </c>
    </row>
    <row r="1481" spans="1:8" x14ac:dyDescent="0.35">
      <c r="A1481" s="91" t="s">
        <v>4</v>
      </c>
      <c r="B1481" s="91" t="s">
        <v>25</v>
      </c>
      <c r="C1481" s="91" t="s">
        <v>249</v>
      </c>
      <c r="D1481" s="91" t="s">
        <v>125</v>
      </c>
      <c r="E1481" s="95">
        <v>231</v>
      </c>
      <c r="F1481" s="81" t="s">
        <v>248</v>
      </c>
      <c r="G1481" s="91" t="s">
        <v>245</v>
      </c>
      <c r="H1481" s="91">
        <v>2025</v>
      </c>
    </row>
    <row r="1482" spans="1:8" x14ac:dyDescent="0.35">
      <c r="A1482" s="91" t="s">
        <v>4</v>
      </c>
      <c r="B1482" s="91" t="s">
        <v>25</v>
      </c>
      <c r="C1482" s="91" t="s">
        <v>250</v>
      </c>
      <c r="D1482" s="91" t="s">
        <v>125</v>
      </c>
      <c r="E1482" s="95">
        <v>409</v>
      </c>
      <c r="F1482" s="81" t="s">
        <v>248</v>
      </c>
      <c r="G1482" s="91" t="s">
        <v>245</v>
      </c>
      <c r="H1482" s="91">
        <v>2025</v>
      </c>
    </row>
    <row r="1483" spans="1:8" x14ac:dyDescent="0.35">
      <c r="A1483" s="91" t="s">
        <v>4</v>
      </c>
      <c r="B1483" s="91" t="s">
        <v>25</v>
      </c>
      <c r="C1483" s="91" t="s">
        <v>251</v>
      </c>
      <c r="D1483" s="91" t="s">
        <v>125</v>
      </c>
      <c r="E1483" s="94">
        <v>0.11799999999999999</v>
      </c>
      <c r="F1483" s="81" t="s">
        <v>244</v>
      </c>
      <c r="G1483" s="91" t="s">
        <v>245</v>
      </c>
      <c r="H1483" s="91">
        <v>2025</v>
      </c>
    </row>
    <row r="1484" spans="1:8" x14ac:dyDescent="0.35">
      <c r="A1484" s="91" t="s">
        <v>4</v>
      </c>
      <c r="B1484" s="91" t="s">
        <v>25</v>
      </c>
      <c r="C1484" s="91" t="s">
        <v>243</v>
      </c>
      <c r="D1484" s="91" t="s">
        <v>126</v>
      </c>
      <c r="E1484" s="94">
        <v>8.6999999999999994E-2</v>
      </c>
      <c r="F1484" s="81" t="s">
        <v>244</v>
      </c>
      <c r="G1484" s="91" t="s">
        <v>245</v>
      </c>
      <c r="H1484" s="91">
        <v>2025</v>
      </c>
    </row>
    <row r="1485" spans="1:8" x14ac:dyDescent="0.35">
      <c r="A1485" s="91" t="s">
        <v>4</v>
      </c>
      <c r="B1485" s="91" t="s">
        <v>25</v>
      </c>
      <c r="C1485" s="91" t="s">
        <v>246</v>
      </c>
      <c r="D1485" s="91" t="s">
        <v>126</v>
      </c>
      <c r="E1485" s="94">
        <v>1.9E-2</v>
      </c>
      <c r="F1485" s="81" t="s">
        <v>244</v>
      </c>
      <c r="G1485" s="91" t="s">
        <v>245</v>
      </c>
      <c r="H1485" s="91">
        <v>2025</v>
      </c>
    </row>
    <row r="1486" spans="1:8" x14ac:dyDescent="0.35">
      <c r="A1486" s="91" t="s">
        <v>4</v>
      </c>
      <c r="B1486" s="91" t="s">
        <v>25</v>
      </c>
      <c r="C1486" s="91" t="s">
        <v>247</v>
      </c>
      <c r="D1486" s="91" t="s">
        <v>126</v>
      </c>
      <c r="E1486" s="95">
        <v>350</v>
      </c>
      <c r="F1486" s="81" t="s">
        <v>248</v>
      </c>
      <c r="G1486" s="91" t="s">
        <v>245</v>
      </c>
      <c r="H1486" s="91">
        <v>2025</v>
      </c>
    </row>
    <row r="1487" spans="1:8" x14ac:dyDescent="0.35">
      <c r="A1487" s="91" t="s">
        <v>4</v>
      </c>
      <c r="B1487" s="91" t="s">
        <v>25</v>
      </c>
      <c r="C1487" s="91" t="s">
        <v>249</v>
      </c>
      <c r="D1487" s="91" t="s">
        <v>126</v>
      </c>
      <c r="E1487" s="95">
        <v>294</v>
      </c>
      <c r="F1487" s="81" t="s">
        <v>248</v>
      </c>
      <c r="G1487" s="91" t="s">
        <v>245</v>
      </c>
      <c r="H1487" s="91">
        <v>2025</v>
      </c>
    </row>
    <row r="1488" spans="1:8" x14ac:dyDescent="0.35">
      <c r="A1488" s="91" t="s">
        <v>4</v>
      </c>
      <c r="B1488" s="91" t="s">
        <v>25</v>
      </c>
      <c r="C1488" s="91" t="s">
        <v>250</v>
      </c>
      <c r="D1488" s="91" t="s">
        <v>126</v>
      </c>
      <c r="E1488" s="95">
        <v>401</v>
      </c>
      <c r="F1488" s="81" t="s">
        <v>248</v>
      </c>
      <c r="G1488" s="91" t="s">
        <v>245</v>
      </c>
      <c r="H1488" s="91">
        <v>2025</v>
      </c>
    </row>
    <row r="1489" spans="1:8" x14ac:dyDescent="0.35">
      <c r="A1489" s="91" t="s">
        <v>4</v>
      </c>
      <c r="B1489" s="91" t="s">
        <v>25</v>
      </c>
      <c r="C1489" s="91" t="s">
        <v>251</v>
      </c>
      <c r="D1489" s="91" t="s">
        <v>126</v>
      </c>
      <c r="E1489" s="94">
        <v>0.106</v>
      </c>
      <c r="F1489" s="81" t="s">
        <v>244</v>
      </c>
      <c r="G1489" s="91" t="s">
        <v>245</v>
      </c>
      <c r="H1489" s="91">
        <v>2025</v>
      </c>
    </row>
    <row r="1490" spans="1:8" x14ac:dyDescent="0.35">
      <c r="A1490" s="91" t="s">
        <v>4</v>
      </c>
      <c r="B1490" s="91" t="s">
        <v>25</v>
      </c>
      <c r="C1490" s="91" t="s">
        <v>243</v>
      </c>
      <c r="D1490" s="91" t="s">
        <v>127</v>
      </c>
      <c r="E1490" s="94">
        <v>8.1000000000000003E-2</v>
      </c>
      <c r="F1490" s="81" t="s">
        <v>244</v>
      </c>
      <c r="G1490" s="91" t="s">
        <v>245</v>
      </c>
      <c r="H1490" s="91">
        <v>2025</v>
      </c>
    </row>
    <row r="1491" spans="1:8" x14ac:dyDescent="0.35">
      <c r="A1491" s="91" t="s">
        <v>4</v>
      </c>
      <c r="B1491" s="91" t="s">
        <v>25</v>
      </c>
      <c r="C1491" s="91" t="s">
        <v>246</v>
      </c>
      <c r="D1491" s="91" t="s">
        <v>127</v>
      </c>
      <c r="E1491" s="94">
        <v>1.7000000000000001E-2</v>
      </c>
      <c r="F1491" s="81" t="s">
        <v>244</v>
      </c>
      <c r="G1491" s="91" t="s">
        <v>245</v>
      </c>
      <c r="H1491" s="91">
        <v>2025</v>
      </c>
    </row>
    <row r="1492" spans="1:8" x14ac:dyDescent="0.35">
      <c r="A1492" s="91" t="s">
        <v>4</v>
      </c>
      <c r="B1492" s="91" t="s">
        <v>25</v>
      </c>
      <c r="C1492" s="91" t="s">
        <v>247</v>
      </c>
      <c r="D1492" s="91" t="s">
        <v>127</v>
      </c>
      <c r="E1492" s="95">
        <v>423</v>
      </c>
      <c r="F1492" s="81" t="s">
        <v>248</v>
      </c>
      <c r="G1492" s="91" t="s">
        <v>245</v>
      </c>
      <c r="H1492" s="91">
        <v>2025</v>
      </c>
    </row>
    <row r="1493" spans="1:8" x14ac:dyDescent="0.35">
      <c r="A1493" s="91" t="s">
        <v>4</v>
      </c>
      <c r="B1493" s="91" t="s">
        <v>25</v>
      </c>
      <c r="C1493" s="91" t="s">
        <v>249</v>
      </c>
      <c r="D1493" s="91" t="s">
        <v>127</v>
      </c>
      <c r="E1493" s="95">
        <v>204</v>
      </c>
      <c r="F1493" s="81" t="s">
        <v>248</v>
      </c>
      <c r="G1493" s="91" t="s">
        <v>245</v>
      </c>
      <c r="H1493" s="91">
        <v>2025</v>
      </c>
    </row>
    <row r="1494" spans="1:8" x14ac:dyDescent="0.35">
      <c r="A1494" s="91" t="s">
        <v>4</v>
      </c>
      <c r="B1494" s="91" t="s">
        <v>25</v>
      </c>
      <c r="C1494" s="91" t="s">
        <v>250</v>
      </c>
      <c r="D1494" s="91" t="s">
        <v>127</v>
      </c>
      <c r="E1494" s="95">
        <v>432</v>
      </c>
      <c r="F1494" s="81" t="s">
        <v>248</v>
      </c>
      <c r="G1494" s="91" t="s">
        <v>245</v>
      </c>
      <c r="H1494" s="91">
        <v>2025</v>
      </c>
    </row>
    <row r="1495" spans="1:8" x14ac:dyDescent="0.35">
      <c r="A1495" s="91" t="s">
        <v>4</v>
      </c>
      <c r="B1495" s="91" t="s">
        <v>25</v>
      </c>
      <c r="C1495" s="91" t="s">
        <v>251</v>
      </c>
      <c r="D1495" s="91" t="s">
        <v>127</v>
      </c>
      <c r="E1495" s="94">
        <v>9.8000000000000004E-2</v>
      </c>
      <c r="F1495" s="81" t="s">
        <v>244</v>
      </c>
      <c r="G1495" s="91" t="s">
        <v>245</v>
      </c>
      <c r="H1495" s="91">
        <v>2025</v>
      </c>
    </row>
    <row r="1496" spans="1:8" x14ac:dyDescent="0.35">
      <c r="A1496" s="91" t="s">
        <v>4</v>
      </c>
      <c r="B1496" s="91" t="s">
        <v>25</v>
      </c>
      <c r="C1496" s="91" t="s">
        <v>243</v>
      </c>
      <c r="D1496" s="91" t="s">
        <v>128</v>
      </c>
      <c r="E1496" s="94">
        <v>6.5000000000000002E-2</v>
      </c>
      <c r="F1496" s="81" t="s">
        <v>244</v>
      </c>
      <c r="G1496" s="91" t="s">
        <v>245</v>
      </c>
      <c r="H1496" s="91">
        <v>2025</v>
      </c>
    </row>
    <row r="1497" spans="1:8" x14ac:dyDescent="0.35">
      <c r="A1497" s="91" t="s">
        <v>4</v>
      </c>
      <c r="B1497" s="91" t="s">
        <v>25</v>
      </c>
      <c r="C1497" s="91" t="s">
        <v>246</v>
      </c>
      <c r="D1497" s="91" t="s">
        <v>128</v>
      </c>
      <c r="E1497" s="94">
        <v>1.6E-2</v>
      </c>
      <c r="F1497" s="81" t="s">
        <v>244</v>
      </c>
      <c r="G1497" s="91" t="s">
        <v>245</v>
      </c>
      <c r="H1497" s="91">
        <v>2025</v>
      </c>
    </row>
    <row r="1498" spans="1:8" x14ac:dyDescent="0.35">
      <c r="A1498" s="91" t="s">
        <v>4</v>
      </c>
      <c r="B1498" s="91" t="s">
        <v>25</v>
      </c>
      <c r="C1498" s="91" t="s">
        <v>247</v>
      </c>
      <c r="D1498" s="91" t="s">
        <v>128</v>
      </c>
      <c r="E1498" s="95">
        <v>420</v>
      </c>
      <c r="F1498" s="81" t="s">
        <v>248</v>
      </c>
      <c r="G1498" s="91" t="s">
        <v>245</v>
      </c>
      <c r="H1498" s="91">
        <v>2025</v>
      </c>
    </row>
    <row r="1499" spans="1:8" x14ac:dyDescent="0.35">
      <c r="A1499" s="91" t="s">
        <v>4</v>
      </c>
      <c r="B1499" s="91" t="s">
        <v>25</v>
      </c>
      <c r="C1499" s="91" t="s">
        <v>249</v>
      </c>
      <c r="D1499" s="91" t="s">
        <v>128</v>
      </c>
      <c r="E1499" s="95">
        <v>184</v>
      </c>
      <c r="F1499" s="81" t="s">
        <v>248</v>
      </c>
      <c r="G1499" s="91" t="s">
        <v>245</v>
      </c>
      <c r="H1499" s="91">
        <v>2025</v>
      </c>
    </row>
    <row r="1500" spans="1:8" x14ac:dyDescent="0.35">
      <c r="A1500" s="91" t="s">
        <v>4</v>
      </c>
      <c r="B1500" s="91" t="s">
        <v>25</v>
      </c>
      <c r="C1500" s="91" t="s">
        <v>250</v>
      </c>
      <c r="D1500" s="91" t="s">
        <v>128</v>
      </c>
      <c r="E1500" s="95">
        <v>440</v>
      </c>
      <c r="F1500" s="81" t="s">
        <v>248</v>
      </c>
      <c r="G1500" s="91" t="s">
        <v>245</v>
      </c>
      <c r="H1500" s="91">
        <v>2025</v>
      </c>
    </row>
    <row r="1501" spans="1:8" x14ac:dyDescent="0.35">
      <c r="A1501" s="91" t="s">
        <v>4</v>
      </c>
      <c r="B1501" s="91" t="s">
        <v>25</v>
      </c>
      <c r="C1501" s="91" t="s">
        <v>251</v>
      </c>
      <c r="D1501" s="91" t="s">
        <v>128</v>
      </c>
      <c r="E1501" s="94">
        <v>0.08</v>
      </c>
      <c r="F1501" s="81" t="s">
        <v>244</v>
      </c>
      <c r="G1501" s="91" t="s">
        <v>245</v>
      </c>
      <c r="H1501" s="91">
        <v>2025</v>
      </c>
    </row>
    <row r="1502" spans="1:8" x14ac:dyDescent="0.35">
      <c r="A1502" s="91" t="s">
        <v>4</v>
      </c>
      <c r="B1502" s="91" t="s">
        <v>25</v>
      </c>
      <c r="C1502" s="91" t="s">
        <v>243</v>
      </c>
      <c r="D1502" s="91" t="s">
        <v>129</v>
      </c>
      <c r="E1502" s="94">
        <v>6.7000000000000004E-2</v>
      </c>
      <c r="F1502" s="81" t="s">
        <v>244</v>
      </c>
      <c r="G1502" s="91" t="s">
        <v>245</v>
      </c>
      <c r="H1502" s="91">
        <v>2025</v>
      </c>
    </row>
    <row r="1503" spans="1:8" x14ac:dyDescent="0.35">
      <c r="A1503" s="91" t="s">
        <v>4</v>
      </c>
      <c r="B1503" s="91" t="s">
        <v>25</v>
      </c>
      <c r="C1503" s="91" t="s">
        <v>246</v>
      </c>
      <c r="D1503" s="91" t="s">
        <v>129</v>
      </c>
      <c r="E1503" s="94">
        <v>1.6E-2</v>
      </c>
      <c r="F1503" s="81" t="s">
        <v>244</v>
      </c>
      <c r="G1503" s="91" t="s">
        <v>245</v>
      </c>
      <c r="H1503" s="91">
        <v>2025</v>
      </c>
    </row>
    <row r="1504" spans="1:8" x14ac:dyDescent="0.35">
      <c r="A1504" s="91" t="s">
        <v>4</v>
      </c>
      <c r="B1504" s="91" t="s">
        <v>25</v>
      </c>
      <c r="C1504" s="91" t="s">
        <v>247</v>
      </c>
      <c r="D1504" s="91" t="s">
        <v>129</v>
      </c>
      <c r="E1504" s="95">
        <v>383</v>
      </c>
      <c r="F1504" s="81" t="s">
        <v>248</v>
      </c>
      <c r="G1504" s="91" t="s">
        <v>245</v>
      </c>
      <c r="H1504" s="91">
        <v>2025</v>
      </c>
    </row>
    <row r="1505" spans="1:8" x14ac:dyDescent="0.35">
      <c r="A1505" s="91" t="s">
        <v>4</v>
      </c>
      <c r="B1505" s="91" t="s">
        <v>25</v>
      </c>
      <c r="C1505" s="91" t="s">
        <v>249</v>
      </c>
      <c r="D1505" s="91" t="s">
        <v>129</v>
      </c>
      <c r="E1505" s="95">
        <v>230</v>
      </c>
      <c r="F1505" s="81" t="s">
        <v>248</v>
      </c>
      <c r="G1505" s="91" t="s">
        <v>245</v>
      </c>
      <c r="H1505" s="91">
        <v>2025</v>
      </c>
    </row>
    <row r="1506" spans="1:8" x14ac:dyDescent="0.35">
      <c r="A1506" s="91" t="s">
        <v>4</v>
      </c>
      <c r="B1506" s="91" t="s">
        <v>25</v>
      </c>
      <c r="C1506" s="91" t="s">
        <v>250</v>
      </c>
      <c r="D1506" s="91" t="s">
        <v>129</v>
      </c>
      <c r="E1506" s="95">
        <v>570</v>
      </c>
      <c r="F1506" s="81" t="s">
        <v>248</v>
      </c>
      <c r="G1506" s="91" t="s">
        <v>245</v>
      </c>
      <c r="H1506" s="91">
        <v>2025</v>
      </c>
    </row>
    <row r="1507" spans="1:8" x14ac:dyDescent="0.35">
      <c r="A1507" s="91" t="s">
        <v>4</v>
      </c>
      <c r="B1507" s="91" t="s">
        <v>25</v>
      </c>
      <c r="C1507" s="91" t="s">
        <v>251</v>
      </c>
      <c r="D1507" s="91" t="s">
        <v>129</v>
      </c>
      <c r="E1507" s="94">
        <v>8.4000000000000005E-2</v>
      </c>
      <c r="F1507" s="81" t="s">
        <v>244</v>
      </c>
      <c r="G1507" s="91" t="s">
        <v>245</v>
      </c>
      <c r="H1507" s="91">
        <v>2025</v>
      </c>
    </row>
    <row r="1508" spans="1:8" x14ac:dyDescent="0.35">
      <c r="A1508" s="91" t="s">
        <v>4</v>
      </c>
      <c r="B1508" s="91" t="s">
        <v>25</v>
      </c>
      <c r="C1508" s="91" t="s">
        <v>243</v>
      </c>
      <c r="D1508" s="91" t="s">
        <v>130</v>
      </c>
      <c r="E1508" s="94">
        <v>8.6999999999999994E-2</v>
      </c>
      <c r="F1508" s="81" t="s">
        <v>244</v>
      </c>
      <c r="G1508" s="91" t="s">
        <v>245</v>
      </c>
      <c r="H1508" s="91">
        <v>2025</v>
      </c>
    </row>
    <row r="1509" spans="1:8" x14ac:dyDescent="0.35">
      <c r="A1509" s="91" t="s">
        <v>4</v>
      </c>
      <c r="B1509" s="91" t="s">
        <v>25</v>
      </c>
      <c r="C1509" s="91" t="s">
        <v>246</v>
      </c>
      <c r="D1509" s="91" t="s">
        <v>130</v>
      </c>
      <c r="E1509" s="94">
        <v>1.7000000000000001E-2</v>
      </c>
      <c r="F1509" s="81" t="s">
        <v>244</v>
      </c>
      <c r="G1509" s="91" t="s">
        <v>245</v>
      </c>
      <c r="H1509" s="91">
        <v>2025</v>
      </c>
    </row>
    <row r="1510" spans="1:8" x14ac:dyDescent="0.35">
      <c r="A1510" s="91" t="s">
        <v>4</v>
      </c>
      <c r="B1510" s="91" t="s">
        <v>25</v>
      </c>
      <c r="C1510" s="91" t="s">
        <v>247</v>
      </c>
      <c r="D1510" s="91" t="s">
        <v>130</v>
      </c>
      <c r="E1510" s="95">
        <v>453</v>
      </c>
      <c r="F1510" s="81" t="s">
        <v>248</v>
      </c>
      <c r="G1510" s="91" t="s">
        <v>245</v>
      </c>
      <c r="H1510" s="91">
        <v>2025</v>
      </c>
    </row>
    <row r="1511" spans="1:8" x14ac:dyDescent="0.35">
      <c r="A1511" s="91" t="s">
        <v>4</v>
      </c>
      <c r="B1511" s="91" t="s">
        <v>25</v>
      </c>
      <c r="C1511" s="91" t="s">
        <v>249</v>
      </c>
      <c r="D1511" s="91" t="s">
        <v>130</v>
      </c>
      <c r="E1511" s="95">
        <v>297</v>
      </c>
      <c r="F1511" s="81" t="s">
        <v>248</v>
      </c>
      <c r="G1511" s="91" t="s">
        <v>245</v>
      </c>
      <c r="H1511" s="91">
        <v>2025</v>
      </c>
    </row>
    <row r="1512" spans="1:8" x14ac:dyDescent="0.35">
      <c r="A1512" s="91" t="s">
        <v>4</v>
      </c>
      <c r="B1512" s="91" t="s">
        <v>25</v>
      </c>
      <c r="C1512" s="91" t="s">
        <v>250</v>
      </c>
      <c r="D1512" s="91" t="s">
        <v>130</v>
      </c>
      <c r="E1512" s="95">
        <v>573</v>
      </c>
      <c r="F1512" s="81" t="s">
        <v>248</v>
      </c>
      <c r="G1512" s="91" t="s">
        <v>245</v>
      </c>
      <c r="H1512" s="91">
        <v>2025</v>
      </c>
    </row>
    <row r="1513" spans="1:8" x14ac:dyDescent="0.35">
      <c r="A1513" s="91" t="s">
        <v>4</v>
      </c>
      <c r="B1513" s="91" t="s">
        <v>25</v>
      </c>
      <c r="C1513" s="91" t="s">
        <v>251</v>
      </c>
      <c r="D1513" s="91" t="s">
        <v>130</v>
      </c>
      <c r="E1513" s="94">
        <v>0.10299999999999999</v>
      </c>
      <c r="F1513" s="81" t="s">
        <v>244</v>
      </c>
      <c r="G1513" s="91" t="s">
        <v>245</v>
      </c>
      <c r="H1513" s="91">
        <v>2025</v>
      </c>
    </row>
    <row r="1514" spans="1:8" x14ac:dyDescent="0.35">
      <c r="A1514" s="91" t="s">
        <v>4</v>
      </c>
      <c r="B1514" s="91" t="s">
        <v>25</v>
      </c>
      <c r="C1514" s="91" t="s">
        <v>243</v>
      </c>
      <c r="D1514" s="91" t="s">
        <v>131</v>
      </c>
      <c r="E1514" s="94">
        <v>8.7999999999999995E-2</v>
      </c>
      <c r="F1514" s="81" t="s">
        <v>244</v>
      </c>
      <c r="G1514" s="91" t="s">
        <v>245</v>
      </c>
      <c r="H1514" s="91">
        <v>2025</v>
      </c>
    </row>
    <row r="1515" spans="1:8" x14ac:dyDescent="0.35">
      <c r="A1515" s="91" t="s">
        <v>4</v>
      </c>
      <c r="B1515" s="91" t="s">
        <v>25</v>
      </c>
      <c r="C1515" s="91" t="s">
        <v>246</v>
      </c>
      <c r="D1515" s="91" t="s">
        <v>131</v>
      </c>
      <c r="E1515" s="94">
        <v>1.6E-2</v>
      </c>
      <c r="F1515" s="81" t="s">
        <v>244</v>
      </c>
      <c r="G1515" s="91" t="s">
        <v>245</v>
      </c>
      <c r="H1515" s="91">
        <v>2025</v>
      </c>
    </row>
    <row r="1516" spans="1:8" x14ac:dyDescent="0.35">
      <c r="A1516" s="91" t="s">
        <v>4</v>
      </c>
      <c r="B1516" s="91" t="s">
        <v>25</v>
      </c>
      <c r="C1516" s="91" t="s">
        <v>247</v>
      </c>
      <c r="D1516" s="91" t="s">
        <v>131</v>
      </c>
      <c r="E1516" s="95">
        <v>500</v>
      </c>
      <c r="F1516" s="81" t="s">
        <v>248</v>
      </c>
      <c r="G1516" s="91" t="s">
        <v>245</v>
      </c>
      <c r="H1516" s="91">
        <v>2025</v>
      </c>
    </row>
    <row r="1517" spans="1:8" x14ac:dyDescent="0.35">
      <c r="A1517" s="91" t="s">
        <v>4</v>
      </c>
      <c r="B1517" s="91" t="s">
        <v>25</v>
      </c>
      <c r="C1517" s="91" t="s">
        <v>249</v>
      </c>
      <c r="D1517" s="91" t="s">
        <v>131</v>
      </c>
      <c r="E1517" s="95">
        <v>247</v>
      </c>
      <c r="F1517" s="81" t="s">
        <v>248</v>
      </c>
      <c r="G1517" s="91" t="s">
        <v>245</v>
      </c>
      <c r="H1517" s="91">
        <v>2025</v>
      </c>
    </row>
    <row r="1518" spans="1:8" x14ac:dyDescent="0.35">
      <c r="A1518" s="91" t="s">
        <v>4</v>
      </c>
      <c r="B1518" s="91" t="s">
        <v>25</v>
      </c>
      <c r="C1518" s="91" t="s">
        <v>250</v>
      </c>
      <c r="D1518" s="91" t="s">
        <v>131</v>
      </c>
      <c r="E1518" s="95">
        <v>442</v>
      </c>
      <c r="F1518" s="81" t="s">
        <v>248</v>
      </c>
      <c r="G1518" s="91" t="s">
        <v>245</v>
      </c>
      <c r="H1518" s="91">
        <v>2025</v>
      </c>
    </row>
    <row r="1519" spans="1:8" x14ac:dyDescent="0.35">
      <c r="A1519" s="91" t="s">
        <v>4</v>
      </c>
      <c r="B1519" s="91" t="s">
        <v>25</v>
      </c>
      <c r="C1519" s="91" t="s">
        <v>251</v>
      </c>
      <c r="D1519" s="91" t="s">
        <v>131</v>
      </c>
      <c r="E1519" s="94">
        <v>0.104</v>
      </c>
      <c r="F1519" s="81" t="s">
        <v>244</v>
      </c>
      <c r="G1519" s="91" t="s">
        <v>245</v>
      </c>
      <c r="H1519" s="91">
        <v>2025</v>
      </c>
    </row>
    <row r="1520" spans="1:8" x14ac:dyDescent="0.35">
      <c r="A1520" s="91" t="s">
        <v>4</v>
      </c>
      <c r="B1520" s="91" t="s">
        <v>25</v>
      </c>
      <c r="C1520" s="91" t="s">
        <v>243</v>
      </c>
      <c r="D1520" s="91" t="s">
        <v>132</v>
      </c>
      <c r="E1520" s="94">
        <v>8.5999999999999993E-2</v>
      </c>
      <c r="F1520" s="81" t="s">
        <v>244</v>
      </c>
      <c r="G1520" s="91" t="s">
        <v>252</v>
      </c>
      <c r="H1520" s="91">
        <v>2025</v>
      </c>
    </row>
    <row r="1521" spans="1:8" x14ac:dyDescent="0.35">
      <c r="A1521" s="91" t="s">
        <v>4</v>
      </c>
      <c r="B1521" s="91" t="s">
        <v>25</v>
      </c>
      <c r="C1521" s="91" t="s">
        <v>246</v>
      </c>
      <c r="D1521" s="91" t="s">
        <v>132</v>
      </c>
      <c r="E1521" s="94">
        <v>1.6E-2</v>
      </c>
      <c r="F1521" s="81" t="s">
        <v>244</v>
      </c>
      <c r="G1521" s="91" t="s">
        <v>252</v>
      </c>
      <c r="H1521" s="91">
        <v>2025</v>
      </c>
    </row>
    <row r="1522" spans="1:8" x14ac:dyDescent="0.35">
      <c r="A1522" s="91" t="s">
        <v>4</v>
      </c>
      <c r="B1522" s="91" t="s">
        <v>25</v>
      </c>
      <c r="C1522" s="91" t="s">
        <v>247</v>
      </c>
      <c r="D1522" s="91" t="s">
        <v>132</v>
      </c>
      <c r="E1522" s="95">
        <v>407</v>
      </c>
      <c r="F1522" s="81" t="s">
        <v>248</v>
      </c>
      <c r="G1522" s="91" t="s">
        <v>252</v>
      </c>
      <c r="H1522" s="91">
        <v>2025</v>
      </c>
    </row>
    <row r="1523" spans="1:8" x14ac:dyDescent="0.35">
      <c r="A1523" s="91" t="s">
        <v>4</v>
      </c>
      <c r="B1523" s="91" t="s">
        <v>25</v>
      </c>
      <c r="C1523" s="91" t="s">
        <v>249</v>
      </c>
      <c r="D1523" s="91" t="s">
        <v>132</v>
      </c>
      <c r="E1523" s="95">
        <v>244</v>
      </c>
      <c r="F1523" s="81" t="s">
        <v>248</v>
      </c>
      <c r="G1523" s="91" t="s">
        <v>252</v>
      </c>
      <c r="H1523" s="91">
        <v>2025</v>
      </c>
    </row>
    <row r="1524" spans="1:8" x14ac:dyDescent="0.35">
      <c r="A1524" s="91" t="s">
        <v>4</v>
      </c>
      <c r="B1524" s="91" t="s">
        <v>25</v>
      </c>
      <c r="C1524" s="91" t="s">
        <v>250</v>
      </c>
      <c r="D1524" s="91" t="s">
        <v>132</v>
      </c>
      <c r="E1524" s="95">
        <f>MROUND(INDEX('[2]Input Data'!$U$430:$AI$449,MATCH(IF($A1524="Primary",$A1524,$B1524),'[2]Input Data'!$A$430:$A$449,0),MATCH($D1524,'[2]Input Data'!B$429:Q$429,0)),1)</f>
        <v>237</v>
      </c>
      <c r="F1524" s="81" t="s">
        <v>248</v>
      </c>
      <c r="G1524" s="91" t="s">
        <v>252</v>
      </c>
      <c r="H1524" s="91">
        <v>2025</v>
      </c>
    </row>
    <row r="1525" spans="1:8" x14ac:dyDescent="0.35">
      <c r="A1525" s="91" t="s">
        <v>4</v>
      </c>
      <c r="B1525" s="91" t="s">
        <v>25</v>
      </c>
      <c r="C1525" s="91" t="s">
        <v>251</v>
      </c>
      <c r="D1525" s="91" t="s">
        <v>132</v>
      </c>
      <c r="E1525" s="94">
        <v>0.10199999999999999</v>
      </c>
      <c r="F1525" s="81" t="s">
        <v>244</v>
      </c>
      <c r="G1525" s="91" t="s">
        <v>252</v>
      </c>
      <c r="H1525" s="91">
        <v>2025</v>
      </c>
    </row>
    <row r="1526" spans="1:8" x14ac:dyDescent="0.35">
      <c r="A1526" s="91" t="s">
        <v>4</v>
      </c>
      <c r="B1526" s="91" t="s">
        <v>25</v>
      </c>
      <c r="C1526" s="91" t="s">
        <v>243</v>
      </c>
      <c r="D1526" s="91" t="s">
        <v>133</v>
      </c>
      <c r="E1526" s="94">
        <v>8.4000000000000005E-2</v>
      </c>
      <c r="F1526" s="81" t="s">
        <v>244</v>
      </c>
      <c r="G1526" s="91" t="s">
        <v>252</v>
      </c>
      <c r="H1526" s="91">
        <v>2025</v>
      </c>
    </row>
    <row r="1527" spans="1:8" x14ac:dyDescent="0.35">
      <c r="A1527" s="91" t="s">
        <v>4</v>
      </c>
      <c r="B1527" s="91" t="s">
        <v>25</v>
      </c>
      <c r="C1527" s="91" t="s">
        <v>246</v>
      </c>
      <c r="D1527" s="91" t="s">
        <v>133</v>
      </c>
      <c r="E1527" s="94">
        <v>1.6E-2</v>
      </c>
      <c r="F1527" s="81" t="s">
        <v>244</v>
      </c>
      <c r="G1527" s="91" t="s">
        <v>252</v>
      </c>
      <c r="H1527" s="91">
        <v>2025</v>
      </c>
    </row>
    <row r="1528" spans="1:8" x14ac:dyDescent="0.35">
      <c r="A1528" s="91" t="s">
        <v>4</v>
      </c>
      <c r="B1528" s="91" t="s">
        <v>25</v>
      </c>
      <c r="C1528" s="91" t="s">
        <v>247</v>
      </c>
      <c r="D1528" s="91" t="s">
        <v>133</v>
      </c>
      <c r="E1528" s="95">
        <v>407</v>
      </c>
      <c r="F1528" s="81" t="s">
        <v>248</v>
      </c>
      <c r="G1528" s="91" t="s">
        <v>252</v>
      </c>
      <c r="H1528" s="91">
        <v>2025</v>
      </c>
    </row>
    <row r="1529" spans="1:8" x14ac:dyDescent="0.35">
      <c r="A1529" s="91" t="s">
        <v>4</v>
      </c>
      <c r="B1529" s="91" t="s">
        <v>25</v>
      </c>
      <c r="C1529" s="91" t="s">
        <v>249</v>
      </c>
      <c r="D1529" s="91" t="s">
        <v>133</v>
      </c>
      <c r="E1529" s="95">
        <v>230</v>
      </c>
      <c r="F1529" s="81" t="s">
        <v>248</v>
      </c>
      <c r="G1529" s="91" t="s">
        <v>252</v>
      </c>
      <c r="H1529" s="91">
        <v>2025</v>
      </c>
    </row>
    <row r="1530" spans="1:8" x14ac:dyDescent="0.35">
      <c r="A1530" s="91" t="s">
        <v>4</v>
      </c>
      <c r="B1530" s="91" t="s">
        <v>25</v>
      </c>
      <c r="C1530" s="91" t="s">
        <v>250</v>
      </c>
      <c r="D1530" s="91" t="s">
        <v>133</v>
      </c>
      <c r="E1530" s="95">
        <f>MROUND(INDEX('[2]Input Data'!$U$430:$AI$449,MATCH(IF($A1530="Primary",$A1530,$B1530),'[2]Input Data'!$A$430:$A$449,0),MATCH($D1530,'[2]Input Data'!B$429:Q$429,0)),1)</f>
        <v>247</v>
      </c>
      <c r="F1530" s="81" t="s">
        <v>248</v>
      </c>
      <c r="G1530" s="91" t="s">
        <v>252</v>
      </c>
      <c r="H1530" s="91">
        <v>2025</v>
      </c>
    </row>
    <row r="1531" spans="1:8" x14ac:dyDescent="0.35">
      <c r="A1531" s="91" t="s">
        <v>4</v>
      </c>
      <c r="B1531" s="91" t="s">
        <v>25</v>
      </c>
      <c r="C1531" s="91" t="s">
        <v>251</v>
      </c>
      <c r="D1531" s="91" t="s">
        <v>133</v>
      </c>
      <c r="E1531" s="94">
        <v>9.9000000000000005E-2</v>
      </c>
      <c r="F1531" s="81" t="s">
        <v>244</v>
      </c>
      <c r="G1531" s="91" t="s">
        <v>252</v>
      </c>
      <c r="H1531" s="91">
        <v>2025</v>
      </c>
    </row>
    <row r="1532" spans="1:8" x14ac:dyDescent="0.35">
      <c r="A1532" s="91" t="s">
        <v>4</v>
      </c>
      <c r="B1532" s="91" t="s">
        <v>25</v>
      </c>
      <c r="C1532" s="91" t="s">
        <v>243</v>
      </c>
      <c r="D1532" s="91" t="s">
        <v>134</v>
      </c>
      <c r="E1532" s="94">
        <v>8.2000000000000003E-2</v>
      </c>
      <c r="F1532" s="81" t="s">
        <v>244</v>
      </c>
      <c r="G1532" s="91" t="s">
        <v>252</v>
      </c>
      <c r="H1532" s="91">
        <v>2025</v>
      </c>
    </row>
    <row r="1533" spans="1:8" x14ac:dyDescent="0.35">
      <c r="A1533" s="91" t="s">
        <v>4</v>
      </c>
      <c r="B1533" s="91" t="s">
        <v>25</v>
      </c>
      <c r="C1533" s="91" t="s">
        <v>246</v>
      </c>
      <c r="D1533" s="91" t="s">
        <v>134</v>
      </c>
      <c r="E1533" s="94">
        <v>1.6E-2</v>
      </c>
      <c r="F1533" s="81" t="s">
        <v>244</v>
      </c>
      <c r="G1533" s="91" t="s">
        <v>252</v>
      </c>
      <c r="H1533" s="91">
        <v>2025</v>
      </c>
    </row>
    <row r="1534" spans="1:8" x14ac:dyDescent="0.35">
      <c r="A1534" s="91" t="s">
        <v>4</v>
      </c>
      <c r="B1534" s="91" t="s">
        <v>25</v>
      </c>
      <c r="C1534" s="91" t="s">
        <v>247</v>
      </c>
      <c r="D1534" s="91" t="s">
        <v>134</v>
      </c>
      <c r="E1534" s="95">
        <v>407</v>
      </c>
      <c r="F1534" s="81" t="s">
        <v>248</v>
      </c>
      <c r="G1534" s="91" t="s">
        <v>252</v>
      </c>
      <c r="H1534" s="91">
        <v>2025</v>
      </c>
    </row>
    <row r="1535" spans="1:8" x14ac:dyDescent="0.35">
      <c r="A1535" s="91" t="s">
        <v>4</v>
      </c>
      <c r="B1535" s="91" t="s">
        <v>25</v>
      </c>
      <c r="C1535" s="91" t="s">
        <v>249</v>
      </c>
      <c r="D1535" s="91" t="s">
        <v>134</v>
      </c>
      <c r="E1535" s="95">
        <v>244</v>
      </c>
      <c r="F1535" s="81" t="s">
        <v>248</v>
      </c>
      <c r="G1535" s="91" t="s">
        <v>252</v>
      </c>
      <c r="H1535" s="91">
        <v>2025</v>
      </c>
    </row>
    <row r="1536" spans="1:8" x14ac:dyDescent="0.35">
      <c r="A1536" s="91" t="s">
        <v>4</v>
      </c>
      <c r="B1536" s="91" t="s">
        <v>25</v>
      </c>
      <c r="C1536" s="91" t="s">
        <v>250</v>
      </c>
      <c r="D1536" s="91" t="s">
        <v>134</v>
      </c>
      <c r="E1536" s="95"/>
      <c r="F1536" s="81"/>
      <c r="G1536" s="91" t="s">
        <v>252</v>
      </c>
      <c r="H1536" s="91">
        <v>2025</v>
      </c>
    </row>
    <row r="1537" spans="1:8" x14ac:dyDescent="0.35">
      <c r="A1537" s="91" t="s">
        <v>4</v>
      </c>
      <c r="B1537" s="91" t="s">
        <v>25</v>
      </c>
      <c r="C1537" s="91" t="s">
        <v>251</v>
      </c>
      <c r="D1537" s="91" t="s">
        <v>134</v>
      </c>
      <c r="E1537" s="94">
        <v>9.8000000000000004E-2</v>
      </c>
      <c r="F1537" s="81" t="s">
        <v>244</v>
      </c>
      <c r="G1537" s="91" t="s">
        <v>252</v>
      </c>
      <c r="H1537" s="91">
        <v>2025</v>
      </c>
    </row>
    <row r="1538" spans="1:8" x14ac:dyDescent="0.35">
      <c r="A1538" s="91" t="s">
        <v>4</v>
      </c>
      <c r="B1538" s="91" t="s">
        <v>26</v>
      </c>
      <c r="C1538" s="91" t="s">
        <v>243</v>
      </c>
      <c r="D1538" s="91" t="s">
        <v>119</v>
      </c>
      <c r="E1538" s="94">
        <v>5.7000000000000002E-2</v>
      </c>
      <c r="F1538" s="81" t="s">
        <v>244</v>
      </c>
      <c r="G1538" s="91" t="s">
        <v>245</v>
      </c>
      <c r="H1538" s="91">
        <v>2025</v>
      </c>
    </row>
    <row r="1539" spans="1:8" x14ac:dyDescent="0.35">
      <c r="A1539" s="91" t="s">
        <v>4</v>
      </c>
      <c r="B1539" s="91" t="s">
        <v>26</v>
      </c>
      <c r="C1539" s="91" t="s">
        <v>246</v>
      </c>
      <c r="D1539" s="91" t="s">
        <v>119</v>
      </c>
      <c r="E1539" s="94">
        <v>1.4999999999999999E-2</v>
      </c>
      <c r="F1539" s="81" t="s">
        <v>244</v>
      </c>
      <c r="G1539" s="91" t="s">
        <v>245</v>
      </c>
      <c r="H1539" s="91">
        <v>2025</v>
      </c>
    </row>
    <row r="1540" spans="1:8" x14ac:dyDescent="0.35">
      <c r="A1540" s="91" t="s">
        <v>4</v>
      </c>
      <c r="B1540" s="91" t="s">
        <v>26</v>
      </c>
      <c r="C1540" s="91" t="s">
        <v>247</v>
      </c>
      <c r="D1540" s="91" t="s">
        <v>119</v>
      </c>
      <c r="E1540" s="95">
        <v>344</v>
      </c>
      <c r="F1540" s="81" t="s">
        <v>248</v>
      </c>
      <c r="G1540" s="91" t="s">
        <v>245</v>
      </c>
      <c r="H1540" s="91">
        <v>2025</v>
      </c>
    </row>
    <row r="1541" spans="1:8" x14ac:dyDescent="0.35">
      <c r="A1541" s="91" t="s">
        <v>4</v>
      </c>
      <c r="B1541" s="91" t="s">
        <v>26</v>
      </c>
      <c r="C1541" s="91" t="s">
        <v>249</v>
      </c>
      <c r="D1541" s="91" t="s">
        <v>119</v>
      </c>
      <c r="E1541" s="95">
        <v>294</v>
      </c>
      <c r="F1541" s="81" t="s">
        <v>248</v>
      </c>
      <c r="G1541" s="91" t="s">
        <v>245</v>
      </c>
      <c r="H1541" s="91">
        <v>2025</v>
      </c>
    </row>
    <row r="1542" spans="1:8" x14ac:dyDescent="0.35">
      <c r="A1542" s="91" t="s">
        <v>4</v>
      </c>
      <c r="B1542" s="91" t="s">
        <v>26</v>
      </c>
      <c r="C1542" s="91" t="s">
        <v>250</v>
      </c>
      <c r="D1542" s="91" t="s">
        <v>119</v>
      </c>
      <c r="E1542" s="95">
        <v>626</v>
      </c>
      <c r="F1542" s="81" t="s">
        <v>248</v>
      </c>
      <c r="G1542" s="91" t="s">
        <v>245</v>
      </c>
      <c r="H1542" s="91">
        <v>2025</v>
      </c>
    </row>
    <row r="1543" spans="1:8" x14ac:dyDescent="0.35">
      <c r="A1543" s="91" t="s">
        <v>4</v>
      </c>
      <c r="B1543" s="91" t="s">
        <v>26</v>
      </c>
      <c r="C1543" s="91" t="s">
        <v>251</v>
      </c>
      <c r="D1543" s="91" t="s">
        <v>119</v>
      </c>
      <c r="E1543" s="94">
        <v>7.1999999999999995E-2</v>
      </c>
      <c r="F1543" s="81" t="s">
        <v>244</v>
      </c>
      <c r="G1543" s="91" t="s">
        <v>245</v>
      </c>
      <c r="H1543" s="91">
        <v>2025</v>
      </c>
    </row>
    <row r="1544" spans="1:8" x14ac:dyDescent="0.35">
      <c r="A1544" s="91" t="s">
        <v>4</v>
      </c>
      <c r="B1544" s="91" t="s">
        <v>26</v>
      </c>
      <c r="C1544" s="91" t="s">
        <v>243</v>
      </c>
      <c r="D1544" s="91" t="s">
        <v>120</v>
      </c>
      <c r="E1544" s="94">
        <v>4.5999999999999999E-2</v>
      </c>
      <c r="F1544" s="81" t="s">
        <v>244</v>
      </c>
      <c r="G1544" s="91" t="s">
        <v>245</v>
      </c>
      <c r="H1544" s="91">
        <v>2025</v>
      </c>
    </row>
    <row r="1545" spans="1:8" x14ac:dyDescent="0.35">
      <c r="A1545" s="91" t="s">
        <v>4</v>
      </c>
      <c r="B1545" s="91" t="s">
        <v>26</v>
      </c>
      <c r="C1545" s="91" t="s">
        <v>246</v>
      </c>
      <c r="D1545" s="91" t="s">
        <v>120</v>
      </c>
      <c r="E1545" s="94">
        <v>1.0999999999999999E-2</v>
      </c>
      <c r="F1545" s="81" t="s">
        <v>244</v>
      </c>
      <c r="G1545" s="91" t="s">
        <v>245</v>
      </c>
      <c r="H1545" s="91">
        <v>2025</v>
      </c>
    </row>
    <row r="1546" spans="1:8" x14ac:dyDescent="0.35">
      <c r="A1546" s="91" t="s">
        <v>4</v>
      </c>
      <c r="B1546" s="91" t="s">
        <v>26</v>
      </c>
      <c r="C1546" s="91" t="s">
        <v>247</v>
      </c>
      <c r="D1546" s="91" t="s">
        <v>120</v>
      </c>
      <c r="E1546" s="95">
        <v>409</v>
      </c>
      <c r="F1546" s="81" t="s">
        <v>248</v>
      </c>
      <c r="G1546" s="91" t="s">
        <v>245</v>
      </c>
      <c r="H1546" s="91">
        <v>2025</v>
      </c>
    </row>
    <row r="1547" spans="1:8" x14ac:dyDescent="0.35">
      <c r="A1547" s="91" t="s">
        <v>4</v>
      </c>
      <c r="B1547" s="91" t="s">
        <v>26</v>
      </c>
      <c r="C1547" s="91" t="s">
        <v>249</v>
      </c>
      <c r="D1547" s="91" t="s">
        <v>120</v>
      </c>
      <c r="E1547" s="95">
        <v>384</v>
      </c>
      <c r="F1547" s="81" t="s">
        <v>248</v>
      </c>
      <c r="G1547" s="91" t="s">
        <v>245</v>
      </c>
      <c r="H1547" s="91">
        <v>2025</v>
      </c>
    </row>
    <row r="1548" spans="1:8" x14ac:dyDescent="0.35">
      <c r="A1548" s="91" t="s">
        <v>4</v>
      </c>
      <c r="B1548" s="91" t="s">
        <v>26</v>
      </c>
      <c r="C1548" s="91" t="s">
        <v>250</v>
      </c>
      <c r="D1548" s="91" t="s">
        <v>120</v>
      </c>
      <c r="E1548" s="95">
        <v>647</v>
      </c>
      <c r="F1548" s="81" t="s">
        <v>248</v>
      </c>
      <c r="G1548" s="91" t="s">
        <v>245</v>
      </c>
      <c r="H1548" s="91">
        <v>2025</v>
      </c>
    </row>
    <row r="1549" spans="1:8" x14ac:dyDescent="0.35">
      <c r="A1549" s="91" t="s">
        <v>4</v>
      </c>
      <c r="B1549" s="91" t="s">
        <v>26</v>
      </c>
      <c r="C1549" s="91" t="s">
        <v>251</v>
      </c>
      <c r="D1549" s="91" t="s">
        <v>120</v>
      </c>
      <c r="E1549" s="94">
        <v>5.7000000000000002E-2</v>
      </c>
      <c r="F1549" s="81" t="s">
        <v>244</v>
      </c>
      <c r="G1549" s="91" t="s">
        <v>245</v>
      </c>
      <c r="H1549" s="91">
        <v>2025</v>
      </c>
    </row>
    <row r="1550" spans="1:8" x14ac:dyDescent="0.35">
      <c r="A1550" s="91" t="s">
        <v>4</v>
      </c>
      <c r="B1550" s="91" t="s">
        <v>26</v>
      </c>
      <c r="C1550" s="91" t="s">
        <v>243</v>
      </c>
      <c r="D1550" s="91" t="s">
        <v>121</v>
      </c>
      <c r="E1550" s="94">
        <v>5.5E-2</v>
      </c>
      <c r="F1550" s="81" t="s">
        <v>244</v>
      </c>
      <c r="G1550" s="91" t="s">
        <v>245</v>
      </c>
      <c r="H1550" s="91">
        <v>2025</v>
      </c>
    </row>
    <row r="1551" spans="1:8" x14ac:dyDescent="0.35">
      <c r="A1551" s="91" t="s">
        <v>4</v>
      </c>
      <c r="B1551" s="91" t="s">
        <v>26</v>
      </c>
      <c r="C1551" s="91" t="s">
        <v>246</v>
      </c>
      <c r="D1551" s="91" t="s">
        <v>121</v>
      </c>
      <c r="E1551" s="94">
        <v>1.2E-2</v>
      </c>
      <c r="F1551" s="81" t="s">
        <v>244</v>
      </c>
      <c r="G1551" s="91" t="s">
        <v>245</v>
      </c>
      <c r="H1551" s="91">
        <v>2025</v>
      </c>
    </row>
    <row r="1552" spans="1:8" x14ac:dyDescent="0.35">
      <c r="A1552" s="91" t="s">
        <v>4</v>
      </c>
      <c r="B1552" s="91" t="s">
        <v>26</v>
      </c>
      <c r="C1552" s="91" t="s">
        <v>247</v>
      </c>
      <c r="D1552" s="91" t="s">
        <v>121</v>
      </c>
      <c r="E1552" s="95">
        <v>355</v>
      </c>
      <c r="F1552" s="81" t="s">
        <v>248</v>
      </c>
      <c r="G1552" s="91" t="s">
        <v>245</v>
      </c>
      <c r="H1552" s="91">
        <v>2025</v>
      </c>
    </row>
    <row r="1553" spans="1:8" x14ac:dyDescent="0.35">
      <c r="A1553" s="91" t="s">
        <v>4</v>
      </c>
      <c r="B1553" s="91" t="s">
        <v>26</v>
      </c>
      <c r="C1553" s="91" t="s">
        <v>249</v>
      </c>
      <c r="D1553" s="91" t="s">
        <v>121</v>
      </c>
      <c r="E1553" s="95">
        <v>355</v>
      </c>
      <c r="F1553" s="81" t="s">
        <v>248</v>
      </c>
      <c r="G1553" s="91" t="s">
        <v>245</v>
      </c>
      <c r="H1553" s="91">
        <v>2025</v>
      </c>
    </row>
    <row r="1554" spans="1:8" x14ac:dyDescent="0.35">
      <c r="A1554" s="91" t="s">
        <v>4</v>
      </c>
      <c r="B1554" s="91" t="s">
        <v>26</v>
      </c>
      <c r="C1554" s="91" t="s">
        <v>250</v>
      </c>
      <c r="D1554" s="91" t="s">
        <v>121</v>
      </c>
      <c r="E1554" s="95">
        <v>717</v>
      </c>
      <c r="F1554" s="81" t="s">
        <v>248</v>
      </c>
      <c r="G1554" s="91" t="s">
        <v>245</v>
      </c>
      <c r="H1554" s="91">
        <v>2025</v>
      </c>
    </row>
    <row r="1555" spans="1:8" x14ac:dyDescent="0.35">
      <c r="A1555" s="91" t="s">
        <v>4</v>
      </c>
      <c r="B1555" s="91" t="s">
        <v>26</v>
      </c>
      <c r="C1555" s="91" t="s">
        <v>251</v>
      </c>
      <c r="D1555" s="91" t="s">
        <v>121</v>
      </c>
      <c r="E1555" s="94">
        <v>6.6000000000000003E-2</v>
      </c>
      <c r="F1555" s="81" t="s">
        <v>244</v>
      </c>
      <c r="G1555" s="91" t="s">
        <v>245</v>
      </c>
      <c r="H1555" s="91">
        <v>2025</v>
      </c>
    </row>
    <row r="1556" spans="1:8" x14ac:dyDescent="0.35">
      <c r="A1556" s="91" t="s">
        <v>4</v>
      </c>
      <c r="B1556" s="91" t="s">
        <v>26</v>
      </c>
      <c r="C1556" s="91" t="s">
        <v>243</v>
      </c>
      <c r="D1556" s="91" t="s">
        <v>122</v>
      </c>
      <c r="E1556" s="94">
        <v>5.7000000000000002E-2</v>
      </c>
      <c r="F1556" s="81" t="s">
        <v>244</v>
      </c>
      <c r="G1556" s="91" t="s">
        <v>245</v>
      </c>
      <c r="H1556" s="91">
        <v>2025</v>
      </c>
    </row>
    <row r="1557" spans="1:8" x14ac:dyDescent="0.35">
      <c r="A1557" s="91" t="s">
        <v>4</v>
      </c>
      <c r="B1557" s="91" t="s">
        <v>26</v>
      </c>
      <c r="C1557" s="91" t="s">
        <v>246</v>
      </c>
      <c r="D1557" s="91" t="s">
        <v>122</v>
      </c>
      <c r="E1557" s="94">
        <v>1.2999999999999999E-2</v>
      </c>
      <c r="F1557" s="81" t="s">
        <v>244</v>
      </c>
      <c r="G1557" s="91" t="s">
        <v>245</v>
      </c>
      <c r="H1557" s="91">
        <v>2025</v>
      </c>
    </row>
    <row r="1558" spans="1:8" x14ac:dyDescent="0.35">
      <c r="A1558" s="91" t="s">
        <v>4</v>
      </c>
      <c r="B1558" s="91" t="s">
        <v>26</v>
      </c>
      <c r="C1558" s="91" t="s">
        <v>247</v>
      </c>
      <c r="D1558" s="91" t="s">
        <v>122</v>
      </c>
      <c r="E1558" s="95">
        <v>385</v>
      </c>
      <c r="F1558" s="81" t="s">
        <v>248</v>
      </c>
      <c r="G1558" s="91" t="s">
        <v>245</v>
      </c>
      <c r="H1558" s="91">
        <v>2025</v>
      </c>
    </row>
    <row r="1559" spans="1:8" x14ac:dyDescent="0.35">
      <c r="A1559" s="91" t="s">
        <v>4</v>
      </c>
      <c r="B1559" s="91" t="s">
        <v>26</v>
      </c>
      <c r="C1559" s="91" t="s">
        <v>249</v>
      </c>
      <c r="D1559" s="91" t="s">
        <v>122</v>
      </c>
      <c r="E1559" s="95">
        <v>362</v>
      </c>
      <c r="F1559" s="81" t="s">
        <v>248</v>
      </c>
      <c r="G1559" s="91" t="s">
        <v>245</v>
      </c>
      <c r="H1559" s="91">
        <v>2025</v>
      </c>
    </row>
    <row r="1560" spans="1:8" x14ac:dyDescent="0.35">
      <c r="A1560" s="91" t="s">
        <v>4</v>
      </c>
      <c r="B1560" s="91" t="s">
        <v>26</v>
      </c>
      <c r="C1560" s="91" t="s">
        <v>250</v>
      </c>
      <c r="D1560" s="91" t="s">
        <v>122</v>
      </c>
      <c r="E1560" s="95">
        <v>744</v>
      </c>
      <c r="F1560" s="81" t="s">
        <v>248</v>
      </c>
      <c r="G1560" s="91" t="s">
        <v>245</v>
      </c>
      <c r="H1560" s="91">
        <v>2025</v>
      </c>
    </row>
    <row r="1561" spans="1:8" x14ac:dyDescent="0.35">
      <c r="A1561" s="91" t="s">
        <v>4</v>
      </c>
      <c r="B1561" s="91" t="s">
        <v>26</v>
      </c>
      <c r="C1561" s="91" t="s">
        <v>251</v>
      </c>
      <c r="D1561" s="91" t="s">
        <v>122</v>
      </c>
      <c r="E1561" s="94">
        <v>7.0999999999999994E-2</v>
      </c>
      <c r="F1561" s="81" t="s">
        <v>244</v>
      </c>
      <c r="G1561" s="91" t="s">
        <v>245</v>
      </c>
      <c r="H1561" s="91">
        <v>2025</v>
      </c>
    </row>
    <row r="1562" spans="1:8" x14ac:dyDescent="0.35">
      <c r="A1562" s="91" t="s">
        <v>4</v>
      </c>
      <c r="B1562" s="91" t="s">
        <v>26</v>
      </c>
      <c r="C1562" s="91" t="s">
        <v>243</v>
      </c>
      <c r="D1562" s="91" t="s">
        <v>123</v>
      </c>
      <c r="E1562" s="94">
        <v>6.3E-2</v>
      </c>
      <c r="F1562" s="81" t="s">
        <v>244</v>
      </c>
      <c r="G1562" s="91" t="s">
        <v>245</v>
      </c>
      <c r="H1562" s="91">
        <v>2025</v>
      </c>
    </row>
    <row r="1563" spans="1:8" x14ac:dyDescent="0.35">
      <c r="A1563" s="91" t="s">
        <v>4</v>
      </c>
      <c r="B1563" s="91" t="s">
        <v>26</v>
      </c>
      <c r="C1563" s="91" t="s">
        <v>246</v>
      </c>
      <c r="D1563" s="91" t="s">
        <v>123</v>
      </c>
      <c r="E1563" s="94">
        <v>1.2999999999999999E-2</v>
      </c>
      <c r="F1563" s="81" t="s">
        <v>244</v>
      </c>
      <c r="G1563" s="91" t="s">
        <v>245</v>
      </c>
      <c r="H1563" s="91">
        <v>2025</v>
      </c>
    </row>
    <row r="1564" spans="1:8" x14ac:dyDescent="0.35">
      <c r="A1564" s="91" t="s">
        <v>4</v>
      </c>
      <c r="B1564" s="91" t="s">
        <v>26</v>
      </c>
      <c r="C1564" s="91" t="s">
        <v>247</v>
      </c>
      <c r="D1564" s="91" t="s">
        <v>123</v>
      </c>
      <c r="E1564" s="95">
        <v>376</v>
      </c>
      <c r="F1564" s="81" t="s">
        <v>248</v>
      </c>
      <c r="G1564" s="91" t="s">
        <v>245</v>
      </c>
      <c r="H1564" s="91">
        <v>2025</v>
      </c>
    </row>
    <row r="1565" spans="1:8" x14ac:dyDescent="0.35">
      <c r="A1565" s="91" t="s">
        <v>4</v>
      </c>
      <c r="B1565" s="91" t="s">
        <v>26</v>
      </c>
      <c r="C1565" s="91" t="s">
        <v>249</v>
      </c>
      <c r="D1565" s="91" t="s">
        <v>123</v>
      </c>
      <c r="E1565" s="95">
        <v>278</v>
      </c>
      <c r="F1565" s="81" t="s">
        <v>248</v>
      </c>
      <c r="G1565" s="91" t="s">
        <v>245</v>
      </c>
      <c r="H1565" s="91">
        <v>2025</v>
      </c>
    </row>
    <row r="1566" spans="1:8" x14ac:dyDescent="0.35">
      <c r="A1566" s="91" t="s">
        <v>4</v>
      </c>
      <c r="B1566" s="91" t="s">
        <v>26</v>
      </c>
      <c r="C1566" s="91" t="s">
        <v>250</v>
      </c>
      <c r="D1566" s="91" t="s">
        <v>123</v>
      </c>
      <c r="E1566" s="95">
        <v>753</v>
      </c>
      <c r="F1566" s="81" t="s">
        <v>248</v>
      </c>
      <c r="G1566" s="91" t="s">
        <v>245</v>
      </c>
      <c r="H1566" s="91">
        <v>2025</v>
      </c>
    </row>
    <row r="1567" spans="1:8" x14ac:dyDescent="0.35">
      <c r="A1567" s="91" t="s">
        <v>4</v>
      </c>
      <c r="B1567" s="91" t="s">
        <v>26</v>
      </c>
      <c r="C1567" s="91" t="s">
        <v>251</v>
      </c>
      <c r="D1567" s="91" t="s">
        <v>123</v>
      </c>
      <c r="E1567" s="94">
        <v>7.5999999999999998E-2</v>
      </c>
      <c r="F1567" s="81" t="s">
        <v>244</v>
      </c>
      <c r="G1567" s="91" t="s">
        <v>245</v>
      </c>
      <c r="H1567" s="91">
        <v>2025</v>
      </c>
    </row>
    <row r="1568" spans="1:8" x14ac:dyDescent="0.35">
      <c r="A1568" s="91" t="s">
        <v>4</v>
      </c>
      <c r="B1568" s="91" t="s">
        <v>26</v>
      </c>
      <c r="C1568" s="91" t="s">
        <v>243</v>
      </c>
      <c r="D1568" s="91" t="s">
        <v>124</v>
      </c>
      <c r="E1568" s="94">
        <v>6.3E-2</v>
      </c>
      <c r="F1568" s="81" t="s">
        <v>244</v>
      </c>
      <c r="G1568" s="91" t="s">
        <v>245</v>
      </c>
      <c r="H1568" s="91">
        <v>2025</v>
      </c>
    </row>
    <row r="1569" spans="1:8" x14ac:dyDescent="0.35">
      <c r="A1569" s="91" t="s">
        <v>4</v>
      </c>
      <c r="B1569" s="91" t="s">
        <v>26</v>
      </c>
      <c r="C1569" s="91" t="s">
        <v>246</v>
      </c>
      <c r="D1569" s="91" t="s">
        <v>124</v>
      </c>
      <c r="E1569" s="94">
        <v>1.2999999999999999E-2</v>
      </c>
      <c r="F1569" s="81" t="s">
        <v>244</v>
      </c>
      <c r="G1569" s="91" t="s">
        <v>245</v>
      </c>
      <c r="H1569" s="91">
        <v>2025</v>
      </c>
    </row>
    <row r="1570" spans="1:8" x14ac:dyDescent="0.35">
      <c r="A1570" s="91" t="s">
        <v>4</v>
      </c>
      <c r="B1570" s="91" t="s">
        <v>26</v>
      </c>
      <c r="C1570" s="91" t="s">
        <v>247</v>
      </c>
      <c r="D1570" s="91" t="s">
        <v>124</v>
      </c>
      <c r="E1570" s="95">
        <v>379</v>
      </c>
      <c r="F1570" s="81" t="s">
        <v>248</v>
      </c>
      <c r="G1570" s="91" t="s">
        <v>245</v>
      </c>
      <c r="H1570" s="91">
        <v>2025</v>
      </c>
    </row>
    <row r="1571" spans="1:8" x14ac:dyDescent="0.35">
      <c r="A1571" s="91" t="s">
        <v>4</v>
      </c>
      <c r="B1571" s="91" t="s">
        <v>26</v>
      </c>
      <c r="C1571" s="91" t="s">
        <v>249</v>
      </c>
      <c r="D1571" s="91" t="s">
        <v>124</v>
      </c>
      <c r="E1571" s="95">
        <v>270</v>
      </c>
      <c r="F1571" s="81" t="s">
        <v>248</v>
      </c>
      <c r="G1571" s="91" t="s">
        <v>245</v>
      </c>
      <c r="H1571" s="91">
        <v>2025</v>
      </c>
    </row>
    <row r="1572" spans="1:8" x14ac:dyDescent="0.35">
      <c r="A1572" s="91" t="s">
        <v>4</v>
      </c>
      <c r="B1572" s="91" t="s">
        <v>26</v>
      </c>
      <c r="C1572" s="91" t="s">
        <v>250</v>
      </c>
      <c r="D1572" s="91" t="s">
        <v>124</v>
      </c>
      <c r="E1572" s="95">
        <v>798</v>
      </c>
      <c r="F1572" s="81" t="s">
        <v>248</v>
      </c>
      <c r="G1572" s="91" t="s">
        <v>245</v>
      </c>
      <c r="H1572" s="91">
        <v>2025</v>
      </c>
    </row>
    <row r="1573" spans="1:8" x14ac:dyDescent="0.35">
      <c r="A1573" s="91" t="s">
        <v>4</v>
      </c>
      <c r="B1573" s="91" t="s">
        <v>26</v>
      </c>
      <c r="C1573" s="91" t="s">
        <v>251</v>
      </c>
      <c r="D1573" s="91" t="s">
        <v>124</v>
      </c>
      <c r="E1573" s="94">
        <v>7.6999999999999999E-2</v>
      </c>
      <c r="F1573" s="81" t="s">
        <v>244</v>
      </c>
      <c r="G1573" s="91" t="s">
        <v>245</v>
      </c>
      <c r="H1573" s="91">
        <v>2025</v>
      </c>
    </row>
    <row r="1574" spans="1:8" x14ac:dyDescent="0.35">
      <c r="A1574" s="91" t="s">
        <v>4</v>
      </c>
      <c r="B1574" s="91" t="s">
        <v>26</v>
      </c>
      <c r="C1574" s="91" t="s">
        <v>243</v>
      </c>
      <c r="D1574" s="91" t="s">
        <v>125</v>
      </c>
      <c r="E1574" s="94">
        <v>6.0999999999999999E-2</v>
      </c>
      <c r="F1574" s="81" t="s">
        <v>244</v>
      </c>
      <c r="G1574" s="91" t="s">
        <v>245</v>
      </c>
      <c r="H1574" s="91">
        <v>2025</v>
      </c>
    </row>
    <row r="1575" spans="1:8" x14ac:dyDescent="0.35">
      <c r="A1575" s="91" t="s">
        <v>4</v>
      </c>
      <c r="B1575" s="91" t="s">
        <v>26</v>
      </c>
      <c r="C1575" s="91" t="s">
        <v>246</v>
      </c>
      <c r="D1575" s="91" t="s">
        <v>125</v>
      </c>
      <c r="E1575" s="94">
        <v>1.2E-2</v>
      </c>
      <c r="F1575" s="81" t="s">
        <v>244</v>
      </c>
      <c r="G1575" s="91" t="s">
        <v>245</v>
      </c>
      <c r="H1575" s="91">
        <v>2025</v>
      </c>
    </row>
    <row r="1576" spans="1:8" x14ac:dyDescent="0.35">
      <c r="A1576" s="91" t="s">
        <v>4</v>
      </c>
      <c r="B1576" s="91" t="s">
        <v>26</v>
      </c>
      <c r="C1576" s="91" t="s">
        <v>247</v>
      </c>
      <c r="D1576" s="91" t="s">
        <v>125</v>
      </c>
      <c r="E1576" s="95">
        <v>351</v>
      </c>
      <c r="F1576" s="81" t="s">
        <v>248</v>
      </c>
      <c r="G1576" s="91" t="s">
        <v>245</v>
      </c>
      <c r="H1576" s="91">
        <v>2025</v>
      </c>
    </row>
    <row r="1577" spans="1:8" x14ac:dyDescent="0.35">
      <c r="A1577" s="91" t="s">
        <v>4</v>
      </c>
      <c r="B1577" s="91" t="s">
        <v>26</v>
      </c>
      <c r="C1577" s="91" t="s">
        <v>249</v>
      </c>
      <c r="D1577" s="91" t="s">
        <v>125</v>
      </c>
      <c r="E1577" s="95">
        <v>263</v>
      </c>
      <c r="F1577" s="81" t="s">
        <v>248</v>
      </c>
      <c r="G1577" s="91" t="s">
        <v>245</v>
      </c>
      <c r="H1577" s="91">
        <v>2025</v>
      </c>
    </row>
    <row r="1578" spans="1:8" x14ac:dyDescent="0.35">
      <c r="A1578" s="91" t="s">
        <v>4</v>
      </c>
      <c r="B1578" s="91" t="s">
        <v>26</v>
      </c>
      <c r="C1578" s="91" t="s">
        <v>250</v>
      </c>
      <c r="D1578" s="91" t="s">
        <v>125</v>
      </c>
      <c r="E1578" s="95">
        <v>650</v>
      </c>
      <c r="F1578" s="81" t="s">
        <v>248</v>
      </c>
      <c r="G1578" s="91" t="s">
        <v>245</v>
      </c>
      <c r="H1578" s="91">
        <v>2025</v>
      </c>
    </row>
    <row r="1579" spans="1:8" x14ac:dyDescent="0.35">
      <c r="A1579" s="91" t="s">
        <v>4</v>
      </c>
      <c r="B1579" s="91" t="s">
        <v>26</v>
      </c>
      <c r="C1579" s="91" t="s">
        <v>251</v>
      </c>
      <c r="D1579" s="91" t="s">
        <v>125</v>
      </c>
      <c r="E1579" s="94">
        <v>7.2999999999999995E-2</v>
      </c>
      <c r="F1579" s="81" t="s">
        <v>244</v>
      </c>
      <c r="G1579" s="91" t="s">
        <v>245</v>
      </c>
      <c r="H1579" s="91">
        <v>2025</v>
      </c>
    </row>
    <row r="1580" spans="1:8" x14ac:dyDescent="0.35">
      <c r="A1580" s="91" t="s">
        <v>4</v>
      </c>
      <c r="B1580" s="91" t="s">
        <v>26</v>
      </c>
      <c r="C1580" s="91" t="s">
        <v>243</v>
      </c>
      <c r="D1580" s="91" t="s">
        <v>126</v>
      </c>
      <c r="E1580" s="94">
        <v>6.2E-2</v>
      </c>
      <c r="F1580" s="81" t="s">
        <v>244</v>
      </c>
      <c r="G1580" s="91" t="s">
        <v>245</v>
      </c>
      <c r="H1580" s="91">
        <v>2025</v>
      </c>
    </row>
    <row r="1581" spans="1:8" x14ac:dyDescent="0.35">
      <c r="A1581" s="91" t="s">
        <v>4</v>
      </c>
      <c r="B1581" s="91" t="s">
        <v>26</v>
      </c>
      <c r="C1581" s="91" t="s">
        <v>246</v>
      </c>
      <c r="D1581" s="91" t="s">
        <v>126</v>
      </c>
      <c r="E1581" s="94">
        <v>8.9999999999999993E-3</v>
      </c>
      <c r="F1581" s="81" t="s">
        <v>244</v>
      </c>
      <c r="G1581" s="91" t="s">
        <v>245</v>
      </c>
      <c r="H1581" s="91">
        <v>2025</v>
      </c>
    </row>
    <row r="1582" spans="1:8" x14ac:dyDescent="0.35">
      <c r="A1582" s="91" t="s">
        <v>4</v>
      </c>
      <c r="B1582" s="91" t="s">
        <v>26</v>
      </c>
      <c r="C1582" s="91" t="s">
        <v>247</v>
      </c>
      <c r="D1582" s="91" t="s">
        <v>126</v>
      </c>
      <c r="E1582" s="95">
        <v>393</v>
      </c>
      <c r="F1582" s="81" t="s">
        <v>248</v>
      </c>
      <c r="G1582" s="91" t="s">
        <v>245</v>
      </c>
      <c r="H1582" s="91">
        <v>2025</v>
      </c>
    </row>
    <row r="1583" spans="1:8" x14ac:dyDescent="0.35">
      <c r="A1583" s="91" t="s">
        <v>4</v>
      </c>
      <c r="B1583" s="91" t="s">
        <v>26</v>
      </c>
      <c r="C1583" s="91" t="s">
        <v>249</v>
      </c>
      <c r="D1583" s="91" t="s">
        <v>126</v>
      </c>
      <c r="E1583" s="95">
        <v>263</v>
      </c>
      <c r="F1583" s="81" t="s">
        <v>248</v>
      </c>
      <c r="G1583" s="91" t="s">
        <v>245</v>
      </c>
      <c r="H1583" s="91">
        <v>2025</v>
      </c>
    </row>
    <row r="1584" spans="1:8" x14ac:dyDescent="0.35">
      <c r="A1584" s="91" t="s">
        <v>4</v>
      </c>
      <c r="B1584" s="91" t="s">
        <v>26</v>
      </c>
      <c r="C1584" s="91" t="s">
        <v>250</v>
      </c>
      <c r="D1584" s="91" t="s">
        <v>126</v>
      </c>
      <c r="E1584" s="95">
        <v>806</v>
      </c>
      <c r="F1584" s="81" t="s">
        <v>248</v>
      </c>
      <c r="G1584" s="91" t="s">
        <v>245</v>
      </c>
      <c r="H1584" s="91">
        <v>2025</v>
      </c>
    </row>
    <row r="1585" spans="1:8" x14ac:dyDescent="0.35">
      <c r="A1585" s="91" t="s">
        <v>4</v>
      </c>
      <c r="B1585" s="91" t="s">
        <v>26</v>
      </c>
      <c r="C1585" s="91" t="s">
        <v>251</v>
      </c>
      <c r="D1585" s="91" t="s">
        <v>126</v>
      </c>
      <c r="E1585" s="94">
        <v>7.0999999999999994E-2</v>
      </c>
      <c r="F1585" s="81" t="s">
        <v>244</v>
      </c>
      <c r="G1585" s="91" t="s">
        <v>245</v>
      </c>
      <c r="H1585" s="91">
        <v>2025</v>
      </c>
    </row>
    <row r="1586" spans="1:8" x14ac:dyDescent="0.35">
      <c r="A1586" s="91" t="s">
        <v>4</v>
      </c>
      <c r="B1586" s="91" t="s">
        <v>26</v>
      </c>
      <c r="C1586" s="91" t="s">
        <v>243</v>
      </c>
      <c r="D1586" s="91" t="s">
        <v>127</v>
      </c>
      <c r="E1586" s="94">
        <v>5.7000000000000002E-2</v>
      </c>
      <c r="F1586" s="81" t="s">
        <v>244</v>
      </c>
      <c r="G1586" s="91" t="s">
        <v>245</v>
      </c>
      <c r="H1586" s="91">
        <v>2025</v>
      </c>
    </row>
    <row r="1587" spans="1:8" x14ac:dyDescent="0.35">
      <c r="A1587" s="91" t="s">
        <v>4</v>
      </c>
      <c r="B1587" s="91" t="s">
        <v>26</v>
      </c>
      <c r="C1587" s="91" t="s">
        <v>246</v>
      </c>
      <c r="D1587" s="91" t="s">
        <v>127</v>
      </c>
      <c r="E1587" s="94">
        <v>8.0000000000000002E-3</v>
      </c>
      <c r="F1587" s="81" t="s">
        <v>244</v>
      </c>
      <c r="G1587" s="91" t="s">
        <v>245</v>
      </c>
      <c r="H1587" s="91">
        <v>2025</v>
      </c>
    </row>
    <row r="1588" spans="1:8" x14ac:dyDescent="0.35">
      <c r="A1588" s="91" t="s">
        <v>4</v>
      </c>
      <c r="B1588" s="91" t="s">
        <v>26</v>
      </c>
      <c r="C1588" s="91" t="s">
        <v>247</v>
      </c>
      <c r="D1588" s="91" t="s">
        <v>127</v>
      </c>
      <c r="E1588" s="95">
        <v>390</v>
      </c>
      <c r="F1588" s="81" t="s">
        <v>248</v>
      </c>
      <c r="G1588" s="91" t="s">
        <v>245</v>
      </c>
      <c r="H1588" s="91">
        <v>2025</v>
      </c>
    </row>
    <row r="1589" spans="1:8" x14ac:dyDescent="0.35">
      <c r="A1589" s="91" t="s">
        <v>4</v>
      </c>
      <c r="B1589" s="91" t="s">
        <v>26</v>
      </c>
      <c r="C1589" s="91" t="s">
        <v>249</v>
      </c>
      <c r="D1589" s="91" t="s">
        <v>127</v>
      </c>
      <c r="E1589" s="95">
        <v>227</v>
      </c>
      <c r="F1589" s="81" t="s">
        <v>248</v>
      </c>
      <c r="G1589" s="91" t="s">
        <v>245</v>
      </c>
      <c r="H1589" s="91">
        <v>2025</v>
      </c>
    </row>
    <row r="1590" spans="1:8" x14ac:dyDescent="0.35">
      <c r="A1590" s="91" t="s">
        <v>4</v>
      </c>
      <c r="B1590" s="91" t="s">
        <v>26</v>
      </c>
      <c r="C1590" s="91" t="s">
        <v>250</v>
      </c>
      <c r="D1590" s="91" t="s">
        <v>127</v>
      </c>
      <c r="E1590" s="95">
        <v>843</v>
      </c>
      <c r="F1590" s="81" t="s">
        <v>248</v>
      </c>
      <c r="G1590" s="91" t="s">
        <v>245</v>
      </c>
      <c r="H1590" s="91">
        <v>2025</v>
      </c>
    </row>
    <row r="1591" spans="1:8" x14ac:dyDescent="0.35">
      <c r="A1591" s="91" t="s">
        <v>4</v>
      </c>
      <c r="B1591" s="91" t="s">
        <v>26</v>
      </c>
      <c r="C1591" s="91" t="s">
        <v>251</v>
      </c>
      <c r="D1591" s="91" t="s">
        <v>127</v>
      </c>
      <c r="E1591" s="94">
        <v>6.5000000000000002E-2</v>
      </c>
      <c r="F1591" s="81" t="s">
        <v>244</v>
      </c>
      <c r="G1591" s="91" t="s">
        <v>245</v>
      </c>
      <c r="H1591" s="91">
        <v>2025</v>
      </c>
    </row>
    <row r="1592" spans="1:8" x14ac:dyDescent="0.35">
      <c r="A1592" s="91" t="s">
        <v>4</v>
      </c>
      <c r="B1592" s="91" t="s">
        <v>26</v>
      </c>
      <c r="C1592" s="91" t="s">
        <v>243</v>
      </c>
      <c r="D1592" s="91" t="s">
        <v>128</v>
      </c>
      <c r="E1592" s="94">
        <v>4.2999999999999997E-2</v>
      </c>
      <c r="F1592" s="81" t="s">
        <v>244</v>
      </c>
      <c r="G1592" s="91" t="s">
        <v>245</v>
      </c>
      <c r="H1592" s="91">
        <v>2025</v>
      </c>
    </row>
    <row r="1593" spans="1:8" x14ac:dyDescent="0.35">
      <c r="A1593" s="91" t="s">
        <v>4</v>
      </c>
      <c r="B1593" s="91" t="s">
        <v>26</v>
      </c>
      <c r="C1593" s="91" t="s">
        <v>246</v>
      </c>
      <c r="D1593" s="91" t="s">
        <v>128</v>
      </c>
      <c r="E1593" s="94">
        <v>5.0000000000000001E-3</v>
      </c>
      <c r="F1593" s="81" t="s">
        <v>244</v>
      </c>
      <c r="G1593" s="91" t="s">
        <v>245</v>
      </c>
      <c r="H1593" s="91">
        <v>2025</v>
      </c>
    </row>
    <row r="1594" spans="1:8" x14ac:dyDescent="0.35">
      <c r="A1594" s="91" t="s">
        <v>4</v>
      </c>
      <c r="B1594" s="91" t="s">
        <v>26</v>
      </c>
      <c r="C1594" s="91" t="s">
        <v>247</v>
      </c>
      <c r="D1594" s="91" t="s">
        <v>128</v>
      </c>
      <c r="E1594" s="95">
        <v>384</v>
      </c>
      <c r="F1594" s="81" t="s">
        <v>248</v>
      </c>
      <c r="G1594" s="91" t="s">
        <v>245</v>
      </c>
      <c r="H1594" s="91">
        <v>2025</v>
      </c>
    </row>
    <row r="1595" spans="1:8" x14ac:dyDescent="0.35">
      <c r="A1595" s="91" t="s">
        <v>4</v>
      </c>
      <c r="B1595" s="91" t="s">
        <v>26</v>
      </c>
      <c r="C1595" s="91" t="s">
        <v>249</v>
      </c>
      <c r="D1595" s="91" t="s">
        <v>128</v>
      </c>
      <c r="E1595" s="95">
        <v>204</v>
      </c>
      <c r="F1595" s="81" t="s">
        <v>248</v>
      </c>
      <c r="G1595" s="91" t="s">
        <v>245</v>
      </c>
      <c r="H1595" s="91">
        <v>2025</v>
      </c>
    </row>
    <row r="1596" spans="1:8" x14ac:dyDescent="0.35">
      <c r="A1596" s="91" t="s">
        <v>4</v>
      </c>
      <c r="B1596" s="91" t="s">
        <v>26</v>
      </c>
      <c r="C1596" s="91" t="s">
        <v>250</v>
      </c>
      <c r="D1596" s="91" t="s">
        <v>128</v>
      </c>
      <c r="E1596" s="95">
        <v>619</v>
      </c>
      <c r="F1596" s="81" t="s">
        <v>248</v>
      </c>
      <c r="G1596" s="91" t="s">
        <v>245</v>
      </c>
      <c r="H1596" s="91">
        <v>2025</v>
      </c>
    </row>
    <row r="1597" spans="1:8" x14ac:dyDescent="0.35">
      <c r="A1597" s="91" t="s">
        <v>4</v>
      </c>
      <c r="B1597" s="91" t="s">
        <v>26</v>
      </c>
      <c r="C1597" s="91" t="s">
        <v>251</v>
      </c>
      <c r="D1597" s="91" t="s">
        <v>128</v>
      </c>
      <c r="E1597" s="94">
        <v>4.8000000000000001E-2</v>
      </c>
      <c r="F1597" s="81" t="s">
        <v>244</v>
      </c>
      <c r="G1597" s="91" t="s">
        <v>245</v>
      </c>
      <c r="H1597" s="91">
        <v>2025</v>
      </c>
    </row>
    <row r="1598" spans="1:8" x14ac:dyDescent="0.35">
      <c r="A1598" s="91" t="s">
        <v>4</v>
      </c>
      <c r="B1598" s="91" t="s">
        <v>26</v>
      </c>
      <c r="C1598" s="91" t="s">
        <v>243</v>
      </c>
      <c r="D1598" s="91" t="s">
        <v>129</v>
      </c>
      <c r="E1598" s="94">
        <v>4.9000000000000002E-2</v>
      </c>
      <c r="F1598" s="81" t="s">
        <v>244</v>
      </c>
      <c r="G1598" s="91" t="s">
        <v>245</v>
      </c>
      <c r="H1598" s="91">
        <v>2025</v>
      </c>
    </row>
    <row r="1599" spans="1:8" x14ac:dyDescent="0.35">
      <c r="A1599" s="91" t="s">
        <v>4</v>
      </c>
      <c r="B1599" s="91" t="s">
        <v>26</v>
      </c>
      <c r="C1599" s="91" t="s">
        <v>246</v>
      </c>
      <c r="D1599" s="91" t="s">
        <v>129</v>
      </c>
      <c r="E1599" s="94">
        <v>7.0000000000000001E-3</v>
      </c>
      <c r="F1599" s="81" t="s">
        <v>244</v>
      </c>
      <c r="G1599" s="91" t="s">
        <v>245</v>
      </c>
      <c r="H1599" s="91">
        <v>2025</v>
      </c>
    </row>
    <row r="1600" spans="1:8" x14ac:dyDescent="0.35">
      <c r="A1600" s="91" t="s">
        <v>4</v>
      </c>
      <c r="B1600" s="91" t="s">
        <v>26</v>
      </c>
      <c r="C1600" s="91" t="s">
        <v>247</v>
      </c>
      <c r="D1600" s="91" t="s">
        <v>129</v>
      </c>
      <c r="E1600" s="95">
        <v>360</v>
      </c>
      <c r="F1600" s="81" t="s">
        <v>248</v>
      </c>
      <c r="G1600" s="91" t="s">
        <v>245</v>
      </c>
      <c r="H1600" s="91">
        <v>2025</v>
      </c>
    </row>
    <row r="1601" spans="1:8" x14ac:dyDescent="0.35">
      <c r="A1601" s="91" t="s">
        <v>4</v>
      </c>
      <c r="B1601" s="91" t="s">
        <v>26</v>
      </c>
      <c r="C1601" s="91" t="s">
        <v>249</v>
      </c>
      <c r="D1601" s="91" t="s">
        <v>129</v>
      </c>
      <c r="E1601" s="95">
        <v>311</v>
      </c>
      <c r="F1601" s="81" t="s">
        <v>248</v>
      </c>
      <c r="G1601" s="91" t="s">
        <v>245</v>
      </c>
      <c r="H1601" s="91">
        <v>2025</v>
      </c>
    </row>
    <row r="1602" spans="1:8" x14ac:dyDescent="0.35">
      <c r="A1602" s="91" t="s">
        <v>4</v>
      </c>
      <c r="B1602" s="91" t="s">
        <v>26</v>
      </c>
      <c r="C1602" s="91" t="s">
        <v>250</v>
      </c>
      <c r="D1602" s="91" t="s">
        <v>129</v>
      </c>
      <c r="E1602" s="95">
        <v>677</v>
      </c>
      <c r="F1602" s="81" t="s">
        <v>248</v>
      </c>
      <c r="G1602" s="91" t="s">
        <v>245</v>
      </c>
      <c r="H1602" s="91">
        <v>2025</v>
      </c>
    </row>
    <row r="1603" spans="1:8" x14ac:dyDescent="0.35">
      <c r="A1603" s="91" t="s">
        <v>4</v>
      </c>
      <c r="B1603" s="91" t="s">
        <v>26</v>
      </c>
      <c r="C1603" s="91" t="s">
        <v>251</v>
      </c>
      <c r="D1603" s="91" t="s">
        <v>129</v>
      </c>
      <c r="E1603" s="94">
        <v>5.6000000000000001E-2</v>
      </c>
      <c r="F1603" s="81" t="s">
        <v>244</v>
      </c>
      <c r="G1603" s="91" t="s">
        <v>245</v>
      </c>
      <c r="H1603" s="91">
        <v>2025</v>
      </c>
    </row>
    <row r="1604" spans="1:8" x14ac:dyDescent="0.35">
      <c r="A1604" s="91" t="s">
        <v>4</v>
      </c>
      <c r="B1604" s="91" t="s">
        <v>26</v>
      </c>
      <c r="C1604" s="91" t="s">
        <v>243</v>
      </c>
      <c r="D1604" s="91" t="s">
        <v>130</v>
      </c>
      <c r="E1604" s="94">
        <v>6.5000000000000002E-2</v>
      </c>
      <c r="F1604" s="81" t="s">
        <v>244</v>
      </c>
      <c r="G1604" s="91" t="s">
        <v>245</v>
      </c>
      <c r="H1604" s="91">
        <v>2025</v>
      </c>
    </row>
    <row r="1605" spans="1:8" x14ac:dyDescent="0.35">
      <c r="A1605" s="91" t="s">
        <v>4</v>
      </c>
      <c r="B1605" s="91" t="s">
        <v>26</v>
      </c>
      <c r="C1605" s="91" t="s">
        <v>246</v>
      </c>
      <c r="D1605" s="91" t="s">
        <v>130</v>
      </c>
      <c r="E1605" s="94">
        <v>7.0000000000000001E-3</v>
      </c>
      <c r="F1605" s="81" t="s">
        <v>244</v>
      </c>
      <c r="G1605" s="91" t="s">
        <v>245</v>
      </c>
      <c r="H1605" s="91">
        <v>2025</v>
      </c>
    </row>
    <row r="1606" spans="1:8" x14ac:dyDescent="0.35">
      <c r="A1606" s="91" t="s">
        <v>4</v>
      </c>
      <c r="B1606" s="91" t="s">
        <v>26</v>
      </c>
      <c r="C1606" s="91" t="s">
        <v>247</v>
      </c>
      <c r="D1606" s="91" t="s">
        <v>130</v>
      </c>
      <c r="E1606" s="95">
        <v>462</v>
      </c>
      <c r="F1606" s="81" t="s">
        <v>248</v>
      </c>
      <c r="G1606" s="91" t="s">
        <v>245</v>
      </c>
      <c r="H1606" s="91">
        <v>2025</v>
      </c>
    </row>
    <row r="1607" spans="1:8" x14ac:dyDescent="0.35">
      <c r="A1607" s="91" t="s">
        <v>4</v>
      </c>
      <c r="B1607" s="91" t="s">
        <v>26</v>
      </c>
      <c r="C1607" s="91" t="s">
        <v>249</v>
      </c>
      <c r="D1607" s="91" t="s">
        <v>130</v>
      </c>
      <c r="E1607" s="95">
        <v>409</v>
      </c>
      <c r="F1607" s="81" t="s">
        <v>248</v>
      </c>
      <c r="G1607" s="91" t="s">
        <v>245</v>
      </c>
      <c r="H1607" s="91">
        <v>2025</v>
      </c>
    </row>
    <row r="1608" spans="1:8" x14ac:dyDescent="0.35">
      <c r="A1608" s="91" t="s">
        <v>4</v>
      </c>
      <c r="B1608" s="91" t="s">
        <v>26</v>
      </c>
      <c r="C1608" s="91" t="s">
        <v>250</v>
      </c>
      <c r="D1608" s="91" t="s">
        <v>130</v>
      </c>
      <c r="E1608" s="95">
        <v>850</v>
      </c>
      <c r="F1608" s="81" t="s">
        <v>248</v>
      </c>
      <c r="G1608" s="91" t="s">
        <v>245</v>
      </c>
      <c r="H1608" s="91">
        <v>2025</v>
      </c>
    </row>
    <row r="1609" spans="1:8" x14ac:dyDescent="0.35">
      <c r="A1609" s="91" t="s">
        <v>4</v>
      </c>
      <c r="B1609" s="91" t="s">
        <v>26</v>
      </c>
      <c r="C1609" s="91" t="s">
        <v>251</v>
      </c>
      <c r="D1609" s="91" t="s">
        <v>130</v>
      </c>
      <c r="E1609" s="94">
        <v>7.1999999999999995E-2</v>
      </c>
      <c r="F1609" s="81" t="s">
        <v>244</v>
      </c>
      <c r="G1609" s="91" t="s">
        <v>245</v>
      </c>
      <c r="H1609" s="91">
        <v>2025</v>
      </c>
    </row>
    <row r="1610" spans="1:8" x14ac:dyDescent="0.35">
      <c r="A1610" s="91" t="s">
        <v>4</v>
      </c>
      <c r="B1610" s="91" t="s">
        <v>26</v>
      </c>
      <c r="C1610" s="91" t="s">
        <v>243</v>
      </c>
      <c r="D1610" s="91" t="s">
        <v>131</v>
      </c>
      <c r="E1610" s="94">
        <v>6.5000000000000002E-2</v>
      </c>
      <c r="F1610" s="81" t="s">
        <v>244</v>
      </c>
      <c r="G1610" s="91" t="s">
        <v>245</v>
      </c>
      <c r="H1610" s="91">
        <v>2025</v>
      </c>
    </row>
    <row r="1611" spans="1:8" x14ac:dyDescent="0.35">
      <c r="A1611" s="91" t="s">
        <v>4</v>
      </c>
      <c r="B1611" s="91" t="s">
        <v>26</v>
      </c>
      <c r="C1611" s="91" t="s">
        <v>246</v>
      </c>
      <c r="D1611" s="91" t="s">
        <v>131</v>
      </c>
      <c r="E1611" s="94">
        <v>5.0000000000000001E-3</v>
      </c>
      <c r="F1611" s="81" t="s">
        <v>244</v>
      </c>
      <c r="G1611" s="91" t="s">
        <v>245</v>
      </c>
      <c r="H1611" s="91">
        <v>2025</v>
      </c>
    </row>
    <row r="1612" spans="1:8" x14ac:dyDescent="0.35">
      <c r="A1612" s="91" t="s">
        <v>4</v>
      </c>
      <c r="B1612" s="91" t="s">
        <v>26</v>
      </c>
      <c r="C1612" s="91" t="s">
        <v>247</v>
      </c>
      <c r="D1612" s="91" t="s">
        <v>131</v>
      </c>
      <c r="E1612" s="95">
        <v>470</v>
      </c>
      <c r="F1612" s="81" t="s">
        <v>248</v>
      </c>
      <c r="G1612" s="91" t="s">
        <v>245</v>
      </c>
      <c r="H1612" s="91">
        <v>2025</v>
      </c>
    </row>
    <row r="1613" spans="1:8" x14ac:dyDescent="0.35">
      <c r="A1613" s="91" t="s">
        <v>4</v>
      </c>
      <c r="B1613" s="91" t="s">
        <v>26</v>
      </c>
      <c r="C1613" s="91" t="s">
        <v>249</v>
      </c>
      <c r="D1613" s="91" t="s">
        <v>131</v>
      </c>
      <c r="E1613" s="95">
        <v>346</v>
      </c>
      <c r="F1613" s="81" t="s">
        <v>248</v>
      </c>
      <c r="G1613" s="91" t="s">
        <v>245</v>
      </c>
      <c r="H1613" s="91">
        <v>2025</v>
      </c>
    </row>
    <row r="1614" spans="1:8" x14ac:dyDescent="0.35">
      <c r="A1614" s="91" t="s">
        <v>4</v>
      </c>
      <c r="B1614" s="91" t="s">
        <v>26</v>
      </c>
      <c r="C1614" s="91" t="s">
        <v>250</v>
      </c>
      <c r="D1614" s="91" t="s">
        <v>131</v>
      </c>
      <c r="E1614" s="95">
        <v>831</v>
      </c>
      <c r="F1614" s="81" t="s">
        <v>248</v>
      </c>
      <c r="G1614" s="91" t="s">
        <v>245</v>
      </c>
      <c r="H1614" s="91">
        <v>2025</v>
      </c>
    </row>
    <row r="1615" spans="1:8" x14ac:dyDescent="0.35">
      <c r="A1615" s="91" t="s">
        <v>4</v>
      </c>
      <c r="B1615" s="91" t="s">
        <v>26</v>
      </c>
      <c r="C1615" s="91" t="s">
        <v>251</v>
      </c>
      <c r="D1615" s="91" t="s">
        <v>131</v>
      </c>
      <c r="E1615" s="94">
        <v>7.0000000000000007E-2</v>
      </c>
      <c r="F1615" s="81" t="s">
        <v>244</v>
      </c>
      <c r="G1615" s="91" t="s">
        <v>245</v>
      </c>
      <c r="H1615" s="91">
        <v>2025</v>
      </c>
    </row>
    <row r="1616" spans="1:8" x14ac:dyDescent="0.35">
      <c r="A1616" s="91" t="s">
        <v>4</v>
      </c>
      <c r="B1616" s="91" t="s">
        <v>26</v>
      </c>
      <c r="C1616" s="91" t="s">
        <v>243</v>
      </c>
      <c r="D1616" s="91" t="s">
        <v>132</v>
      </c>
      <c r="E1616" s="94">
        <v>6.4000000000000001E-2</v>
      </c>
      <c r="F1616" s="81" t="s">
        <v>244</v>
      </c>
      <c r="G1616" s="91" t="s">
        <v>252</v>
      </c>
      <c r="H1616" s="91">
        <v>2025</v>
      </c>
    </row>
    <row r="1617" spans="1:8" x14ac:dyDescent="0.35">
      <c r="A1617" s="91" t="s">
        <v>4</v>
      </c>
      <c r="B1617" s="91" t="s">
        <v>26</v>
      </c>
      <c r="C1617" s="91" t="s">
        <v>246</v>
      </c>
      <c r="D1617" s="91" t="s">
        <v>132</v>
      </c>
      <c r="E1617" s="94">
        <v>5.0000000000000001E-3</v>
      </c>
      <c r="F1617" s="81" t="s">
        <v>244</v>
      </c>
      <c r="G1617" s="91" t="s">
        <v>252</v>
      </c>
      <c r="H1617" s="91">
        <v>2025</v>
      </c>
    </row>
    <row r="1618" spans="1:8" x14ac:dyDescent="0.35">
      <c r="A1618" s="91" t="s">
        <v>4</v>
      </c>
      <c r="B1618" s="91" t="s">
        <v>26</v>
      </c>
      <c r="C1618" s="91" t="s">
        <v>247</v>
      </c>
      <c r="D1618" s="91" t="s">
        <v>132</v>
      </c>
      <c r="E1618" s="95">
        <v>399</v>
      </c>
      <c r="F1618" s="81" t="s">
        <v>248</v>
      </c>
      <c r="G1618" s="91" t="s">
        <v>252</v>
      </c>
      <c r="H1618" s="91">
        <v>2025</v>
      </c>
    </row>
    <row r="1619" spans="1:8" x14ac:dyDescent="0.35">
      <c r="A1619" s="91" t="s">
        <v>4</v>
      </c>
      <c r="B1619" s="91" t="s">
        <v>26</v>
      </c>
      <c r="C1619" s="91" t="s">
        <v>249</v>
      </c>
      <c r="D1619" s="91" t="s">
        <v>132</v>
      </c>
      <c r="E1619" s="95">
        <v>313</v>
      </c>
      <c r="F1619" s="81" t="s">
        <v>248</v>
      </c>
      <c r="G1619" s="91" t="s">
        <v>252</v>
      </c>
      <c r="H1619" s="91">
        <v>2025</v>
      </c>
    </row>
    <row r="1620" spans="1:8" x14ac:dyDescent="0.35">
      <c r="A1620" s="91" t="s">
        <v>4</v>
      </c>
      <c r="B1620" s="91" t="s">
        <v>26</v>
      </c>
      <c r="C1620" s="91" t="s">
        <v>250</v>
      </c>
      <c r="D1620" s="91" t="s">
        <v>132</v>
      </c>
      <c r="E1620" s="95">
        <f>MROUND(INDEX('[2]Input Data'!$U$430:$AI$449,MATCH(IF($A1620="Primary",$A1620,$B1620),'[2]Input Data'!$A$430:$A$449,0),MATCH($D1620,'[2]Input Data'!B$429:Q$429,0)),1)</f>
        <v>1001</v>
      </c>
      <c r="F1620" s="81" t="s">
        <v>248</v>
      </c>
      <c r="G1620" s="91" t="s">
        <v>252</v>
      </c>
      <c r="H1620" s="91">
        <v>2025</v>
      </c>
    </row>
    <row r="1621" spans="1:8" x14ac:dyDescent="0.35">
      <c r="A1621" s="91" t="s">
        <v>4</v>
      </c>
      <c r="B1621" s="91" t="s">
        <v>26</v>
      </c>
      <c r="C1621" s="91" t="s">
        <v>251</v>
      </c>
      <c r="D1621" s="91" t="s">
        <v>132</v>
      </c>
      <c r="E1621" s="94">
        <v>6.9000000000000006E-2</v>
      </c>
      <c r="F1621" s="81" t="s">
        <v>244</v>
      </c>
      <c r="G1621" s="91" t="s">
        <v>252</v>
      </c>
      <c r="H1621" s="91">
        <v>2025</v>
      </c>
    </row>
    <row r="1622" spans="1:8" x14ac:dyDescent="0.35">
      <c r="A1622" s="91" t="s">
        <v>4</v>
      </c>
      <c r="B1622" s="91" t="s">
        <v>26</v>
      </c>
      <c r="C1622" s="91" t="s">
        <v>243</v>
      </c>
      <c r="D1622" s="91" t="s">
        <v>133</v>
      </c>
      <c r="E1622" s="94">
        <v>6.2E-2</v>
      </c>
      <c r="F1622" s="81" t="s">
        <v>244</v>
      </c>
      <c r="G1622" s="91" t="s">
        <v>252</v>
      </c>
      <c r="H1622" s="91">
        <v>2025</v>
      </c>
    </row>
    <row r="1623" spans="1:8" x14ac:dyDescent="0.35">
      <c r="A1623" s="91" t="s">
        <v>4</v>
      </c>
      <c r="B1623" s="91" t="s">
        <v>26</v>
      </c>
      <c r="C1623" s="91" t="s">
        <v>246</v>
      </c>
      <c r="D1623" s="91" t="s">
        <v>133</v>
      </c>
      <c r="E1623" s="94">
        <v>5.0000000000000001E-3</v>
      </c>
      <c r="F1623" s="81" t="s">
        <v>244</v>
      </c>
      <c r="G1623" s="91" t="s">
        <v>252</v>
      </c>
      <c r="H1623" s="91">
        <v>2025</v>
      </c>
    </row>
    <row r="1624" spans="1:8" x14ac:dyDescent="0.35">
      <c r="A1624" s="91" t="s">
        <v>4</v>
      </c>
      <c r="B1624" s="91" t="s">
        <v>26</v>
      </c>
      <c r="C1624" s="91" t="s">
        <v>247</v>
      </c>
      <c r="D1624" s="91" t="s">
        <v>133</v>
      </c>
      <c r="E1624" s="95">
        <v>399</v>
      </c>
      <c r="F1624" s="81" t="s">
        <v>248</v>
      </c>
      <c r="G1624" s="91" t="s">
        <v>252</v>
      </c>
      <c r="H1624" s="91">
        <v>2025</v>
      </c>
    </row>
    <row r="1625" spans="1:8" x14ac:dyDescent="0.35">
      <c r="A1625" s="91" t="s">
        <v>4</v>
      </c>
      <c r="B1625" s="91" t="s">
        <v>26</v>
      </c>
      <c r="C1625" s="91" t="s">
        <v>249</v>
      </c>
      <c r="D1625" s="91" t="s">
        <v>133</v>
      </c>
      <c r="E1625" s="95">
        <v>303</v>
      </c>
      <c r="F1625" s="81" t="s">
        <v>248</v>
      </c>
      <c r="G1625" s="91" t="s">
        <v>252</v>
      </c>
      <c r="H1625" s="91">
        <v>2025</v>
      </c>
    </row>
    <row r="1626" spans="1:8" x14ac:dyDescent="0.35">
      <c r="A1626" s="91" t="s">
        <v>4</v>
      </c>
      <c r="B1626" s="91" t="s">
        <v>26</v>
      </c>
      <c r="C1626" s="91" t="s">
        <v>250</v>
      </c>
      <c r="D1626" s="91" t="s">
        <v>133</v>
      </c>
      <c r="E1626" s="95">
        <f>MROUND(INDEX('[2]Input Data'!$U$430:$AI$449,MATCH(IF($A1626="Primary",$A1626,$B1626),'[2]Input Data'!$A$430:$A$449,0),MATCH($D1626,'[2]Input Data'!B$429:Q$429,0)),1)</f>
        <v>983</v>
      </c>
      <c r="F1626" s="81" t="s">
        <v>248</v>
      </c>
      <c r="G1626" s="91" t="s">
        <v>252</v>
      </c>
      <c r="H1626" s="91">
        <v>2025</v>
      </c>
    </row>
    <row r="1627" spans="1:8" x14ac:dyDescent="0.35">
      <c r="A1627" s="91" t="s">
        <v>4</v>
      </c>
      <c r="B1627" s="91" t="s">
        <v>26</v>
      </c>
      <c r="C1627" s="91" t="s">
        <v>251</v>
      </c>
      <c r="D1627" s="91" t="s">
        <v>133</v>
      </c>
      <c r="E1627" s="94">
        <v>6.7000000000000004E-2</v>
      </c>
      <c r="F1627" s="81" t="s">
        <v>244</v>
      </c>
      <c r="G1627" s="91" t="s">
        <v>252</v>
      </c>
      <c r="H1627" s="91">
        <v>2025</v>
      </c>
    </row>
    <row r="1628" spans="1:8" x14ac:dyDescent="0.35">
      <c r="A1628" s="91" t="s">
        <v>4</v>
      </c>
      <c r="B1628" s="91" t="s">
        <v>26</v>
      </c>
      <c r="C1628" s="91" t="s">
        <v>243</v>
      </c>
      <c r="D1628" s="91" t="s">
        <v>134</v>
      </c>
      <c r="E1628" s="94">
        <v>0.06</v>
      </c>
      <c r="F1628" s="81" t="s">
        <v>244</v>
      </c>
      <c r="G1628" s="91" t="s">
        <v>252</v>
      </c>
      <c r="H1628" s="91">
        <v>2025</v>
      </c>
    </row>
    <row r="1629" spans="1:8" x14ac:dyDescent="0.35">
      <c r="A1629" s="91" t="s">
        <v>4</v>
      </c>
      <c r="B1629" s="91" t="s">
        <v>26</v>
      </c>
      <c r="C1629" s="91" t="s">
        <v>246</v>
      </c>
      <c r="D1629" s="91" t="s">
        <v>134</v>
      </c>
      <c r="E1629" s="94">
        <v>5.0000000000000001E-3</v>
      </c>
      <c r="F1629" s="81" t="s">
        <v>244</v>
      </c>
      <c r="G1629" s="91" t="s">
        <v>252</v>
      </c>
      <c r="H1629" s="91">
        <v>2025</v>
      </c>
    </row>
    <row r="1630" spans="1:8" x14ac:dyDescent="0.35">
      <c r="A1630" s="91" t="s">
        <v>4</v>
      </c>
      <c r="B1630" s="91" t="s">
        <v>26</v>
      </c>
      <c r="C1630" s="91" t="s">
        <v>247</v>
      </c>
      <c r="D1630" s="91" t="s">
        <v>134</v>
      </c>
      <c r="E1630" s="95">
        <v>399</v>
      </c>
      <c r="F1630" s="81" t="s">
        <v>248</v>
      </c>
      <c r="G1630" s="91" t="s">
        <v>252</v>
      </c>
      <c r="H1630" s="91">
        <v>2025</v>
      </c>
    </row>
    <row r="1631" spans="1:8" x14ac:dyDescent="0.35">
      <c r="A1631" s="91" t="s">
        <v>4</v>
      </c>
      <c r="B1631" s="91" t="s">
        <v>26</v>
      </c>
      <c r="C1631" s="91" t="s">
        <v>249</v>
      </c>
      <c r="D1631" s="91" t="s">
        <v>134</v>
      </c>
      <c r="E1631" s="95">
        <v>327</v>
      </c>
      <c r="F1631" s="81" t="s">
        <v>248</v>
      </c>
      <c r="G1631" s="91" t="s">
        <v>252</v>
      </c>
      <c r="H1631" s="91">
        <v>2025</v>
      </c>
    </row>
    <row r="1632" spans="1:8" x14ac:dyDescent="0.35">
      <c r="A1632" s="91" t="s">
        <v>4</v>
      </c>
      <c r="B1632" s="91" t="s">
        <v>26</v>
      </c>
      <c r="C1632" s="91" t="s">
        <v>250</v>
      </c>
      <c r="D1632" s="91" t="s">
        <v>134</v>
      </c>
      <c r="E1632" s="95"/>
      <c r="F1632" s="81"/>
      <c r="G1632" s="91" t="s">
        <v>252</v>
      </c>
      <c r="H1632" s="91">
        <v>2025</v>
      </c>
    </row>
    <row r="1633" spans="1:8" x14ac:dyDescent="0.35">
      <c r="A1633" s="91" t="s">
        <v>4</v>
      </c>
      <c r="B1633" s="91" t="s">
        <v>26</v>
      </c>
      <c r="C1633" s="91" t="s">
        <v>251</v>
      </c>
      <c r="D1633" s="91" t="s">
        <v>134</v>
      </c>
      <c r="E1633" s="94">
        <v>6.6000000000000003E-2</v>
      </c>
      <c r="F1633" s="81" t="s">
        <v>244</v>
      </c>
      <c r="G1633" s="91" t="s">
        <v>252</v>
      </c>
      <c r="H1633" s="91">
        <v>2025</v>
      </c>
    </row>
    <row r="1634" spans="1:8" x14ac:dyDescent="0.35">
      <c r="A1634" s="91" t="s">
        <v>4</v>
      </c>
      <c r="B1634" s="91" t="s">
        <v>13</v>
      </c>
      <c r="C1634" s="91" t="s">
        <v>243</v>
      </c>
      <c r="D1634" s="91" t="s">
        <v>119</v>
      </c>
      <c r="E1634" s="94">
        <v>8.5999999999999993E-2</v>
      </c>
      <c r="F1634" s="81" t="s">
        <v>244</v>
      </c>
      <c r="G1634" s="91" t="s">
        <v>245</v>
      </c>
      <c r="H1634" s="91">
        <v>2025</v>
      </c>
    </row>
    <row r="1635" spans="1:8" x14ac:dyDescent="0.35">
      <c r="A1635" s="91" t="s">
        <v>4</v>
      </c>
      <c r="B1635" s="91" t="s">
        <v>13</v>
      </c>
      <c r="C1635" s="91" t="s">
        <v>246</v>
      </c>
      <c r="D1635" s="91" t="s">
        <v>119</v>
      </c>
      <c r="E1635" s="94">
        <v>3.2000000000000001E-2</v>
      </c>
      <c r="F1635" s="81" t="s">
        <v>244</v>
      </c>
      <c r="G1635" s="91" t="s">
        <v>245</v>
      </c>
      <c r="H1635" s="91">
        <v>2025</v>
      </c>
    </row>
    <row r="1636" spans="1:8" x14ac:dyDescent="0.35">
      <c r="A1636" s="91" t="s">
        <v>4</v>
      </c>
      <c r="B1636" s="91" t="s">
        <v>13</v>
      </c>
      <c r="C1636" s="91" t="s">
        <v>247</v>
      </c>
      <c r="D1636" s="91" t="s">
        <v>119</v>
      </c>
      <c r="E1636" s="95">
        <v>244</v>
      </c>
      <c r="F1636" s="81" t="s">
        <v>248</v>
      </c>
      <c r="G1636" s="91" t="s">
        <v>245</v>
      </c>
      <c r="H1636" s="91">
        <v>2025</v>
      </c>
    </row>
    <row r="1637" spans="1:8" x14ac:dyDescent="0.35">
      <c r="A1637" s="91" t="s">
        <v>4</v>
      </c>
      <c r="B1637" s="91" t="s">
        <v>13</v>
      </c>
      <c r="C1637" s="91" t="s">
        <v>249</v>
      </c>
      <c r="D1637" s="91" t="s">
        <v>119</v>
      </c>
      <c r="E1637" s="95">
        <v>113</v>
      </c>
      <c r="F1637" s="81" t="s">
        <v>248</v>
      </c>
      <c r="G1637" s="91" t="s">
        <v>245</v>
      </c>
      <c r="H1637" s="91">
        <v>2025</v>
      </c>
    </row>
    <row r="1638" spans="1:8" x14ac:dyDescent="0.35">
      <c r="A1638" s="91" t="s">
        <v>4</v>
      </c>
      <c r="B1638" s="91" t="s">
        <v>13</v>
      </c>
      <c r="C1638" s="91" t="s">
        <v>250</v>
      </c>
      <c r="D1638" s="91" t="s">
        <v>119</v>
      </c>
      <c r="E1638" s="95">
        <v>630</v>
      </c>
      <c r="F1638" s="81" t="s">
        <v>248</v>
      </c>
      <c r="G1638" s="91" t="s">
        <v>245</v>
      </c>
      <c r="H1638" s="91">
        <v>2025</v>
      </c>
    </row>
    <row r="1639" spans="1:8" x14ac:dyDescent="0.35">
      <c r="A1639" s="91" t="s">
        <v>4</v>
      </c>
      <c r="B1639" s="91" t="s">
        <v>13</v>
      </c>
      <c r="C1639" s="91" t="s">
        <v>251</v>
      </c>
      <c r="D1639" s="91" t="s">
        <v>119</v>
      </c>
      <c r="E1639" s="94">
        <v>0.11799999999999999</v>
      </c>
      <c r="F1639" s="81" t="s">
        <v>244</v>
      </c>
      <c r="G1639" s="91" t="s">
        <v>245</v>
      </c>
      <c r="H1639" s="91">
        <v>2025</v>
      </c>
    </row>
    <row r="1640" spans="1:8" x14ac:dyDescent="0.35">
      <c r="A1640" s="91" t="s">
        <v>4</v>
      </c>
      <c r="B1640" s="91" t="s">
        <v>13</v>
      </c>
      <c r="C1640" s="91" t="s">
        <v>243</v>
      </c>
      <c r="D1640" s="91" t="s">
        <v>120</v>
      </c>
      <c r="E1640" s="94">
        <v>8.5000000000000006E-2</v>
      </c>
      <c r="F1640" s="81" t="s">
        <v>244</v>
      </c>
      <c r="G1640" s="91" t="s">
        <v>245</v>
      </c>
      <c r="H1640" s="91">
        <v>2025</v>
      </c>
    </row>
    <row r="1641" spans="1:8" x14ac:dyDescent="0.35">
      <c r="A1641" s="91" t="s">
        <v>4</v>
      </c>
      <c r="B1641" s="91" t="s">
        <v>13</v>
      </c>
      <c r="C1641" s="91" t="s">
        <v>246</v>
      </c>
      <c r="D1641" s="91" t="s">
        <v>120</v>
      </c>
      <c r="E1641" s="94">
        <v>3.1E-2</v>
      </c>
      <c r="F1641" s="81" t="s">
        <v>244</v>
      </c>
      <c r="G1641" s="91" t="s">
        <v>245</v>
      </c>
      <c r="H1641" s="91">
        <v>2025</v>
      </c>
    </row>
    <row r="1642" spans="1:8" x14ac:dyDescent="0.35">
      <c r="A1642" s="91" t="s">
        <v>4</v>
      </c>
      <c r="B1642" s="91" t="s">
        <v>13</v>
      </c>
      <c r="C1642" s="91" t="s">
        <v>247</v>
      </c>
      <c r="D1642" s="91" t="s">
        <v>120</v>
      </c>
      <c r="E1642" s="95">
        <v>272</v>
      </c>
      <c r="F1642" s="81" t="s">
        <v>248</v>
      </c>
      <c r="G1642" s="91" t="s">
        <v>245</v>
      </c>
      <c r="H1642" s="91">
        <v>2025</v>
      </c>
    </row>
    <row r="1643" spans="1:8" x14ac:dyDescent="0.35">
      <c r="A1643" s="91" t="s">
        <v>4</v>
      </c>
      <c r="B1643" s="91" t="s">
        <v>13</v>
      </c>
      <c r="C1643" s="91" t="s">
        <v>249</v>
      </c>
      <c r="D1643" s="91" t="s">
        <v>120</v>
      </c>
      <c r="E1643" s="95">
        <v>211</v>
      </c>
      <c r="F1643" s="81" t="s">
        <v>248</v>
      </c>
      <c r="G1643" s="91" t="s">
        <v>245</v>
      </c>
      <c r="H1643" s="91">
        <v>2025</v>
      </c>
    </row>
    <row r="1644" spans="1:8" x14ac:dyDescent="0.35">
      <c r="A1644" s="91" t="s">
        <v>4</v>
      </c>
      <c r="B1644" s="91" t="s">
        <v>13</v>
      </c>
      <c r="C1644" s="91" t="s">
        <v>250</v>
      </c>
      <c r="D1644" s="91" t="s">
        <v>120</v>
      </c>
      <c r="E1644" s="95">
        <v>716</v>
      </c>
      <c r="F1644" s="81" t="s">
        <v>248</v>
      </c>
      <c r="G1644" s="91" t="s">
        <v>245</v>
      </c>
      <c r="H1644" s="91">
        <v>2025</v>
      </c>
    </row>
    <row r="1645" spans="1:8" x14ac:dyDescent="0.35">
      <c r="A1645" s="91" t="s">
        <v>4</v>
      </c>
      <c r="B1645" s="91" t="s">
        <v>13</v>
      </c>
      <c r="C1645" s="91" t="s">
        <v>251</v>
      </c>
      <c r="D1645" s="91" t="s">
        <v>120</v>
      </c>
      <c r="E1645" s="94">
        <v>0.11600000000000001</v>
      </c>
      <c r="F1645" s="81" t="s">
        <v>244</v>
      </c>
      <c r="G1645" s="91" t="s">
        <v>245</v>
      </c>
      <c r="H1645" s="91">
        <v>2025</v>
      </c>
    </row>
    <row r="1646" spans="1:8" x14ac:dyDescent="0.35">
      <c r="A1646" s="91" t="s">
        <v>4</v>
      </c>
      <c r="B1646" s="91" t="s">
        <v>13</v>
      </c>
      <c r="C1646" s="91" t="s">
        <v>243</v>
      </c>
      <c r="D1646" s="91" t="s">
        <v>121</v>
      </c>
      <c r="E1646" s="94">
        <v>9.7000000000000003E-2</v>
      </c>
      <c r="F1646" s="81" t="s">
        <v>244</v>
      </c>
      <c r="G1646" s="91" t="s">
        <v>245</v>
      </c>
      <c r="H1646" s="91">
        <v>2025</v>
      </c>
    </row>
    <row r="1647" spans="1:8" x14ac:dyDescent="0.35">
      <c r="A1647" s="91" t="s">
        <v>4</v>
      </c>
      <c r="B1647" s="91" t="s">
        <v>13</v>
      </c>
      <c r="C1647" s="91" t="s">
        <v>246</v>
      </c>
      <c r="D1647" s="91" t="s">
        <v>121</v>
      </c>
      <c r="E1647" s="94">
        <v>2.5000000000000001E-2</v>
      </c>
      <c r="F1647" s="81" t="s">
        <v>244</v>
      </c>
      <c r="G1647" s="91" t="s">
        <v>245</v>
      </c>
      <c r="H1647" s="91">
        <v>2025</v>
      </c>
    </row>
    <row r="1648" spans="1:8" x14ac:dyDescent="0.35">
      <c r="A1648" s="91" t="s">
        <v>4</v>
      </c>
      <c r="B1648" s="91" t="s">
        <v>13</v>
      </c>
      <c r="C1648" s="91" t="s">
        <v>247</v>
      </c>
      <c r="D1648" s="91" t="s">
        <v>121</v>
      </c>
      <c r="E1648" s="95">
        <v>291</v>
      </c>
      <c r="F1648" s="81" t="s">
        <v>248</v>
      </c>
      <c r="G1648" s="91" t="s">
        <v>245</v>
      </c>
      <c r="H1648" s="91">
        <v>2025</v>
      </c>
    </row>
    <row r="1649" spans="1:8" x14ac:dyDescent="0.35">
      <c r="A1649" s="91" t="s">
        <v>4</v>
      </c>
      <c r="B1649" s="91" t="s">
        <v>13</v>
      </c>
      <c r="C1649" s="91" t="s">
        <v>249</v>
      </c>
      <c r="D1649" s="91" t="s">
        <v>121</v>
      </c>
      <c r="E1649" s="95">
        <v>180</v>
      </c>
      <c r="F1649" s="81" t="s">
        <v>248</v>
      </c>
      <c r="G1649" s="91" t="s">
        <v>245</v>
      </c>
      <c r="H1649" s="91">
        <v>2025</v>
      </c>
    </row>
    <row r="1650" spans="1:8" x14ac:dyDescent="0.35">
      <c r="A1650" s="91" t="s">
        <v>4</v>
      </c>
      <c r="B1650" s="91" t="s">
        <v>13</v>
      </c>
      <c r="C1650" s="91" t="s">
        <v>250</v>
      </c>
      <c r="D1650" s="91" t="s">
        <v>121</v>
      </c>
      <c r="E1650" s="95">
        <v>643</v>
      </c>
      <c r="F1650" s="81" t="s">
        <v>248</v>
      </c>
      <c r="G1650" s="91" t="s">
        <v>245</v>
      </c>
      <c r="H1650" s="91">
        <v>2025</v>
      </c>
    </row>
    <row r="1651" spans="1:8" x14ac:dyDescent="0.35">
      <c r="A1651" s="91" t="s">
        <v>4</v>
      </c>
      <c r="B1651" s="91" t="s">
        <v>13</v>
      </c>
      <c r="C1651" s="91" t="s">
        <v>251</v>
      </c>
      <c r="D1651" s="91" t="s">
        <v>121</v>
      </c>
      <c r="E1651" s="94">
        <v>0.122</v>
      </c>
      <c r="F1651" s="81" t="s">
        <v>244</v>
      </c>
      <c r="G1651" s="91" t="s">
        <v>245</v>
      </c>
      <c r="H1651" s="91">
        <v>2025</v>
      </c>
    </row>
    <row r="1652" spans="1:8" x14ac:dyDescent="0.35">
      <c r="A1652" s="91" t="s">
        <v>4</v>
      </c>
      <c r="B1652" s="91" t="s">
        <v>13</v>
      </c>
      <c r="C1652" s="91" t="s">
        <v>243</v>
      </c>
      <c r="D1652" s="91" t="s">
        <v>122</v>
      </c>
      <c r="E1652" s="94">
        <v>0.11</v>
      </c>
      <c r="F1652" s="81" t="s">
        <v>244</v>
      </c>
      <c r="G1652" s="91" t="s">
        <v>245</v>
      </c>
      <c r="H1652" s="91">
        <v>2025</v>
      </c>
    </row>
    <row r="1653" spans="1:8" x14ac:dyDescent="0.35">
      <c r="A1653" s="91" t="s">
        <v>4</v>
      </c>
      <c r="B1653" s="91" t="s">
        <v>13</v>
      </c>
      <c r="C1653" s="91" t="s">
        <v>246</v>
      </c>
      <c r="D1653" s="91" t="s">
        <v>122</v>
      </c>
      <c r="E1653" s="94">
        <v>2.3E-2</v>
      </c>
      <c r="F1653" s="81" t="s">
        <v>244</v>
      </c>
      <c r="G1653" s="91" t="s">
        <v>245</v>
      </c>
      <c r="H1653" s="91">
        <v>2025</v>
      </c>
    </row>
    <row r="1654" spans="1:8" x14ac:dyDescent="0.35">
      <c r="A1654" s="91" t="s">
        <v>4</v>
      </c>
      <c r="B1654" s="91" t="s">
        <v>13</v>
      </c>
      <c r="C1654" s="91" t="s">
        <v>247</v>
      </c>
      <c r="D1654" s="91" t="s">
        <v>122</v>
      </c>
      <c r="E1654" s="95">
        <v>352</v>
      </c>
      <c r="F1654" s="81" t="s">
        <v>248</v>
      </c>
      <c r="G1654" s="91" t="s">
        <v>245</v>
      </c>
      <c r="H1654" s="91">
        <v>2025</v>
      </c>
    </row>
    <row r="1655" spans="1:8" x14ac:dyDescent="0.35">
      <c r="A1655" s="91" t="s">
        <v>4</v>
      </c>
      <c r="B1655" s="91" t="s">
        <v>13</v>
      </c>
      <c r="C1655" s="91" t="s">
        <v>249</v>
      </c>
      <c r="D1655" s="91" t="s">
        <v>122</v>
      </c>
      <c r="E1655" s="95">
        <v>217</v>
      </c>
      <c r="F1655" s="81" t="s">
        <v>248</v>
      </c>
      <c r="G1655" s="91" t="s">
        <v>245</v>
      </c>
      <c r="H1655" s="91">
        <v>2025</v>
      </c>
    </row>
    <row r="1656" spans="1:8" x14ac:dyDescent="0.35">
      <c r="A1656" s="91" t="s">
        <v>4</v>
      </c>
      <c r="B1656" s="91" t="s">
        <v>13</v>
      </c>
      <c r="C1656" s="91" t="s">
        <v>250</v>
      </c>
      <c r="D1656" s="91" t="s">
        <v>122</v>
      </c>
      <c r="E1656" s="95">
        <v>569</v>
      </c>
      <c r="F1656" s="81" t="s">
        <v>248</v>
      </c>
      <c r="G1656" s="91" t="s">
        <v>245</v>
      </c>
      <c r="H1656" s="91">
        <v>2025</v>
      </c>
    </row>
    <row r="1657" spans="1:8" x14ac:dyDescent="0.35">
      <c r="A1657" s="91" t="s">
        <v>4</v>
      </c>
      <c r="B1657" s="91" t="s">
        <v>13</v>
      </c>
      <c r="C1657" s="91" t="s">
        <v>251</v>
      </c>
      <c r="D1657" s="91" t="s">
        <v>122</v>
      </c>
      <c r="E1657" s="94">
        <v>0.13300000000000001</v>
      </c>
      <c r="F1657" s="81" t="s">
        <v>244</v>
      </c>
      <c r="G1657" s="91" t="s">
        <v>245</v>
      </c>
      <c r="H1657" s="91">
        <v>2025</v>
      </c>
    </row>
    <row r="1658" spans="1:8" x14ac:dyDescent="0.35">
      <c r="A1658" s="91" t="s">
        <v>4</v>
      </c>
      <c r="B1658" s="91" t="s">
        <v>13</v>
      </c>
      <c r="C1658" s="91" t="s">
        <v>243</v>
      </c>
      <c r="D1658" s="91" t="s">
        <v>123</v>
      </c>
      <c r="E1658" s="94">
        <v>0.113</v>
      </c>
      <c r="F1658" s="81" t="s">
        <v>244</v>
      </c>
      <c r="G1658" s="91" t="s">
        <v>245</v>
      </c>
      <c r="H1658" s="91">
        <v>2025</v>
      </c>
    </row>
    <row r="1659" spans="1:8" x14ac:dyDescent="0.35">
      <c r="A1659" s="91" t="s">
        <v>4</v>
      </c>
      <c r="B1659" s="91" t="s">
        <v>13</v>
      </c>
      <c r="C1659" s="91" t="s">
        <v>246</v>
      </c>
      <c r="D1659" s="91" t="s">
        <v>123</v>
      </c>
      <c r="E1659" s="94">
        <v>2.8000000000000001E-2</v>
      </c>
      <c r="F1659" s="81" t="s">
        <v>244</v>
      </c>
      <c r="G1659" s="91" t="s">
        <v>245</v>
      </c>
      <c r="H1659" s="91">
        <v>2025</v>
      </c>
    </row>
    <row r="1660" spans="1:8" x14ac:dyDescent="0.35">
      <c r="A1660" s="91" t="s">
        <v>4</v>
      </c>
      <c r="B1660" s="91" t="s">
        <v>13</v>
      </c>
      <c r="C1660" s="91" t="s">
        <v>247</v>
      </c>
      <c r="D1660" s="91" t="s">
        <v>123</v>
      </c>
      <c r="E1660" s="95">
        <v>411</v>
      </c>
      <c r="F1660" s="81" t="s">
        <v>248</v>
      </c>
      <c r="G1660" s="91" t="s">
        <v>245</v>
      </c>
      <c r="H1660" s="91">
        <v>2025</v>
      </c>
    </row>
    <row r="1661" spans="1:8" x14ac:dyDescent="0.35">
      <c r="A1661" s="91" t="s">
        <v>4</v>
      </c>
      <c r="B1661" s="91" t="s">
        <v>13</v>
      </c>
      <c r="C1661" s="91" t="s">
        <v>249</v>
      </c>
      <c r="D1661" s="91" t="s">
        <v>123</v>
      </c>
      <c r="E1661" s="95">
        <v>174</v>
      </c>
      <c r="F1661" s="81" t="s">
        <v>248</v>
      </c>
      <c r="G1661" s="91" t="s">
        <v>245</v>
      </c>
      <c r="H1661" s="91">
        <v>2025</v>
      </c>
    </row>
    <row r="1662" spans="1:8" x14ac:dyDescent="0.35">
      <c r="A1662" s="91" t="s">
        <v>4</v>
      </c>
      <c r="B1662" s="91" t="s">
        <v>13</v>
      </c>
      <c r="C1662" s="91" t="s">
        <v>250</v>
      </c>
      <c r="D1662" s="91" t="s">
        <v>123</v>
      </c>
      <c r="E1662" s="95">
        <v>668</v>
      </c>
      <c r="F1662" s="81" t="s">
        <v>248</v>
      </c>
      <c r="G1662" s="91" t="s">
        <v>245</v>
      </c>
      <c r="H1662" s="91">
        <v>2025</v>
      </c>
    </row>
    <row r="1663" spans="1:8" x14ac:dyDescent="0.35">
      <c r="A1663" s="91" t="s">
        <v>4</v>
      </c>
      <c r="B1663" s="91" t="s">
        <v>13</v>
      </c>
      <c r="C1663" s="91" t="s">
        <v>251</v>
      </c>
      <c r="D1663" s="91" t="s">
        <v>123</v>
      </c>
      <c r="E1663" s="94">
        <v>0.14099999999999999</v>
      </c>
      <c r="F1663" s="81" t="s">
        <v>244</v>
      </c>
      <c r="G1663" s="91" t="s">
        <v>245</v>
      </c>
      <c r="H1663" s="91">
        <v>2025</v>
      </c>
    </row>
    <row r="1664" spans="1:8" x14ac:dyDescent="0.35">
      <c r="A1664" s="91" t="s">
        <v>4</v>
      </c>
      <c r="B1664" s="91" t="s">
        <v>13</v>
      </c>
      <c r="C1664" s="91" t="s">
        <v>243</v>
      </c>
      <c r="D1664" s="91" t="s">
        <v>124</v>
      </c>
      <c r="E1664" s="94">
        <v>0.113</v>
      </c>
      <c r="F1664" s="81" t="s">
        <v>244</v>
      </c>
      <c r="G1664" s="91" t="s">
        <v>245</v>
      </c>
      <c r="H1664" s="91">
        <v>2025</v>
      </c>
    </row>
    <row r="1665" spans="1:8" x14ac:dyDescent="0.35">
      <c r="A1665" s="91" t="s">
        <v>4</v>
      </c>
      <c r="B1665" s="91" t="s">
        <v>13</v>
      </c>
      <c r="C1665" s="91" t="s">
        <v>246</v>
      </c>
      <c r="D1665" s="91" t="s">
        <v>124</v>
      </c>
      <c r="E1665" s="94">
        <v>2.1999999999999999E-2</v>
      </c>
      <c r="F1665" s="81" t="s">
        <v>244</v>
      </c>
      <c r="G1665" s="91" t="s">
        <v>245</v>
      </c>
      <c r="H1665" s="91">
        <v>2025</v>
      </c>
    </row>
    <row r="1666" spans="1:8" x14ac:dyDescent="0.35">
      <c r="A1666" s="91" t="s">
        <v>4</v>
      </c>
      <c r="B1666" s="91" t="s">
        <v>13</v>
      </c>
      <c r="C1666" s="91" t="s">
        <v>247</v>
      </c>
      <c r="D1666" s="91" t="s">
        <v>124</v>
      </c>
      <c r="E1666" s="95">
        <v>378</v>
      </c>
      <c r="F1666" s="81" t="s">
        <v>248</v>
      </c>
      <c r="G1666" s="91" t="s">
        <v>245</v>
      </c>
      <c r="H1666" s="91">
        <v>2025</v>
      </c>
    </row>
    <row r="1667" spans="1:8" x14ac:dyDescent="0.35">
      <c r="A1667" s="91" t="s">
        <v>4</v>
      </c>
      <c r="B1667" s="91" t="s">
        <v>13</v>
      </c>
      <c r="C1667" s="91" t="s">
        <v>249</v>
      </c>
      <c r="D1667" s="91" t="s">
        <v>124</v>
      </c>
      <c r="E1667" s="95">
        <v>188</v>
      </c>
      <c r="F1667" s="81" t="s">
        <v>248</v>
      </c>
      <c r="G1667" s="91" t="s">
        <v>245</v>
      </c>
      <c r="H1667" s="91">
        <v>2025</v>
      </c>
    </row>
    <row r="1668" spans="1:8" x14ac:dyDescent="0.35">
      <c r="A1668" s="91" t="s">
        <v>4</v>
      </c>
      <c r="B1668" s="91" t="s">
        <v>13</v>
      </c>
      <c r="C1668" s="91" t="s">
        <v>250</v>
      </c>
      <c r="D1668" s="91" t="s">
        <v>124</v>
      </c>
      <c r="E1668" s="95">
        <v>704</v>
      </c>
      <c r="F1668" s="81" t="s">
        <v>248</v>
      </c>
      <c r="G1668" s="91" t="s">
        <v>245</v>
      </c>
      <c r="H1668" s="91">
        <v>2025</v>
      </c>
    </row>
    <row r="1669" spans="1:8" x14ac:dyDescent="0.35">
      <c r="A1669" s="91" t="s">
        <v>4</v>
      </c>
      <c r="B1669" s="91" t="s">
        <v>13</v>
      </c>
      <c r="C1669" s="91" t="s">
        <v>251</v>
      </c>
      <c r="D1669" s="91" t="s">
        <v>124</v>
      </c>
      <c r="E1669" s="94">
        <v>0.13500000000000001</v>
      </c>
      <c r="F1669" s="81" t="s">
        <v>244</v>
      </c>
      <c r="G1669" s="91" t="s">
        <v>245</v>
      </c>
      <c r="H1669" s="91">
        <v>2025</v>
      </c>
    </row>
    <row r="1670" spans="1:8" x14ac:dyDescent="0.35">
      <c r="A1670" s="91" t="s">
        <v>4</v>
      </c>
      <c r="B1670" s="91" t="s">
        <v>13</v>
      </c>
      <c r="C1670" s="91" t="s">
        <v>243</v>
      </c>
      <c r="D1670" s="91" t="s">
        <v>125</v>
      </c>
      <c r="E1670" s="94">
        <v>0.112</v>
      </c>
      <c r="F1670" s="81" t="s">
        <v>244</v>
      </c>
      <c r="G1670" s="91" t="s">
        <v>245</v>
      </c>
      <c r="H1670" s="91">
        <v>2025</v>
      </c>
    </row>
    <row r="1671" spans="1:8" x14ac:dyDescent="0.35">
      <c r="A1671" s="91" t="s">
        <v>4</v>
      </c>
      <c r="B1671" s="91" t="s">
        <v>13</v>
      </c>
      <c r="C1671" s="91" t="s">
        <v>246</v>
      </c>
      <c r="D1671" s="91" t="s">
        <v>125</v>
      </c>
      <c r="E1671" s="94">
        <v>1.7000000000000001E-2</v>
      </c>
      <c r="F1671" s="81" t="s">
        <v>244</v>
      </c>
      <c r="G1671" s="91" t="s">
        <v>245</v>
      </c>
      <c r="H1671" s="91">
        <v>2025</v>
      </c>
    </row>
    <row r="1672" spans="1:8" x14ac:dyDescent="0.35">
      <c r="A1672" s="91" t="s">
        <v>4</v>
      </c>
      <c r="B1672" s="91" t="s">
        <v>13</v>
      </c>
      <c r="C1672" s="91" t="s">
        <v>247</v>
      </c>
      <c r="D1672" s="91" t="s">
        <v>125</v>
      </c>
      <c r="E1672" s="95">
        <v>393</v>
      </c>
      <c r="F1672" s="81" t="s">
        <v>248</v>
      </c>
      <c r="G1672" s="91" t="s">
        <v>245</v>
      </c>
      <c r="H1672" s="91">
        <v>2025</v>
      </c>
    </row>
    <row r="1673" spans="1:8" x14ac:dyDescent="0.35">
      <c r="A1673" s="91" t="s">
        <v>4</v>
      </c>
      <c r="B1673" s="91" t="s">
        <v>13</v>
      </c>
      <c r="C1673" s="91" t="s">
        <v>249</v>
      </c>
      <c r="D1673" s="91" t="s">
        <v>125</v>
      </c>
      <c r="E1673" s="95">
        <v>141</v>
      </c>
      <c r="F1673" s="81" t="s">
        <v>248</v>
      </c>
      <c r="G1673" s="91" t="s">
        <v>245</v>
      </c>
      <c r="H1673" s="91">
        <v>2025</v>
      </c>
    </row>
    <row r="1674" spans="1:8" x14ac:dyDescent="0.35">
      <c r="A1674" s="91" t="s">
        <v>4</v>
      </c>
      <c r="B1674" s="91" t="s">
        <v>13</v>
      </c>
      <c r="C1674" s="91" t="s">
        <v>250</v>
      </c>
      <c r="D1674" s="91" t="s">
        <v>125</v>
      </c>
      <c r="E1674" s="95">
        <v>699</v>
      </c>
      <c r="F1674" s="81" t="s">
        <v>248</v>
      </c>
      <c r="G1674" s="91" t="s">
        <v>245</v>
      </c>
      <c r="H1674" s="91">
        <v>2025</v>
      </c>
    </row>
    <row r="1675" spans="1:8" x14ac:dyDescent="0.35">
      <c r="A1675" s="91" t="s">
        <v>4</v>
      </c>
      <c r="B1675" s="91" t="s">
        <v>13</v>
      </c>
      <c r="C1675" s="91" t="s">
        <v>251</v>
      </c>
      <c r="D1675" s="91" t="s">
        <v>125</v>
      </c>
      <c r="E1675" s="94">
        <v>0.128</v>
      </c>
      <c r="F1675" s="81" t="s">
        <v>244</v>
      </c>
      <c r="G1675" s="91" t="s">
        <v>245</v>
      </c>
      <c r="H1675" s="91">
        <v>2025</v>
      </c>
    </row>
    <row r="1676" spans="1:8" x14ac:dyDescent="0.35">
      <c r="A1676" s="91" t="s">
        <v>4</v>
      </c>
      <c r="B1676" s="91" t="s">
        <v>13</v>
      </c>
      <c r="C1676" s="91" t="s">
        <v>243</v>
      </c>
      <c r="D1676" s="91" t="s">
        <v>126</v>
      </c>
      <c r="E1676" s="94">
        <v>0.10100000000000001</v>
      </c>
      <c r="F1676" s="81" t="s">
        <v>244</v>
      </c>
      <c r="G1676" s="91" t="s">
        <v>245</v>
      </c>
      <c r="H1676" s="91">
        <v>2025</v>
      </c>
    </row>
    <row r="1677" spans="1:8" x14ac:dyDescent="0.35">
      <c r="A1677" s="91" t="s">
        <v>4</v>
      </c>
      <c r="B1677" s="91" t="s">
        <v>13</v>
      </c>
      <c r="C1677" s="91" t="s">
        <v>246</v>
      </c>
      <c r="D1677" s="91" t="s">
        <v>126</v>
      </c>
      <c r="E1677" s="94">
        <v>1.9E-2</v>
      </c>
      <c r="F1677" s="81" t="s">
        <v>244</v>
      </c>
      <c r="G1677" s="91" t="s">
        <v>245</v>
      </c>
      <c r="H1677" s="91">
        <v>2025</v>
      </c>
    </row>
    <row r="1678" spans="1:8" x14ac:dyDescent="0.35">
      <c r="A1678" s="91" t="s">
        <v>4</v>
      </c>
      <c r="B1678" s="91" t="s">
        <v>13</v>
      </c>
      <c r="C1678" s="91" t="s">
        <v>247</v>
      </c>
      <c r="D1678" s="91" t="s">
        <v>126</v>
      </c>
      <c r="E1678" s="95">
        <v>415</v>
      </c>
      <c r="F1678" s="81" t="s">
        <v>248</v>
      </c>
      <c r="G1678" s="91" t="s">
        <v>245</v>
      </c>
      <c r="H1678" s="91">
        <v>2025</v>
      </c>
    </row>
    <row r="1679" spans="1:8" x14ac:dyDescent="0.35">
      <c r="A1679" s="91" t="s">
        <v>4</v>
      </c>
      <c r="B1679" s="91" t="s">
        <v>13</v>
      </c>
      <c r="C1679" s="91" t="s">
        <v>249</v>
      </c>
      <c r="D1679" s="91" t="s">
        <v>126</v>
      </c>
      <c r="E1679" s="95">
        <v>155</v>
      </c>
      <c r="F1679" s="81" t="s">
        <v>248</v>
      </c>
      <c r="G1679" s="91" t="s">
        <v>245</v>
      </c>
      <c r="H1679" s="91">
        <v>2025</v>
      </c>
    </row>
    <row r="1680" spans="1:8" x14ac:dyDescent="0.35">
      <c r="A1680" s="91" t="s">
        <v>4</v>
      </c>
      <c r="B1680" s="91" t="s">
        <v>13</v>
      </c>
      <c r="C1680" s="91" t="s">
        <v>250</v>
      </c>
      <c r="D1680" s="91" t="s">
        <v>126</v>
      </c>
      <c r="E1680" s="95">
        <v>655</v>
      </c>
      <c r="F1680" s="81" t="s">
        <v>248</v>
      </c>
      <c r="G1680" s="91" t="s">
        <v>245</v>
      </c>
      <c r="H1680" s="91">
        <v>2025</v>
      </c>
    </row>
    <row r="1681" spans="1:8" x14ac:dyDescent="0.35">
      <c r="A1681" s="91" t="s">
        <v>4</v>
      </c>
      <c r="B1681" s="91" t="s">
        <v>13</v>
      </c>
      <c r="C1681" s="91" t="s">
        <v>251</v>
      </c>
      <c r="D1681" s="91" t="s">
        <v>126</v>
      </c>
      <c r="E1681" s="94">
        <v>0.12</v>
      </c>
      <c r="F1681" s="81" t="s">
        <v>244</v>
      </c>
      <c r="G1681" s="91" t="s">
        <v>245</v>
      </c>
      <c r="H1681" s="91">
        <v>2025</v>
      </c>
    </row>
    <row r="1682" spans="1:8" x14ac:dyDescent="0.35">
      <c r="A1682" s="91" t="s">
        <v>4</v>
      </c>
      <c r="B1682" s="91" t="s">
        <v>13</v>
      </c>
      <c r="C1682" s="91" t="s">
        <v>243</v>
      </c>
      <c r="D1682" s="91" t="s">
        <v>127</v>
      </c>
      <c r="E1682" s="94">
        <v>0.106</v>
      </c>
      <c r="F1682" s="81" t="s">
        <v>244</v>
      </c>
      <c r="G1682" s="91" t="s">
        <v>245</v>
      </c>
      <c r="H1682" s="91">
        <v>2025</v>
      </c>
    </row>
    <row r="1683" spans="1:8" x14ac:dyDescent="0.35">
      <c r="A1683" s="91" t="s">
        <v>4</v>
      </c>
      <c r="B1683" s="91" t="s">
        <v>13</v>
      </c>
      <c r="C1683" s="91" t="s">
        <v>246</v>
      </c>
      <c r="D1683" s="91" t="s">
        <v>127</v>
      </c>
      <c r="E1683" s="94">
        <v>1.7000000000000001E-2</v>
      </c>
      <c r="F1683" s="81" t="s">
        <v>244</v>
      </c>
      <c r="G1683" s="91" t="s">
        <v>245</v>
      </c>
      <c r="H1683" s="91">
        <v>2025</v>
      </c>
    </row>
    <row r="1684" spans="1:8" x14ac:dyDescent="0.35">
      <c r="A1684" s="91" t="s">
        <v>4</v>
      </c>
      <c r="B1684" s="91" t="s">
        <v>13</v>
      </c>
      <c r="C1684" s="91" t="s">
        <v>247</v>
      </c>
      <c r="D1684" s="91" t="s">
        <v>127</v>
      </c>
      <c r="E1684" s="95">
        <v>356</v>
      </c>
      <c r="F1684" s="81" t="s">
        <v>248</v>
      </c>
      <c r="G1684" s="91" t="s">
        <v>245</v>
      </c>
      <c r="H1684" s="91">
        <v>2025</v>
      </c>
    </row>
    <row r="1685" spans="1:8" x14ac:dyDescent="0.35">
      <c r="A1685" s="91" t="s">
        <v>4</v>
      </c>
      <c r="B1685" s="91" t="s">
        <v>13</v>
      </c>
      <c r="C1685" s="91" t="s">
        <v>249</v>
      </c>
      <c r="D1685" s="91" t="s">
        <v>127</v>
      </c>
      <c r="E1685" s="95">
        <v>134</v>
      </c>
      <c r="F1685" s="81" t="s">
        <v>248</v>
      </c>
      <c r="G1685" s="91" t="s">
        <v>245</v>
      </c>
      <c r="H1685" s="91">
        <v>2025</v>
      </c>
    </row>
    <row r="1686" spans="1:8" x14ac:dyDescent="0.35">
      <c r="A1686" s="91" t="s">
        <v>4</v>
      </c>
      <c r="B1686" s="91" t="s">
        <v>13</v>
      </c>
      <c r="C1686" s="91" t="s">
        <v>250</v>
      </c>
      <c r="D1686" s="91" t="s">
        <v>127</v>
      </c>
      <c r="E1686" s="95">
        <v>702</v>
      </c>
      <c r="F1686" s="81" t="s">
        <v>248</v>
      </c>
      <c r="G1686" s="91" t="s">
        <v>245</v>
      </c>
      <c r="H1686" s="91">
        <v>2025</v>
      </c>
    </row>
    <row r="1687" spans="1:8" x14ac:dyDescent="0.35">
      <c r="A1687" s="91" t="s">
        <v>4</v>
      </c>
      <c r="B1687" s="91" t="s">
        <v>13</v>
      </c>
      <c r="C1687" s="91" t="s">
        <v>251</v>
      </c>
      <c r="D1687" s="91" t="s">
        <v>127</v>
      </c>
      <c r="E1687" s="94">
        <v>0.123</v>
      </c>
      <c r="F1687" s="81" t="s">
        <v>244</v>
      </c>
      <c r="G1687" s="91" t="s">
        <v>245</v>
      </c>
      <c r="H1687" s="91">
        <v>2025</v>
      </c>
    </row>
    <row r="1688" spans="1:8" x14ac:dyDescent="0.35">
      <c r="A1688" s="91" t="s">
        <v>4</v>
      </c>
      <c r="B1688" s="91" t="s">
        <v>13</v>
      </c>
      <c r="C1688" s="91" t="s">
        <v>243</v>
      </c>
      <c r="D1688" s="91" t="s">
        <v>128</v>
      </c>
      <c r="E1688" s="94">
        <v>7.4999999999999997E-2</v>
      </c>
      <c r="F1688" s="81" t="s">
        <v>244</v>
      </c>
      <c r="G1688" s="91" t="s">
        <v>245</v>
      </c>
      <c r="H1688" s="91">
        <v>2025</v>
      </c>
    </row>
    <row r="1689" spans="1:8" x14ac:dyDescent="0.35">
      <c r="A1689" s="91" t="s">
        <v>4</v>
      </c>
      <c r="B1689" s="91" t="s">
        <v>13</v>
      </c>
      <c r="C1689" s="91" t="s">
        <v>246</v>
      </c>
      <c r="D1689" s="91" t="s">
        <v>128</v>
      </c>
      <c r="E1689" s="94">
        <v>1.6E-2</v>
      </c>
      <c r="F1689" s="81" t="s">
        <v>244</v>
      </c>
      <c r="G1689" s="91" t="s">
        <v>245</v>
      </c>
      <c r="H1689" s="91">
        <v>2025</v>
      </c>
    </row>
    <row r="1690" spans="1:8" x14ac:dyDescent="0.35">
      <c r="A1690" s="91" t="s">
        <v>4</v>
      </c>
      <c r="B1690" s="91" t="s">
        <v>13</v>
      </c>
      <c r="C1690" s="91" t="s">
        <v>247</v>
      </c>
      <c r="D1690" s="91" t="s">
        <v>128</v>
      </c>
      <c r="E1690" s="95">
        <v>391</v>
      </c>
      <c r="F1690" s="81" t="s">
        <v>248</v>
      </c>
      <c r="G1690" s="91" t="s">
        <v>245</v>
      </c>
      <c r="H1690" s="91">
        <v>2025</v>
      </c>
    </row>
    <row r="1691" spans="1:8" x14ac:dyDescent="0.35">
      <c r="A1691" s="91" t="s">
        <v>4</v>
      </c>
      <c r="B1691" s="91" t="s">
        <v>13</v>
      </c>
      <c r="C1691" s="91" t="s">
        <v>249</v>
      </c>
      <c r="D1691" s="91" t="s">
        <v>128</v>
      </c>
      <c r="E1691" s="95">
        <v>110</v>
      </c>
      <c r="F1691" s="81" t="s">
        <v>248</v>
      </c>
      <c r="G1691" s="91" t="s">
        <v>245</v>
      </c>
      <c r="H1691" s="91">
        <v>2025</v>
      </c>
    </row>
    <row r="1692" spans="1:8" x14ac:dyDescent="0.35">
      <c r="A1692" s="91" t="s">
        <v>4</v>
      </c>
      <c r="B1692" s="91" t="s">
        <v>13</v>
      </c>
      <c r="C1692" s="91" t="s">
        <v>250</v>
      </c>
      <c r="D1692" s="91" t="s">
        <v>128</v>
      </c>
      <c r="E1692" s="95">
        <v>596</v>
      </c>
      <c r="F1692" s="81" t="s">
        <v>248</v>
      </c>
      <c r="G1692" s="91" t="s">
        <v>245</v>
      </c>
      <c r="H1692" s="91">
        <v>2025</v>
      </c>
    </row>
    <row r="1693" spans="1:8" x14ac:dyDescent="0.35">
      <c r="A1693" s="91" t="s">
        <v>4</v>
      </c>
      <c r="B1693" s="91" t="s">
        <v>13</v>
      </c>
      <c r="C1693" s="91" t="s">
        <v>251</v>
      </c>
      <c r="D1693" s="91" t="s">
        <v>128</v>
      </c>
      <c r="E1693" s="94">
        <v>0.09</v>
      </c>
      <c r="F1693" s="81" t="s">
        <v>244</v>
      </c>
      <c r="G1693" s="91" t="s">
        <v>245</v>
      </c>
      <c r="H1693" s="91">
        <v>2025</v>
      </c>
    </row>
    <row r="1694" spans="1:8" x14ac:dyDescent="0.35">
      <c r="A1694" s="91" t="s">
        <v>4</v>
      </c>
      <c r="B1694" s="91" t="s">
        <v>13</v>
      </c>
      <c r="C1694" s="91" t="s">
        <v>243</v>
      </c>
      <c r="D1694" s="91" t="s">
        <v>129</v>
      </c>
      <c r="E1694" s="94">
        <v>7.3999999999999996E-2</v>
      </c>
      <c r="F1694" s="81" t="s">
        <v>244</v>
      </c>
      <c r="G1694" s="91" t="s">
        <v>245</v>
      </c>
      <c r="H1694" s="91">
        <v>2025</v>
      </c>
    </row>
    <row r="1695" spans="1:8" x14ac:dyDescent="0.35">
      <c r="A1695" s="91" t="s">
        <v>4</v>
      </c>
      <c r="B1695" s="91" t="s">
        <v>13</v>
      </c>
      <c r="C1695" s="91" t="s">
        <v>246</v>
      </c>
      <c r="D1695" s="91" t="s">
        <v>129</v>
      </c>
      <c r="E1695" s="94">
        <v>1.2999999999999999E-2</v>
      </c>
      <c r="F1695" s="81" t="s">
        <v>244</v>
      </c>
      <c r="G1695" s="91" t="s">
        <v>245</v>
      </c>
      <c r="H1695" s="91">
        <v>2025</v>
      </c>
    </row>
    <row r="1696" spans="1:8" x14ac:dyDescent="0.35">
      <c r="A1696" s="91" t="s">
        <v>4</v>
      </c>
      <c r="B1696" s="91" t="s">
        <v>13</v>
      </c>
      <c r="C1696" s="91" t="s">
        <v>247</v>
      </c>
      <c r="D1696" s="91" t="s">
        <v>129</v>
      </c>
      <c r="E1696" s="95">
        <v>346</v>
      </c>
      <c r="F1696" s="81" t="s">
        <v>248</v>
      </c>
      <c r="G1696" s="91" t="s">
        <v>245</v>
      </c>
      <c r="H1696" s="91">
        <v>2025</v>
      </c>
    </row>
    <row r="1697" spans="1:8" x14ac:dyDescent="0.35">
      <c r="A1697" s="91" t="s">
        <v>4</v>
      </c>
      <c r="B1697" s="91" t="s">
        <v>13</v>
      </c>
      <c r="C1697" s="91" t="s">
        <v>249</v>
      </c>
      <c r="D1697" s="91" t="s">
        <v>129</v>
      </c>
      <c r="E1697" s="95">
        <v>143</v>
      </c>
      <c r="F1697" s="81" t="s">
        <v>248</v>
      </c>
      <c r="G1697" s="91" t="s">
        <v>245</v>
      </c>
      <c r="H1697" s="91">
        <v>2025</v>
      </c>
    </row>
    <row r="1698" spans="1:8" x14ac:dyDescent="0.35">
      <c r="A1698" s="91" t="s">
        <v>4</v>
      </c>
      <c r="B1698" s="91" t="s">
        <v>13</v>
      </c>
      <c r="C1698" s="91" t="s">
        <v>250</v>
      </c>
      <c r="D1698" s="91" t="s">
        <v>129</v>
      </c>
      <c r="E1698" s="95">
        <v>639</v>
      </c>
      <c r="F1698" s="81" t="s">
        <v>248</v>
      </c>
      <c r="G1698" s="91" t="s">
        <v>245</v>
      </c>
      <c r="H1698" s="91">
        <v>2025</v>
      </c>
    </row>
    <row r="1699" spans="1:8" x14ac:dyDescent="0.35">
      <c r="A1699" s="91" t="s">
        <v>4</v>
      </c>
      <c r="B1699" s="91" t="s">
        <v>13</v>
      </c>
      <c r="C1699" s="91" t="s">
        <v>251</v>
      </c>
      <c r="D1699" s="91" t="s">
        <v>129</v>
      </c>
      <c r="E1699" s="94">
        <v>8.6999999999999994E-2</v>
      </c>
      <c r="F1699" s="81" t="s">
        <v>244</v>
      </c>
      <c r="G1699" s="91" t="s">
        <v>245</v>
      </c>
      <c r="H1699" s="91">
        <v>2025</v>
      </c>
    </row>
    <row r="1700" spans="1:8" x14ac:dyDescent="0.35">
      <c r="A1700" s="91" t="s">
        <v>4</v>
      </c>
      <c r="B1700" s="91" t="s">
        <v>13</v>
      </c>
      <c r="C1700" s="91" t="s">
        <v>243</v>
      </c>
      <c r="D1700" s="91" t="s">
        <v>130</v>
      </c>
      <c r="E1700" s="94">
        <v>8.5999999999999993E-2</v>
      </c>
      <c r="F1700" s="81" t="s">
        <v>244</v>
      </c>
      <c r="G1700" s="91" t="s">
        <v>245</v>
      </c>
      <c r="H1700" s="91">
        <v>2025</v>
      </c>
    </row>
    <row r="1701" spans="1:8" x14ac:dyDescent="0.35">
      <c r="A1701" s="91" t="s">
        <v>4</v>
      </c>
      <c r="B1701" s="91" t="s">
        <v>13</v>
      </c>
      <c r="C1701" s="91" t="s">
        <v>246</v>
      </c>
      <c r="D1701" s="91" t="s">
        <v>130</v>
      </c>
      <c r="E1701" s="94">
        <v>2.1999999999999999E-2</v>
      </c>
      <c r="F1701" s="81" t="s">
        <v>244</v>
      </c>
      <c r="G1701" s="91" t="s">
        <v>245</v>
      </c>
      <c r="H1701" s="91">
        <v>2025</v>
      </c>
    </row>
    <row r="1702" spans="1:8" x14ac:dyDescent="0.35">
      <c r="A1702" s="91" t="s">
        <v>4</v>
      </c>
      <c r="B1702" s="91" t="s">
        <v>13</v>
      </c>
      <c r="C1702" s="91" t="s">
        <v>247</v>
      </c>
      <c r="D1702" s="91" t="s">
        <v>130</v>
      </c>
      <c r="E1702" s="95">
        <v>332</v>
      </c>
      <c r="F1702" s="81" t="s">
        <v>248</v>
      </c>
      <c r="G1702" s="91" t="s">
        <v>245</v>
      </c>
      <c r="H1702" s="91">
        <v>2025</v>
      </c>
    </row>
    <row r="1703" spans="1:8" x14ac:dyDescent="0.35">
      <c r="A1703" s="91" t="s">
        <v>4</v>
      </c>
      <c r="B1703" s="91" t="s">
        <v>13</v>
      </c>
      <c r="C1703" s="91" t="s">
        <v>249</v>
      </c>
      <c r="D1703" s="91" t="s">
        <v>130</v>
      </c>
      <c r="E1703" s="95">
        <v>180</v>
      </c>
      <c r="F1703" s="81" t="s">
        <v>248</v>
      </c>
      <c r="G1703" s="91" t="s">
        <v>245</v>
      </c>
      <c r="H1703" s="91">
        <v>2025</v>
      </c>
    </row>
    <row r="1704" spans="1:8" x14ac:dyDescent="0.35">
      <c r="A1704" s="91" t="s">
        <v>4</v>
      </c>
      <c r="B1704" s="91" t="s">
        <v>13</v>
      </c>
      <c r="C1704" s="91" t="s">
        <v>250</v>
      </c>
      <c r="D1704" s="91" t="s">
        <v>130</v>
      </c>
      <c r="E1704" s="95">
        <v>574</v>
      </c>
      <c r="F1704" s="81" t="s">
        <v>248</v>
      </c>
      <c r="G1704" s="91" t="s">
        <v>245</v>
      </c>
      <c r="H1704" s="91">
        <v>2025</v>
      </c>
    </row>
    <row r="1705" spans="1:8" x14ac:dyDescent="0.35">
      <c r="A1705" s="91" t="s">
        <v>4</v>
      </c>
      <c r="B1705" s="91" t="s">
        <v>13</v>
      </c>
      <c r="C1705" s="91" t="s">
        <v>251</v>
      </c>
      <c r="D1705" s="91" t="s">
        <v>130</v>
      </c>
      <c r="E1705" s="94">
        <v>0.108</v>
      </c>
      <c r="F1705" s="81" t="s">
        <v>244</v>
      </c>
      <c r="G1705" s="91" t="s">
        <v>245</v>
      </c>
      <c r="H1705" s="91">
        <v>2025</v>
      </c>
    </row>
    <row r="1706" spans="1:8" x14ac:dyDescent="0.35">
      <c r="A1706" s="91" t="s">
        <v>4</v>
      </c>
      <c r="B1706" s="91" t="s">
        <v>13</v>
      </c>
      <c r="C1706" s="91" t="s">
        <v>243</v>
      </c>
      <c r="D1706" s="91" t="s">
        <v>131</v>
      </c>
      <c r="E1706" s="94">
        <v>9.4E-2</v>
      </c>
      <c r="F1706" s="81" t="s">
        <v>244</v>
      </c>
      <c r="G1706" s="91" t="s">
        <v>245</v>
      </c>
      <c r="H1706" s="91">
        <v>2025</v>
      </c>
    </row>
    <row r="1707" spans="1:8" x14ac:dyDescent="0.35">
      <c r="A1707" s="91" t="s">
        <v>4</v>
      </c>
      <c r="B1707" s="91" t="s">
        <v>13</v>
      </c>
      <c r="C1707" s="91" t="s">
        <v>246</v>
      </c>
      <c r="D1707" s="91" t="s">
        <v>131</v>
      </c>
      <c r="E1707" s="94">
        <v>1.6E-2</v>
      </c>
      <c r="F1707" s="81" t="s">
        <v>244</v>
      </c>
      <c r="G1707" s="91" t="s">
        <v>245</v>
      </c>
      <c r="H1707" s="91">
        <v>2025</v>
      </c>
    </row>
    <row r="1708" spans="1:8" x14ac:dyDescent="0.35">
      <c r="A1708" s="91" t="s">
        <v>4</v>
      </c>
      <c r="B1708" s="91" t="s">
        <v>13</v>
      </c>
      <c r="C1708" s="91" t="s">
        <v>247</v>
      </c>
      <c r="D1708" s="91" t="s">
        <v>131</v>
      </c>
      <c r="E1708" s="95">
        <v>429</v>
      </c>
      <c r="F1708" s="81" t="s">
        <v>248</v>
      </c>
      <c r="G1708" s="91" t="s">
        <v>245</v>
      </c>
      <c r="H1708" s="91">
        <v>2025</v>
      </c>
    </row>
    <row r="1709" spans="1:8" x14ac:dyDescent="0.35">
      <c r="A1709" s="91" t="s">
        <v>4</v>
      </c>
      <c r="B1709" s="91" t="s">
        <v>13</v>
      </c>
      <c r="C1709" s="91" t="s">
        <v>249</v>
      </c>
      <c r="D1709" s="91" t="s">
        <v>131</v>
      </c>
      <c r="E1709" s="95">
        <v>184</v>
      </c>
      <c r="F1709" s="81" t="s">
        <v>248</v>
      </c>
      <c r="G1709" s="91" t="s">
        <v>245</v>
      </c>
      <c r="H1709" s="91">
        <v>2025</v>
      </c>
    </row>
    <row r="1710" spans="1:8" x14ac:dyDescent="0.35">
      <c r="A1710" s="91" t="s">
        <v>4</v>
      </c>
      <c r="B1710" s="91" t="s">
        <v>13</v>
      </c>
      <c r="C1710" s="91" t="s">
        <v>250</v>
      </c>
      <c r="D1710" s="91" t="s">
        <v>131</v>
      </c>
      <c r="E1710" s="95">
        <v>459</v>
      </c>
      <c r="F1710" s="81" t="s">
        <v>248</v>
      </c>
      <c r="G1710" s="91" t="s">
        <v>245</v>
      </c>
      <c r="H1710" s="91">
        <v>2025</v>
      </c>
    </row>
    <row r="1711" spans="1:8" x14ac:dyDescent="0.35">
      <c r="A1711" s="91" t="s">
        <v>4</v>
      </c>
      <c r="B1711" s="91" t="s">
        <v>13</v>
      </c>
      <c r="C1711" s="91" t="s">
        <v>251</v>
      </c>
      <c r="D1711" s="91" t="s">
        <v>131</v>
      </c>
      <c r="E1711" s="94">
        <v>0.11</v>
      </c>
      <c r="F1711" s="81" t="s">
        <v>244</v>
      </c>
      <c r="G1711" s="91" t="s">
        <v>245</v>
      </c>
      <c r="H1711" s="91">
        <v>2025</v>
      </c>
    </row>
    <row r="1712" spans="1:8" x14ac:dyDescent="0.35">
      <c r="A1712" s="91" t="s">
        <v>4</v>
      </c>
      <c r="B1712" s="91" t="s">
        <v>13</v>
      </c>
      <c r="C1712" s="91" t="s">
        <v>243</v>
      </c>
      <c r="D1712" s="91" t="s">
        <v>132</v>
      </c>
      <c r="E1712" s="94">
        <v>9.0999999999999998E-2</v>
      </c>
      <c r="F1712" s="81" t="s">
        <v>244</v>
      </c>
      <c r="G1712" s="91" t="s">
        <v>252</v>
      </c>
      <c r="H1712" s="91">
        <v>2025</v>
      </c>
    </row>
    <row r="1713" spans="1:8" x14ac:dyDescent="0.35">
      <c r="A1713" s="91" t="s">
        <v>4</v>
      </c>
      <c r="B1713" s="91" t="s">
        <v>13</v>
      </c>
      <c r="C1713" s="91" t="s">
        <v>246</v>
      </c>
      <c r="D1713" s="91" t="s">
        <v>132</v>
      </c>
      <c r="E1713" s="94">
        <v>1.6E-2</v>
      </c>
      <c r="F1713" s="81" t="s">
        <v>244</v>
      </c>
      <c r="G1713" s="91" t="s">
        <v>252</v>
      </c>
      <c r="H1713" s="91">
        <v>2025</v>
      </c>
    </row>
    <row r="1714" spans="1:8" x14ac:dyDescent="0.35">
      <c r="A1714" s="91" t="s">
        <v>4</v>
      </c>
      <c r="B1714" s="91" t="s">
        <v>13</v>
      </c>
      <c r="C1714" s="91" t="s">
        <v>247</v>
      </c>
      <c r="D1714" s="91" t="s">
        <v>132</v>
      </c>
      <c r="E1714" s="95">
        <v>380</v>
      </c>
      <c r="F1714" s="81" t="s">
        <v>248</v>
      </c>
      <c r="G1714" s="91" t="s">
        <v>252</v>
      </c>
      <c r="H1714" s="91">
        <v>2025</v>
      </c>
    </row>
    <row r="1715" spans="1:8" x14ac:dyDescent="0.35">
      <c r="A1715" s="91" t="s">
        <v>4</v>
      </c>
      <c r="B1715" s="91" t="s">
        <v>13</v>
      </c>
      <c r="C1715" s="91" t="s">
        <v>249</v>
      </c>
      <c r="D1715" s="91" t="s">
        <v>132</v>
      </c>
      <c r="E1715" s="95">
        <v>156</v>
      </c>
      <c r="F1715" s="81" t="s">
        <v>248</v>
      </c>
      <c r="G1715" s="91" t="s">
        <v>252</v>
      </c>
      <c r="H1715" s="91">
        <v>2025</v>
      </c>
    </row>
    <row r="1716" spans="1:8" x14ac:dyDescent="0.35">
      <c r="A1716" s="91" t="s">
        <v>4</v>
      </c>
      <c r="B1716" s="91" t="s">
        <v>13</v>
      </c>
      <c r="C1716" s="91" t="s">
        <v>250</v>
      </c>
      <c r="D1716" s="91" t="s">
        <v>132</v>
      </c>
      <c r="E1716" s="95">
        <f>MROUND(INDEX('[2]Input Data'!$U$430:$AI$449,MATCH(IF($A1716="Primary",$A1716,$B1716),'[2]Input Data'!$A$430:$A$449,0),MATCH($D1716,'[2]Input Data'!B$429:Q$429,0)),1)</f>
        <v>330</v>
      </c>
      <c r="F1716" s="81" t="s">
        <v>248</v>
      </c>
      <c r="G1716" s="91" t="s">
        <v>252</v>
      </c>
      <c r="H1716" s="91">
        <v>2025</v>
      </c>
    </row>
    <row r="1717" spans="1:8" x14ac:dyDescent="0.35">
      <c r="A1717" s="91" t="s">
        <v>4</v>
      </c>
      <c r="B1717" s="91" t="s">
        <v>13</v>
      </c>
      <c r="C1717" s="91" t="s">
        <v>251</v>
      </c>
      <c r="D1717" s="91" t="s">
        <v>132</v>
      </c>
      <c r="E1717" s="94">
        <v>0.107</v>
      </c>
      <c r="F1717" s="81" t="s">
        <v>244</v>
      </c>
      <c r="G1717" s="91" t="s">
        <v>252</v>
      </c>
      <c r="H1717" s="91">
        <v>2025</v>
      </c>
    </row>
    <row r="1718" spans="1:8" x14ac:dyDescent="0.35">
      <c r="A1718" s="91" t="s">
        <v>4</v>
      </c>
      <c r="B1718" s="91" t="s">
        <v>13</v>
      </c>
      <c r="C1718" s="91" t="s">
        <v>243</v>
      </c>
      <c r="D1718" s="91" t="s">
        <v>133</v>
      </c>
      <c r="E1718" s="94">
        <v>8.7999999999999995E-2</v>
      </c>
      <c r="F1718" s="81" t="s">
        <v>244</v>
      </c>
      <c r="G1718" s="91" t="s">
        <v>252</v>
      </c>
      <c r="H1718" s="91">
        <v>2025</v>
      </c>
    </row>
    <row r="1719" spans="1:8" x14ac:dyDescent="0.35">
      <c r="A1719" s="91" t="s">
        <v>4</v>
      </c>
      <c r="B1719" s="91" t="s">
        <v>13</v>
      </c>
      <c r="C1719" s="91" t="s">
        <v>246</v>
      </c>
      <c r="D1719" s="91" t="s">
        <v>133</v>
      </c>
      <c r="E1719" s="94">
        <v>1.6E-2</v>
      </c>
      <c r="F1719" s="81" t="s">
        <v>244</v>
      </c>
      <c r="G1719" s="91" t="s">
        <v>252</v>
      </c>
      <c r="H1719" s="91">
        <v>2025</v>
      </c>
    </row>
    <row r="1720" spans="1:8" x14ac:dyDescent="0.35">
      <c r="A1720" s="91" t="s">
        <v>4</v>
      </c>
      <c r="B1720" s="91" t="s">
        <v>13</v>
      </c>
      <c r="C1720" s="91" t="s">
        <v>247</v>
      </c>
      <c r="D1720" s="91" t="s">
        <v>133</v>
      </c>
      <c r="E1720" s="95">
        <v>380</v>
      </c>
      <c r="F1720" s="81" t="s">
        <v>248</v>
      </c>
      <c r="G1720" s="91" t="s">
        <v>252</v>
      </c>
      <c r="H1720" s="91">
        <v>2025</v>
      </c>
    </row>
    <row r="1721" spans="1:8" x14ac:dyDescent="0.35">
      <c r="A1721" s="91" t="s">
        <v>4</v>
      </c>
      <c r="B1721" s="91" t="s">
        <v>13</v>
      </c>
      <c r="C1721" s="91" t="s">
        <v>249</v>
      </c>
      <c r="D1721" s="91" t="s">
        <v>133</v>
      </c>
      <c r="E1721" s="95">
        <v>148</v>
      </c>
      <c r="F1721" s="81" t="s">
        <v>248</v>
      </c>
      <c r="G1721" s="91" t="s">
        <v>252</v>
      </c>
      <c r="H1721" s="91">
        <v>2025</v>
      </c>
    </row>
    <row r="1722" spans="1:8" x14ac:dyDescent="0.35">
      <c r="A1722" s="91" t="s">
        <v>4</v>
      </c>
      <c r="B1722" s="91" t="s">
        <v>13</v>
      </c>
      <c r="C1722" s="91" t="s">
        <v>250</v>
      </c>
      <c r="D1722" s="91" t="s">
        <v>133</v>
      </c>
      <c r="E1722" s="95">
        <f>MROUND(INDEX('[2]Input Data'!$U$430:$AI$449,MATCH(IF($A1722="Primary",$A1722,$B1722),'[2]Input Data'!$A$430:$A$449,0),MATCH($D1722,'[2]Input Data'!B$429:Q$429,0)),1)</f>
        <v>465</v>
      </c>
      <c r="F1722" s="81" t="s">
        <v>248</v>
      </c>
      <c r="G1722" s="91" t="s">
        <v>252</v>
      </c>
      <c r="H1722" s="91">
        <v>2025</v>
      </c>
    </row>
    <row r="1723" spans="1:8" x14ac:dyDescent="0.35">
      <c r="A1723" s="91" t="s">
        <v>4</v>
      </c>
      <c r="B1723" s="91" t="s">
        <v>13</v>
      </c>
      <c r="C1723" s="91" t="s">
        <v>251</v>
      </c>
      <c r="D1723" s="91" t="s">
        <v>133</v>
      </c>
      <c r="E1723" s="94">
        <v>0.104</v>
      </c>
      <c r="F1723" s="81" t="s">
        <v>244</v>
      </c>
      <c r="G1723" s="91" t="s">
        <v>252</v>
      </c>
      <c r="H1723" s="91">
        <v>2025</v>
      </c>
    </row>
    <row r="1724" spans="1:8" x14ac:dyDescent="0.35">
      <c r="A1724" s="91" t="s">
        <v>4</v>
      </c>
      <c r="B1724" s="91" t="s">
        <v>13</v>
      </c>
      <c r="C1724" s="91" t="s">
        <v>243</v>
      </c>
      <c r="D1724" s="91" t="s">
        <v>134</v>
      </c>
      <c r="E1724" s="94">
        <v>8.8999999999999996E-2</v>
      </c>
      <c r="F1724" s="81" t="s">
        <v>244</v>
      </c>
      <c r="G1724" s="91" t="s">
        <v>252</v>
      </c>
      <c r="H1724" s="91">
        <v>2025</v>
      </c>
    </row>
    <row r="1725" spans="1:8" x14ac:dyDescent="0.35">
      <c r="A1725" s="91" t="s">
        <v>4</v>
      </c>
      <c r="B1725" s="91" t="s">
        <v>13</v>
      </c>
      <c r="C1725" s="91" t="s">
        <v>246</v>
      </c>
      <c r="D1725" s="91" t="s">
        <v>134</v>
      </c>
      <c r="E1725" s="94">
        <v>1.6E-2</v>
      </c>
      <c r="F1725" s="81" t="s">
        <v>244</v>
      </c>
      <c r="G1725" s="91" t="s">
        <v>252</v>
      </c>
      <c r="H1725" s="91">
        <v>2025</v>
      </c>
    </row>
    <row r="1726" spans="1:8" x14ac:dyDescent="0.35">
      <c r="A1726" s="91" t="s">
        <v>4</v>
      </c>
      <c r="B1726" s="91" t="s">
        <v>13</v>
      </c>
      <c r="C1726" s="91" t="s">
        <v>247</v>
      </c>
      <c r="D1726" s="91" t="s">
        <v>134</v>
      </c>
      <c r="E1726" s="95">
        <v>380</v>
      </c>
      <c r="F1726" s="81" t="s">
        <v>248</v>
      </c>
      <c r="G1726" s="91" t="s">
        <v>252</v>
      </c>
      <c r="H1726" s="91">
        <v>2025</v>
      </c>
    </row>
    <row r="1727" spans="1:8" x14ac:dyDescent="0.35">
      <c r="A1727" s="91" t="s">
        <v>4</v>
      </c>
      <c r="B1727" s="91" t="s">
        <v>13</v>
      </c>
      <c r="C1727" s="91" t="s">
        <v>249</v>
      </c>
      <c r="D1727" s="91" t="s">
        <v>134</v>
      </c>
      <c r="E1727" s="95">
        <v>158</v>
      </c>
      <c r="F1727" s="81" t="s">
        <v>248</v>
      </c>
      <c r="G1727" s="91" t="s">
        <v>252</v>
      </c>
      <c r="H1727" s="91">
        <v>2025</v>
      </c>
    </row>
    <row r="1728" spans="1:8" x14ac:dyDescent="0.35">
      <c r="A1728" s="91" t="s">
        <v>4</v>
      </c>
      <c r="B1728" s="91" t="s">
        <v>13</v>
      </c>
      <c r="C1728" s="91" t="s">
        <v>250</v>
      </c>
      <c r="D1728" s="91" t="s">
        <v>134</v>
      </c>
      <c r="E1728" s="95"/>
      <c r="F1728" s="81"/>
      <c r="G1728" s="91" t="s">
        <v>252</v>
      </c>
      <c r="H1728" s="91">
        <v>2025</v>
      </c>
    </row>
    <row r="1729" spans="1:8" x14ac:dyDescent="0.35">
      <c r="A1729" s="91" t="s">
        <v>4</v>
      </c>
      <c r="B1729" s="91" t="s">
        <v>13</v>
      </c>
      <c r="C1729" s="91" t="s">
        <v>251</v>
      </c>
      <c r="D1729" s="91" t="s">
        <v>134</v>
      </c>
      <c r="E1729" s="94">
        <v>0.105</v>
      </c>
      <c r="F1729" s="81" t="s">
        <v>244</v>
      </c>
      <c r="G1729" s="91" t="s">
        <v>252</v>
      </c>
      <c r="H1729" s="91">
        <v>2025</v>
      </c>
    </row>
    <row r="1730" spans="1:8" x14ac:dyDescent="0.35">
      <c r="A1730" s="91" t="s">
        <v>4</v>
      </c>
      <c r="B1730" s="91" t="s">
        <v>27</v>
      </c>
      <c r="C1730" s="91" t="s">
        <v>243</v>
      </c>
      <c r="D1730" s="91" t="s">
        <v>119</v>
      </c>
      <c r="E1730" s="94">
        <v>6.9000000000000006E-2</v>
      </c>
      <c r="F1730" s="81" t="s">
        <v>244</v>
      </c>
      <c r="G1730" s="91" t="s">
        <v>245</v>
      </c>
      <c r="H1730" s="91">
        <v>2025</v>
      </c>
    </row>
    <row r="1731" spans="1:8" x14ac:dyDescent="0.35">
      <c r="A1731" s="91" t="s">
        <v>4</v>
      </c>
      <c r="B1731" s="91" t="s">
        <v>27</v>
      </c>
      <c r="C1731" s="91" t="s">
        <v>246</v>
      </c>
      <c r="D1731" s="91" t="s">
        <v>119</v>
      </c>
      <c r="E1731" s="94">
        <v>3.3000000000000002E-2</v>
      </c>
      <c r="F1731" s="81" t="s">
        <v>244</v>
      </c>
      <c r="G1731" s="91" t="s">
        <v>245</v>
      </c>
      <c r="H1731" s="91">
        <v>2025</v>
      </c>
    </row>
    <row r="1732" spans="1:8" x14ac:dyDescent="0.35">
      <c r="A1732" s="91" t="s">
        <v>4</v>
      </c>
      <c r="B1732" s="91" t="s">
        <v>27</v>
      </c>
      <c r="C1732" s="91" t="s">
        <v>247</v>
      </c>
      <c r="D1732" s="91" t="s">
        <v>119</v>
      </c>
      <c r="E1732" s="95">
        <v>161</v>
      </c>
      <c r="F1732" s="81" t="s">
        <v>248</v>
      </c>
      <c r="G1732" s="91" t="s">
        <v>245</v>
      </c>
      <c r="H1732" s="91">
        <v>2025</v>
      </c>
    </row>
    <row r="1733" spans="1:8" x14ac:dyDescent="0.35">
      <c r="A1733" s="91" t="s">
        <v>4</v>
      </c>
      <c r="B1733" s="91" t="s">
        <v>27</v>
      </c>
      <c r="C1733" s="91" t="s">
        <v>249</v>
      </c>
      <c r="D1733" s="91" t="s">
        <v>119</v>
      </c>
      <c r="E1733" s="95">
        <v>115</v>
      </c>
      <c r="F1733" s="81" t="s">
        <v>248</v>
      </c>
      <c r="G1733" s="91" t="s">
        <v>245</v>
      </c>
      <c r="H1733" s="91">
        <v>2025</v>
      </c>
    </row>
    <row r="1734" spans="1:8" x14ac:dyDescent="0.35">
      <c r="A1734" s="91" t="s">
        <v>4</v>
      </c>
      <c r="B1734" s="91" t="s">
        <v>27</v>
      </c>
      <c r="C1734" s="91" t="s">
        <v>250</v>
      </c>
      <c r="D1734" s="91" t="s">
        <v>119</v>
      </c>
      <c r="E1734" s="95">
        <v>364</v>
      </c>
      <c r="F1734" s="81" t="s">
        <v>248</v>
      </c>
      <c r="G1734" s="91" t="s">
        <v>245</v>
      </c>
      <c r="H1734" s="91">
        <v>2025</v>
      </c>
    </row>
    <row r="1735" spans="1:8" x14ac:dyDescent="0.35">
      <c r="A1735" s="91" t="s">
        <v>4</v>
      </c>
      <c r="B1735" s="91" t="s">
        <v>27</v>
      </c>
      <c r="C1735" s="91" t="s">
        <v>251</v>
      </c>
      <c r="D1735" s="91" t="s">
        <v>119</v>
      </c>
      <c r="E1735" s="94">
        <v>0.10100000000000001</v>
      </c>
      <c r="F1735" s="81" t="s">
        <v>244</v>
      </c>
      <c r="G1735" s="91" t="s">
        <v>245</v>
      </c>
      <c r="H1735" s="91">
        <v>2025</v>
      </c>
    </row>
    <row r="1736" spans="1:8" x14ac:dyDescent="0.35">
      <c r="A1736" s="91" t="s">
        <v>4</v>
      </c>
      <c r="B1736" s="91" t="s">
        <v>27</v>
      </c>
      <c r="C1736" s="91" t="s">
        <v>243</v>
      </c>
      <c r="D1736" s="91" t="s">
        <v>120</v>
      </c>
      <c r="E1736" s="94">
        <v>6.4000000000000001E-2</v>
      </c>
      <c r="F1736" s="81" t="s">
        <v>244</v>
      </c>
      <c r="G1736" s="91" t="s">
        <v>245</v>
      </c>
      <c r="H1736" s="91">
        <v>2025</v>
      </c>
    </row>
    <row r="1737" spans="1:8" x14ac:dyDescent="0.35">
      <c r="A1737" s="91" t="s">
        <v>4</v>
      </c>
      <c r="B1737" s="91" t="s">
        <v>27</v>
      </c>
      <c r="C1737" s="91" t="s">
        <v>246</v>
      </c>
      <c r="D1737" s="91" t="s">
        <v>120</v>
      </c>
      <c r="E1737" s="94">
        <v>2.7E-2</v>
      </c>
      <c r="F1737" s="81" t="s">
        <v>244</v>
      </c>
      <c r="G1737" s="91" t="s">
        <v>245</v>
      </c>
      <c r="H1737" s="91">
        <v>2025</v>
      </c>
    </row>
    <row r="1738" spans="1:8" x14ac:dyDescent="0.35">
      <c r="A1738" s="91" t="s">
        <v>4</v>
      </c>
      <c r="B1738" s="91" t="s">
        <v>27</v>
      </c>
      <c r="C1738" s="91" t="s">
        <v>247</v>
      </c>
      <c r="D1738" s="91" t="s">
        <v>120</v>
      </c>
      <c r="E1738" s="95">
        <v>211</v>
      </c>
      <c r="F1738" s="81" t="s">
        <v>248</v>
      </c>
      <c r="G1738" s="91" t="s">
        <v>245</v>
      </c>
      <c r="H1738" s="91">
        <v>2025</v>
      </c>
    </row>
    <row r="1739" spans="1:8" x14ac:dyDescent="0.35">
      <c r="A1739" s="91" t="s">
        <v>4</v>
      </c>
      <c r="B1739" s="91" t="s">
        <v>27</v>
      </c>
      <c r="C1739" s="91" t="s">
        <v>249</v>
      </c>
      <c r="D1739" s="91" t="s">
        <v>120</v>
      </c>
      <c r="E1739" s="95">
        <v>186</v>
      </c>
      <c r="F1739" s="81" t="s">
        <v>248</v>
      </c>
      <c r="G1739" s="91" t="s">
        <v>245</v>
      </c>
      <c r="H1739" s="91">
        <v>2025</v>
      </c>
    </row>
    <row r="1740" spans="1:8" x14ac:dyDescent="0.35">
      <c r="A1740" s="91" t="s">
        <v>4</v>
      </c>
      <c r="B1740" s="91" t="s">
        <v>27</v>
      </c>
      <c r="C1740" s="91" t="s">
        <v>250</v>
      </c>
      <c r="D1740" s="91" t="s">
        <v>120</v>
      </c>
      <c r="E1740" s="95">
        <v>324</v>
      </c>
      <c r="F1740" s="81" t="s">
        <v>248</v>
      </c>
      <c r="G1740" s="91" t="s">
        <v>245</v>
      </c>
      <c r="H1740" s="91">
        <v>2025</v>
      </c>
    </row>
    <row r="1741" spans="1:8" x14ac:dyDescent="0.35">
      <c r="A1741" s="91" t="s">
        <v>4</v>
      </c>
      <c r="B1741" s="91" t="s">
        <v>27</v>
      </c>
      <c r="C1741" s="91" t="s">
        <v>251</v>
      </c>
      <c r="D1741" s="91" t="s">
        <v>120</v>
      </c>
      <c r="E1741" s="94">
        <v>9.1999999999999998E-2</v>
      </c>
      <c r="F1741" s="81" t="s">
        <v>244</v>
      </c>
      <c r="G1741" s="91" t="s">
        <v>245</v>
      </c>
      <c r="H1741" s="91">
        <v>2025</v>
      </c>
    </row>
    <row r="1742" spans="1:8" x14ac:dyDescent="0.35">
      <c r="A1742" s="91" t="s">
        <v>4</v>
      </c>
      <c r="B1742" s="91" t="s">
        <v>27</v>
      </c>
      <c r="C1742" s="91" t="s">
        <v>243</v>
      </c>
      <c r="D1742" s="91" t="s">
        <v>121</v>
      </c>
      <c r="E1742" s="94">
        <v>6.5000000000000002E-2</v>
      </c>
      <c r="F1742" s="81" t="s">
        <v>244</v>
      </c>
      <c r="G1742" s="91" t="s">
        <v>245</v>
      </c>
      <c r="H1742" s="91">
        <v>2025</v>
      </c>
    </row>
    <row r="1743" spans="1:8" x14ac:dyDescent="0.35">
      <c r="A1743" s="91" t="s">
        <v>4</v>
      </c>
      <c r="B1743" s="91" t="s">
        <v>27</v>
      </c>
      <c r="C1743" s="91" t="s">
        <v>246</v>
      </c>
      <c r="D1743" s="91" t="s">
        <v>121</v>
      </c>
      <c r="E1743" s="94">
        <v>2.5000000000000001E-2</v>
      </c>
      <c r="F1743" s="81" t="s">
        <v>244</v>
      </c>
      <c r="G1743" s="91" t="s">
        <v>245</v>
      </c>
      <c r="H1743" s="91">
        <v>2025</v>
      </c>
    </row>
    <row r="1744" spans="1:8" x14ac:dyDescent="0.35">
      <c r="A1744" s="91" t="s">
        <v>4</v>
      </c>
      <c r="B1744" s="91" t="s">
        <v>27</v>
      </c>
      <c r="C1744" s="91" t="s">
        <v>247</v>
      </c>
      <c r="D1744" s="91" t="s">
        <v>121</v>
      </c>
      <c r="E1744" s="95">
        <v>247</v>
      </c>
      <c r="F1744" s="81" t="s">
        <v>248</v>
      </c>
      <c r="G1744" s="91" t="s">
        <v>245</v>
      </c>
      <c r="H1744" s="91">
        <v>2025</v>
      </c>
    </row>
    <row r="1745" spans="1:8" x14ac:dyDescent="0.35">
      <c r="A1745" s="91" t="s">
        <v>4</v>
      </c>
      <c r="B1745" s="91" t="s">
        <v>27</v>
      </c>
      <c r="C1745" s="91" t="s">
        <v>249</v>
      </c>
      <c r="D1745" s="91" t="s">
        <v>121</v>
      </c>
      <c r="E1745" s="95">
        <v>133</v>
      </c>
      <c r="F1745" s="81" t="s">
        <v>248</v>
      </c>
      <c r="G1745" s="91" t="s">
        <v>245</v>
      </c>
      <c r="H1745" s="91">
        <v>2025</v>
      </c>
    </row>
    <row r="1746" spans="1:8" x14ac:dyDescent="0.35">
      <c r="A1746" s="91" t="s">
        <v>4</v>
      </c>
      <c r="B1746" s="91" t="s">
        <v>27</v>
      </c>
      <c r="C1746" s="91" t="s">
        <v>250</v>
      </c>
      <c r="D1746" s="91" t="s">
        <v>121</v>
      </c>
      <c r="E1746" s="95">
        <v>344</v>
      </c>
      <c r="F1746" s="81" t="s">
        <v>248</v>
      </c>
      <c r="G1746" s="91" t="s">
        <v>245</v>
      </c>
      <c r="H1746" s="91">
        <v>2025</v>
      </c>
    </row>
    <row r="1747" spans="1:8" x14ac:dyDescent="0.35">
      <c r="A1747" s="91" t="s">
        <v>4</v>
      </c>
      <c r="B1747" s="91" t="s">
        <v>27</v>
      </c>
      <c r="C1747" s="91" t="s">
        <v>251</v>
      </c>
      <c r="D1747" s="91" t="s">
        <v>121</v>
      </c>
      <c r="E1747" s="94">
        <v>9.0999999999999998E-2</v>
      </c>
      <c r="F1747" s="81" t="s">
        <v>244</v>
      </c>
      <c r="G1747" s="91" t="s">
        <v>245</v>
      </c>
      <c r="H1747" s="91">
        <v>2025</v>
      </c>
    </row>
    <row r="1748" spans="1:8" x14ac:dyDescent="0.35">
      <c r="A1748" s="91" t="s">
        <v>4</v>
      </c>
      <c r="B1748" s="91" t="s">
        <v>27</v>
      </c>
      <c r="C1748" s="91" t="s">
        <v>243</v>
      </c>
      <c r="D1748" s="91" t="s">
        <v>122</v>
      </c>
      <c r="E1748" s="94">
        <v>7.3999999999999996E-2</v>
      </c>
      <c r="F1748" s="81" t="s">
        <v>244</v>
      </c>
      <c r="G1748" s="91" t="s">
        <v>245</v>
      </c>
      <c r="H1748" s="91">
        <v>2025</v>
      </c>
    </row>
    <row r="1749" spans="1:8" x14ac:dyDescent="0.35">
      <c r="A1749" s="91" t="s">
        <v>4</v>
      </c>
      <c r="B1749" s="91" t="s">
        <v>27</v>
      </c>
      <c r="C1749" s="91" t="s">
        <v>246</v>
      </c>
      <c r="D1749" s="91" t="s">
        <v>122</v>
      </c>
      <c r="E1749" s="94">
        <v>3.2000000000000001E-2</v>
      </c>
      <c r="F1749" s="81" t="s">
        <v>244</v>
      </c>
      <c r="G1749" s="91" t="s">
        <v>245</v>
      </c>
      <c r="H1749" s="91">
        <v>2025</v>
      </c>
    </row>
    <row r="1750" spans="1:8" x14ac:dyDescent="0.35">
      <c r="A1750" s="91" t="s">
        <v>4</v>
      </c>
      <c r="B1750" s="91" t="s">
        <v>27</v>
      </c>
      <c r="C1750" s="91" t="s">
        <v>247</v>
      </c>
      <c r="D1750" s="91" t="s">
        <v>122</v>
      </c>
      <c r="E1750" s="95">
        <v>266</v>
      </c>
      <c r="F1750" s="81" t="s">
        <v>248</v>
      </c>
      <c r="G1750" s="91" t="s">
        <v>245</v>
      </c>
      <c r="H1750" s="91">
        <v>2025</v>
      </c>
    </row>
    <row r="1751" spans="1:8" x14ac:dyDescent="0.35">
      <c r="A1751" s="91" t="s">
        <v>4</v>
      </c>
      <c r="B1751" s="91" t="s">
        <v>27</v>
      </c>
      <c r="C1751" s="91" t="s">
        <v>249</v>
      </c>
      <c r="D1751" s="91" t="s">
        <v>122</v>
      </c>
      <c r="E1751" s="95">
        <v>146</v>
      </c>
      <c r="F1751" s="81" t="s">
        <v>248</v>
      </c>
      <c r="G1751" s="91" t="s">
        <v>245</v>
      </c>
      <c r="H1751" s="91">
        <v>2025</v>
      </c>
    </row>
    <row r="1752" spans="1:8" x14ac:dyDescent="0.35">
      <c r="A1752" s="91" t="s">
        <v>4</v>
      </c>
      <c r="B1752" s="91" t="s">
        <v>27</v>
      </c>
      <c r="C1752" s="91" t="s">
        <v>250</v>
      </c>
      <c r="D1752" s="91" t="s">
        <v>122</v>
      </c>
      <c r="E1752" s="95">
        <v>329</v>
      </c>
      <c r="F1752" s="81" t="s">
        <v>248</v>
      </c>
      <c r="G1752" s="91" t="s">
        <v>245</v>
      </c>
      <c r="H1752" s="91">
        <v>2025</v>
      </c>
    </row>
    <row r="1753" spans="1:8" x14ac:dyDescent="0.35">
      <c r="A1753" s="91" t="s">
        <v>4</v>
      </c>
      <c r="B1753" s="91" t="s">
        <v>27</v>
      </c>
      <c r="C1753" s="91" t="s">
        <v>251</v>
      </c>
      <c r="D1753" s="91" t="s">
        <v>122</v>
      </c>
      <c r="E1753" s="94">
        <v>0.106</v>
      </c>
      <c r="F1753" s="81" t="s">
        <v>244</v>
      </c>
      <c r="G1753" s="91" t="s">
        <v>245</v>
      </c>
      <c r="H1753" s="91">
        <v>2025</v>
      </c>
    </row>
    <row r="1754" spans="1:8" x14ac:dyDescent="0.35">
      <c r="A1754" s="91" t="s">
        <v>4</v>
      </c>
      <c r="B1754" s="91" t="s">
        <v>27</v>
      </c>
      <c r="C1754" s="91" t="s">
        <v>243</v>
      </c>
      <c r="D1754" s="91" t="s">
        <v>123</v>
      </c>
      <c r="E1754" s="94">
        <v>8.4000000000000005E-2</v>
      </c>
      <c r="F1754" s="81" t="s">
        <v>244</v>
      </c>
      <c r="G1754" s="91" t="s">
        <v>245</v>
      </c>
      <c r="H1754" s="91">
        <v>2025</v>
      </c>
    </row>
    <row r="1755" spans="1:8" x14ac:dyDescent="0.35">
      <c r="A1755" s="91" t="s">
        <v>4</v>
      </c>
      <c r="B1755" s="91" t="s">
        <v>27</v>
      </c>
      <c r="C1755" s="91" t="s">
        <v>246</v>
      </c>
      <c r="D1755" s="91" t="s">
        <v>123</v>
      </c>
      <c r="E1755" s="94">
        <v>2.9000000000000001E-2</v>
      </c>
      <c r="F1755" s="81" t="s">
        <v>244</v>
      </c>
      <c r="G1755" s="91" t="s">
        <v>245</v>
      </c>
      <c r="H1755" s="91">
        <v>2025</v>
      </c>
    </row>
    <row r="1756" spans="1:8" x14ac:dyDescent="0.35">
      <c r="A1756" s="91" t="s">
        <v>4</v>
      </c>
      <c r="B1756" s="91" t="s">
        <v>27</v>
      </c>
      <c r="C1756" s="91" t="s">
        <v>247</v>
      </c>
      <c r="D1756" s="91" t="s">
        <v>123</v>
      </c>
      <c r="E1756" s="95">
        <v>238</v>
      </c>
      <c r="F1756" s="81" t="s">
        <v>248</v>
      </c>
      <c r="G1756" s="91" t="s">
        <v>245</v>
      </c>
      <c r="H1756" s="91">
        <v>2025</v>
      </c>
    </row>
    <row r="1757" spans="1:8" x14ac:dyDescent="0.35">
      <c r="A1757" s="91" t="s">
        <v>4</v>
      </c>
      <c r="B1757" s="91" t="s">
        <v>27</v>
      </c>
      <c r="C1757" s="91" t="s">
        <v>249</v>
      </c>
      <c r="D1757" s="91" t="s">
        <v>123</v>
      </c>
      <c r="E1757" s="95">
        <v>135</v>
      </c>
      <c r="F1757" s="81" t="s">
        <v>248</v>
      </c>
      <c r="G1757" s="91" t="s">
        <v>245</v>
      </c>
      <c r="H1757" s="91">
        <v>2025</v>
      </c>
    </row>
    <row r="1758" spans="1:8" x14ac:dyDescent="0.35">
      <c r="A1758" s="91" t="s">
        <v>4</v>
      </c>
      <c r="B1758" s="91" t="s">
        <v>27</v>
      </c>
      <c r="C1758" s="91" t="s">
        <v>250</v>
      </c>
      <c r="D1758" s="91" t="s">
        <v>123</v>
      </c>
      <c r="E1758" s="95">
        <v>366</v>
      </c>
      <c r="F1758" s="81" t="s">
        <v>248</v>
      </c>
      <c r="G1758" s="91" t="s">
        <v>245</v>
      </c>
      <c r="H1758" s="91">
        <v>2025</v>
      </c>
    </row>
    <row r="1759" spans="1:8" x14ac:dyDescent="0.35">
      <c r="A1759" s="91" t="s">
        <v>4</v>
      </c>
      <c r="B1759" s="91" t="s">
        <v>27</v>
      </c>
      <c r="C1759" s="91" t="s">
        <v>251</v>
      </c>
      <c r="D1759" s="91" t="s">
        <v>123</v>
      </c>
      <c r="E1759" s="94">
        <v>0.112</v>
      </c>
      <c r="F1759" s="81" t="s">
        <v>244</v>
      </c>
      <c r="G1759" s="91" t="s">
        <v>245</v>
      </c>
      <c r="H1759" s="91">
        <v>2025</v>
      </c>
    </row>
    <row r="1760" spans="1:8" x14ac:dyDescent="0.35">
      <c r="A1760" s="91" t="s">
        <v>4</v>
      </c>
      <c r="B1760" s="91" t="s">
        <v>27</v>
      </c>
      <c r="C1760" s="91" t="s">
        <v>243</v>
      </c>
      <c r="D1760" s="91" t="s">
        <v>124</v>
      </c>
      <c r="E1760" s="94">
        <v>8.3000000000000004E-2</v>
      </c>
      <c r="F1760" s="81" t="s">
        <v>244</v>
      </c>
      <c r="G1760" s="91" t="s">
        <v>245</v>
      </c>
      <c r="H1760" s="91">
        <v>2025</v>
      </c>
    </row>
    <row r="1761" spans="1:8" x14ac:dyDescent="0.35">
      <c r="A1761" s="91" t="s">
        <v>4</v>
      </c>
      <c r="B1761" s="91" t="s">
        <v>27</v>
      </c>
      <c r="C1761" s="91" t="s">
        <v>246</v>
      </c>
      <c r="D1761" s="91" t="s">
        <v>124</v>
      </c>
      <c r="E1761" s="94">
        <v>2.5000000000000001E-2</v>
      </c>
      <c r="F1761" s="81" t="s">
        <v>244</v>
      </c>
      <c r="G1761" s="91" t="s">
        <v>245</v>
      </c>
      <c r="H1761" s="91">
        <v>2025</v>
      </c>
    </row>
    <row r="1762" spans="1:8" x14ac:dyDescent="0.35">
      <c r="A1762" s="91" t="s">
        <v>4</v>
      </c>
      <c r="B1762" s="91" t="s">
        <v>27</v>
      </c>
      <c r="C1762" s="91" t="s">
        <v>247</v>
      </c>
      <c r="D1762" s="91" t="s">
        <v>124</v>
      </c>
      <c r="E1762" s="95">
        <v>256</v>
      </c>
      <c r="F1762" s="81" t="s">
        <v>248</v>
      </c>
      <c r="G1762" s="91" t="s">
        <v>245</v>
      </c>
      <c r="H1762" s="91">
        <v>2025</v>
      </c>
    </row>
    <row r="1763" spans="1:8" x14ac:dyDescent="0.35">
      <c r="A1763" s="91" t="s">
        <v>4</v>
      </c>
      <c r="B1763" s="91" t="s">
        <v>27</v>
      </c>
      <c r="C1763" s="91" t="s">
        <v>249</v>
      </c>
      <c r="D1763" s="91" t="s">
        <v>124</v>
      </c>
      <c r="E1763" s="95">
        <v>123</v>
      </c>
      <c r="F1763" s="81" t="s">
        <v>248</v>
      </c>
      <c r="G1763" s="91" t="s">
        <v>245</v>
      </c>
      <c r="H1763" s="91">
        <v>2025</v>
      </c>
    </row>
    <row r="1764" spans="1:8" x14ac:dyDescent="0.35">
      <c r="A1764" s="91" t="s">
        <v>4</v>
      </c>
      <c r="B1764" s="91" t="s">
        <v>27</v>
      </c>
      <c r="C1764" s="91" t="s">
        <v>250</v>
      </c>
      <c r="D1764" s="91" t="s">
        <v>124</v>
      </c>
      <c r="E1764" s="95">
        <v>359</v>
      </c>
      <c r="F1764" s="81" t="s">
        <v>248</v>
      </c>
      <c r="G1764" s="91" t="s">
        <v>245</v>
      </c>
      <c r="H1764" s="91">
        <v>2025</v>
      </c>
    </row>
    <row r="1765" spans="1:8" x14ac:dyDescent="0.35">
      <c r="A1765" s="91" t="s">
        <v>4</v>
      </c>
      <c r="B1765" s="91" t="s">
        <v>27</v>
      </c>
      <c r="C1765" s="91" t="s">
        <v>251</v>
      </c>
      <c r="D1765" s="91" t="s">
        <v>124</v>
      </c>
      <c r="E1765" s="94">
        <v>0.108</v>
      </c>
      <c r="F1765" s="81" t="s">
        <v>244</v>
      </c>
      <c r="G1765" s="91" t="s">
        <v>245</v>
      </c>
      <c r="H1765" s="91">
        <v>2025</v>
      </c>
    </row>
    <row r="1766" spans="1:8" x14ac:dyDescent="0.35">
      <c r="A1766" s="91" t="s">
        <v>4</v>
      </c>
      <c r="B1766" s="91" t="s">
        <v>27</v>
      </c>
      <c r="C1766" s="91" t="s">
        <v>243</v>
      </c>
      <c r="D1766" s="91" t="s">
        <v>125</v>
      </c>
      <c r="E1766" s="94">
        <v>8.2000000000000003E-2</v>
      </c>
      <c r="F1766" s="81" t="s">
        <v>244</v>
      </c>
      <c r="G1766" s="91" t="s">
        <v>245</v>
      </c>
      <c r="H1766" s="91">
        <v>2025</v>
      </c>
    </row>
    <row r="1767" spans="1:8" x14ac:dyDescent="0.35">
      <c r="A1767" s="91" t="s">
        <v>4</v>
      </c>
      <c r="B1767" s="91" t="s">
        <v>27</v>
      </c>
      <c r="C1767" s="91" t="s">
        <v>246</v>
      </c>
      <c r="D1767" s="91" t="s">
        <v>125</v>
      </c>
      <c r="E1767" s="94">
        <v>2.5000000000000001E-2</v>
      </c>
      <c r="F1767" s="81" t="s">
        <v>244</v>
      </c>
      <c r="G1767" s="91" t="s">
        <v>245</v>
      </c>
      <c r="H1767" s="91">
        <v>2025</v>
      </c>
    </row>
    <row r="1768" spans="1:8" x14ac:dyDescent="0.35">
      <c r="A1768" s="91" t="s">
        <v>4</v>
      </c>
      <c r="B1768" s="91" t="s">
        <v>27</v>
      </c>
      <c r="C1768" s="91" t="s">
        <v>247</v>
      </c>
      <c r="D1768" s="91" t="s">
        <v>125</v>
      </c>
      <c r="E1768" s="95">
        <v>235</v>
      </c>
      <c r="F1768" s="81" t="s">
        <v>248</v>
      </c>
      <c r="G1768" s="91" t="s">
        <v>245</v>
      </c>
      <c r="H1768" s="91">
        <v>2025</v>
      </c>
    </row>
    <row r="1769" spans="1:8" x14ac:dyDescent="0.35">
      <c r="A1769" s="91" t="s">
        <v>4</v>
      </c>
      <c r="B1769" s="91" t="s">
        <v>27</v>
      </c>
      <c r="C1769" s="91" t="s">
        <v>249</v>
      </c>
      <c r="D1769" s="91" t="s">
        <v>125</v>
      </c>
      <c r="E1769" s="95">
        <v>96</v>
      </c>
      <c r="F1769" s="81" t="s">
        <v>248</v>
      </c>
      <c r="G1769" s="91" t="s">
        <v>245</v>
      </c>
      <c r="H1769" s="91">
        <v>2025</v>
      </c>
    </row>
    <row r="1770" spans="1:8" x14ac:dyDescent="0.35">
      <c r="A1770" s="91" t="s">
        <v>4</v>
      </c>
      <c r="B1770" s="91" t="s">
        <v>27</v>
      </c>
      <c r="C1770" s="91" t="s">
        <v>250</v>
      </c>
      <c r="D1770" s="91" t="s">
        <v>125</v>
      </c>
      <c r="E1770" s="95">
        <v>340</v>
      </c>
      <c r="F1770" s="81" t="s">
        <v>248</v>
      </c>
      <c r="G1770" s="91" t="s">
        <v>245</v>
      </c>
      <c r="H1770" s="91">
        <v>2025</v>
      </c>
    </row>
    <row r="1771" spans="1:8" x14ac:dyDescent="0.35">
      <c r="A1771" s="91" t="s">
        <v>4</v>
      </c>
      <c r="B1771" s="91" t="s">
        <v>27</v>
      </c>
      <c r="C1771" s="91" t="s">
        <v>251</v>
      </c>
      <c r="D1771" s="91" t="s">
        <v>125</v>
      </c>
      <c r="E1771" s="94">
        <v>0.107</v>
      </c>
      <c r="F1771" s="81" t="s">
        <v>244</v>
      </c>
      <c r="G1771" s="91" t="s">
        <v>245</v>
      </c>
      <c r="H1771" s="91">
        <v>2025</v>
      </c>
    </row>
    <row r="1772" spans="1:8" x14ac:dyDescent="0.35">
      <c r="A1772" s="91" t="s">
        <v>4</v>
      </c>
      <c r="B1772" s="91" t="s">
        <v>27</v>
      </c>
      <c r="C1772" s="91" t="s">
        <v>243</v>
      </c>
      <c r="D1772" s="91" t="s">
        <v>126</v>
      </c>
      <c r="E1772" s="94">
        <v>7.6999999999999999E-2</v>
      </c>
      <c r="F1772" s="81" t="s">
        <v>244</v>
      </c>
      <c r="G1772" s="91" t="s">
        <v>245</v>
      </c>
      <c r="H1772" s="91">
        <v>2025</v>
      </c>
    </row>
    <row r="1773" spans="1:8" x14ac:dyDescent="0.35">
      <c r="A1773" s="91" t="s">
        <v>4</v>
      </c>
      <c r="B1773" s="91" t="s">
        <v>27</v>
      </c>
      <c r="C1773" s="91" t="s">
        <v>246</v>
      </c>
      <c r="D1773" s="91" t="s">
        <v>126</v>
      </c>
      <c r="E1773" s="94">
        <v>1.7999999999999999E-2</v>
      </c>
      <c r="F1773" s="81" t="s">
        <v>244</v>
      </c>
      <c r="G1773" s="91" t="s">
        <v>245</v>
      </c>
      <c r="H1773" s="91">
        <v>2025</v>
      </c>
    </row>
    <row r="1774" spans="1:8" x14ac:dyDescent="0.35">
      <c r="A1774" s="91" t="s">
        <v>4</v>
      </c>
      <c r="B1774" s="91" t="s">
        <v>27</v>
      </c>
      <c r="C1774" s="91" t="s">
        <v>247</v>
      </c>
      <c r="D1774" s="91" t="s">
        <v>126</v>
      </c>
      <c r="E1774" s="95">
        <v>242</v>
      </c>
      <c r="F1774" s="81" t="s">
        <v>248</v>
      </c>
      <c r="G1774" s="91" t="s">
        <v>245</v>
      </c>
      <c r="H1774" s="91">
        <v>2025</v>
      </c>
    </row>
    <row r="1775" spans="1:8" x14ac:dyDescent="0.35">
      <c r="A1775" s="91" t="s">
        <v>4</v>
      </c>
      <c r="B1775" s="91" t="s">
        <v>27</v>
      </c>
      <c r="C1775" s="91" t="s">
        <v>249</v>
      </c>
      <c r="D1775" s="91" t="s">
        <v>126</v>
      </c>
      <c r="E1775" s="95">
        <v>87</v>
      </c>
      <c r="F1775" s="81" t="s">
        <v>248</v>
      </c>
      <c r="G1775" s="91" t="s">
        <v>245</v>
      </c>
      <c r="H1775" s="91">
        <v>2025</v>
      </c>
    </row>
    <row r="1776" spans="1:8" x14ac:dyDescent="0.35">
      <c r="A1776" s="91" t="s">
        <v>4</v>
      </c>
      <c r="B1776" s="91" t="s">
        <v>27</v>
      </c>
      <c r="C1776" s="91" t="s">
        <v>250</v>
      </c>
      <c r="D1776" s="91" t="s">
        <v>126</v>
      </c>
      <c r="E1776" s="95">
        <v>354</v>
      </c>
      <c r="F1776" s="81" t="s">
        <v>248</v>
      </c>
      <c r="G1776" s="91" t="s">
        <v>245</v>
      </c>
      <c r="H1776" s="91">
        <v>2025</v>
      </c>
    </row>
    <row r="1777" spans="1:8" x14ac:dyDescent="0.35">
      <c r="A1777" s="91" t="s">
        <v>4</v>
      </c>
      <c r="B1777" s="91" t="s">
        <v>27</v>
      </c>
      <c r="C1777" s="91" t="s">
        <v>251</v>
      </c>
      <c r="D1777" s="91" t="s">
        <v>126</v>
      </c>
      <c r="E1777" s="94">
        <v>9.5000000000000001E-2</v>
      </c>
      <c r="F1777" s="81" t="s">
        <v>244</v>
      </c>
      <c r="G1777" s="91" t="s">
        <v>245</v>
      </c>
      <c r="H1777" s="91">
        <v>2025</v>
      </c>
    </row>
    <row r="1778" spans="1:8" x14ac:dyDescent="0.35">
      <c r="A1778" s="91" t="s">
        <v>4</v>
      </c>
      <c r="B1778" s="91" t="s">
        <v>27</v>
      </c>
      <c r="C1778" s="91" t="s">
        <v>243</v>
      </c>
      <c r="D1778" s="91" t="s">
        <v>127</v>
      </c>
      <c r="E1778" s="94">
        <v>7.0000000000000007E-2</v>
      </c>
      <c r="F1778" s="81" t="s">
        <v>244</v>
      </c>
      <c r="G1778" s="91" t="s">
        <v>245</v>
      </c>
      <c r="H1778" s="91">
        <v>2025</v>
      </c>
    </row>
    <row r="1779" spans="1:8" x14ac:dyDescent="0.35">
      <c r="A1779" s="91" t="s">
        <v>4</v>
      </c>
      <c r="B1779" s="91" t="s">
        <v>27</v>
      </c>
      <c r="C1779" s="91" t="s">
        <v>246</v>
      </c>
      <c r="D1779" s="91" t="s">
        <v>127</v>
      </c>
      <c r="E1779" s="94">
        <v>1.7000000000000001E-2</v>
      </c>
      <c r="F1779" s="81" t="s">
        <v>244</v>
      </c>
      <c r="G1779" s="91" t="s">
        <v>245</v>
      </c>
      <c r="H1779" s="91">
        <v>2025</v>
      </c>
    </row>
    <row r="1780" spans="1:8" x14ac:dyDescent="0.35">
      <c r="A1780" s="91" t="s">
        <v>4</v>
      </c>
      <c r="B1780" s="91" t="s">
        <v>27</v>
      </c>
      <c r="C1780" s="91" t="s">
        <v>247</v>
      </c>
      <c r="D1780" s="91" t="s">
        <v>127</v>
      </c>
      <c r="E1780" s="95">
        <v>246</v>
      </c>
      <c r="F1780" s="81" t="s">
        <v>248</v>
      </c>
      <c r="G1780" s="91" t="s">
        <v>245</v>
      </c>
      <c r="H1780" s="91">
        <v>2025</v>
      </c>
    </row>
    <row r="1781" spans="1:8" x14ac:dyDescent="0.35">
      <c r="A1781" s="91" t="s">
        <v>4</v>
      </c>
      <c r="B1781" s="91" t="s">
        <v>27</v>
      </c>
      <c r="C1781" s="91" t="s">
        <v>249</v>
      </c>
      <c r="D1781" s="91" t="s">
        <v>127</v>
      </c>
      <c r="E1781" s="95">
        <v>102</v>
      </c>
      <c r="F1781" s="81" t="s">
        <v>248</v>
      </c>
      <c r="G1781" s="91" t="s">
        <v>245</v>
      </c>
      <c r="H1781" s="91">
        <v>2025</v>
      </c>
    </row>
    <row r="1782" spans="1:8" x14ac:dyDescent="0.35">
      <c r="A1782" s="91" t="s">
        <v>4</v>
      </c>
      <c r="B1782" s="91" t="s">
        <v>27</v>
      </c>
      <c r="C1782" s="91" t="s">
        <v>250</v>
      </c>
      <c r="D1782" s="91" t="s">
        <v>127</v>
      </c>
      <c r="E1782" s="95">
        <v>322</v>
      </c>
      <c r="F1782" s="81" t="s">
        <v>248</v>
      </c>
      <c r="G1782" s="91" t="s">
        <v>245</v>
      </c>
      <c r="H1782" s="91">
        <v>2025</v>
      </c>
    </row>
    <row r="1783" spans="1:8" x14ac:dyDescent="0.35">
      <c r="A1783" s="91" t="s">
        <v>4</v>
      </c>
      <c r="B1783" s="91" t="s">
        <v>27</v>
      </c>
      <c r="C1783" s="91" t="s">
        <v>251</v>
      </c>
      <c r="D1783" s="91" t="s">
        <v>127</v>
      </c>
      <c r="E1783" s="94">
        <v>8.5999999999999993E-2</v>
      </c>
      <c r="F1783" s="81" t="s">
        <v>244</v>
      </c>
      <c r="G1783" s="91" t="s">
        <v>245</v>
      </c>
      <c r="H1783" s="91">
        <v>2025</v>
      </c>
    </row>
    <row r="1784" spans="1:8" x14ac:dyDescent="0.35">
      <c r="A1784" s="91" t="s">
        <v>4</v>
      </c>
      <c r="B1784" s="91" t="s">
        <v>27</v>
      </c>
      <c r="C1784" s="91" t="s">
        <v>243</v>
      </c>
      <c r="D1784" s="91" t="s">
        <v>128</v>
      </c>
      <c r="E1784" s="94">
        <v>5.8000000000000003E-2</v>
      </c>
      <c r="F1784" s="81" t="s">
        <v>244</v>
      </c>
      <c r="G1784" s="91" t="s">
        <v>245</v>
      </c>
      <c r="H1784" s="91">
        <v>2025</v>
      </c>
    </row>
    <row r="1785" spans="1:8" x14ac:dyDescent="0.35">
      <c r="A1785" s="91" t="s">
        <v>4</v>
      </c>
      <c r="B1785" s="91" t="s">
        <v>27</v>
      </c>
      <c r="C1785" s="91" t="s">
        <v>246</v>
      </c>
      <c r="D1785" s="91" t="s">
        <v>128</v>
      </c>
      <c r="E1785" s="94">
        <v>1.7999999999999999E-2</v>
      </c>
      <c r="F1785" s="81" t="s">
        <v>244</v>
      </c>
      <c r="G1785" s="91" t="s">
        <v>245</v>
      </c>
      <c r="H1785" s="91">
        <v>2025</v>
      </c>
    </row>
    <row r="1786" spans="1:8" x14ac:dyDescent="0.35">
      <c r="A1786" s="91" t="s">
        <v>4</v>
      </c>
      <c r="B1786" s="91" t="s">
        <v>27</v>
      </c>
      <c r="C1786" s="91" t="s">
        <v>247</v>
      </c>
      <c r="D1786" s="91" t="s">
        <v>128</v>
      </c>
      <c r="E1786" s="95">
        <v>248</v>
      </c>
      <c r="F1786" s="81" t="s">
        <v>248</v>
      </c>
      <c r="G1786" s="91" t="s">
        <v>245</v>
      </c>
      <c r="H1786" s="91">
        <v>2025</v>
      </c>
    </row>
    <row r="1787" spans="1:8" x14ac:dyDescent="0.35">
      <c r="A1787" s="91" t="s">
        <v>4</v>
      </c>
      <c r="B1787" s="91" t="s">
        <v>27</v>
      </c>
      <c r="C1787" s="91" t="s">
        <v>249</v>
      </c>
      <c r="D1787" s="91" t="s">
        <v>128</v>
      </c>
      <c r="E1787" s="95">
        <v>96</v>
      </c>
      <c r="F1787" s="81" t="s">
        <v>248</v>
      </c>
      <c r="G1787" s="91" t="s">
        <v>245</v>
      </c>
      <c r="H1787" s="91">
        <v>2025</v>
      </c>
    </row>
    <row r="1788" spans="1:8" x14ac:dyDescent="0.35">
      <c r="A1788" s="91" t="s">
        <v>4</v>
      </c>
      <c r="B1788" s="91" t="s">
        <v>27</v>
      </c>
      <c r="C1788" s="91" t="s">
        <v>250</v>
      </c>
      <c r="D1788" s="91" t="s">
        <v>128</v>
      </c>
      <c r="E1788" s="95">
        <v>389</v>
      </c>
      <c r="F1788" s="81" t="s">
        <v>248</v>
      </c>
      <c r="G1788" s="91" t="s">
        <v>245</v>
      </c>
      <c r="H1788" s="91">
        <v>2025</v>
      </c>
    </row>
    <row r="1789" spans="1:8" x14ac:dyDescent="0.35">
      <c r="A1789" s="91" t="s">
        <v>4</v>
      </c>
      <c r="B1789" s="91" t="s">
        <v>27</v>
      </c>
      <c r="C1789" s="91" t="s">
        <v>251</v>
      </c>
      <c r="D1789" s="91" t="s">
        <v>128</v>
      </c>
      <c r="E1789" s="94">
        <v>7.4999999999999997E-2</v>
      </c>
      <c r="F1789" s="81" t="s">
        <v>244</v>
      </c>
      <c r="G1789" s="91" t="s">
        <v>245</v>
      </c>
      <c r="H1789" s="91">
        <v>2025</v>
      </c>
    </row>
    <row r="1790" spans="1:8" x14ac:dyDescent="0.35">
      <c r="A1790" s="91" t="s">
        <v>4</v>
      </c>
      <c r="B1790" s="91" t="s">
        <v>27</v>
      </c>
      <c r="C1790" s="91" t="s">
        <v>243</v>
      </c>
      <c r="D1790" s="91" t="s">
        <v>129</v>
      </c>
      <c r="E1790" s="94">
        <v>6.5000000000000002E-2</v>
      </c>
      <c r="F1790" s="81" t="s">
        <v>244</v>
      </c>
      <c r="G1790" s="91" t="s">
        <v>245</v>
      </c>
      <c r="H1790" s="91">
        <v>2025</v>
      </c>
    </row>
    <row r="1791" spans="1:8" x14ac:dyDescent="0.35">
      <c r="A1791" s="91" t="s">
        <v>4</v>
      </c>
      <c r="B1791" s="91" t="s">
        <v>27</v>
      </c>
      <c r="C1791" s="91" t="s">
        <v>246</v>
      </c>
      <c r="D1791" s="91" t="s">
        <v>129</v>
      </c>
      <c r="E1791" s="94">
        <v>1.7000000000000001E-2</v>
      </c>
      <c r="F1791" s="81" t="s">
        <v>244</v>
      </c>
      <c r="G1791" s="91" t="s">
        <v>245</v>
      </c>
      <c r="H1791" s="91">
        <v>2025</v>
      </c>
    </row>
    <row r="1792" spans="1:8" x14ac:dyDescent="0.35">
      <c r="A1792" s="91" t="s">
        <v>4</v>
      </c>
      <c r="B1792" s="91" t="s">
        <v>27</v>
      </c>
      <c r="C1792" s="91" t="s">
        <v>247</v>
      </c>
      <c r="D1792" s="91" t="s">
        <v>129</v>
      </c>
      <c r="E1792" s="95">
        <v>251</v>
      </c>
      <c r="F1792" s="81" t="s">
        <v>248</v>
      </c>
      <c r="G1792" s="91" t="s">
        <v>245</v>
      </c>
      <c r="H1792" s="91">
        <v>2025</v>
      </c>
    </row>
    <row r="1793" spans="1:8" x14ac:dyDescent="0.35">
      <c r="A1793" s="91" t="s">
        <v>4</v>
      </c>
      <c r="B1793" s="91" t="s">
        <v>27</v>
      </c>
      <c r="C1793" s="91" t="s">
        <v>249</v>
      </c>
      <c r="D1793" s="91" t="s">
        <v>129</v>
      </c>
      <c r="E1793" s="95">
        <v>129</v>
      </c>
      <c r="F1793" s="81" t="s">
        <v>248</v>
      </c>
      <c r="G1793" s="91" t="s">
        <v>245</v>
      </c>
      <c r="H1793" s="91">
        <v>2025</v>
      </c>
    </row>
    <row r="1794" spans="1:8" x14ac:dyDescent="0.35">
      <c r="A1794" s="91" t="s">
        <v>4</v>
      </c>
      <c r="B1794" s="91" t="s">
        <v>27</v>
      </c>
      <c r="C1794" s="91" t="s">
        <v>250</v>
      </c>
      <c r="D1794" s="91" t="s">
        <v>129</v>
      </c>
      <c r="E1794" s="95">
        <v>429</v>
      </c>
      <c r="F1794" s="81" t="s">
        <v>248</v>
      </c>
      <c r="G1794" s="91" t="s">
        <v>245</v>
      </c>
      <c r="H1794" s="91">
        <v>2025</v>
      </c>
    </row>
    <row r="1795" spans="1:8" x14ac:dyDescent="0.35">
      <c r="A1795" s="91" t="s">
        <v>4</v>
      </c>
      <c r="B1795" s="91" t="s">
        <v>27</v>
      </c>
      <c r="C1795" s="91" t="s">
        <v>251</v>
      </c>
      <c r="D1795" s="91" t="s">
        <v>129</v>
      </c>
      <c r="E1795" s="94">
        <v>8.2000000000000003E-2</v>
      </c>
      <c r="F1795" s="81" t="s">
        <v>244</v>
      </c>
      <c r="G1795" s="91" t="s">
        <v>245</v>
      </c>
      <c r="H1795" s="91">
        <v>2025</v>
      </c>
    </row>
    <row r="1796" spans="1:8" x14ac:dyDescent="0.35">
      <c r="A1796" s="91" t="s">
        <v>4</v>
      </c>
      <c r="B1796" s="91" t="s">
        <v>27</v>
      </c>
      <c r="C1796" s="91" t="s">
        <v>243</v>
      </c>
      <c r="D1796" s="91" t="s">
        <v>130</v>
      </c>
      <c r="E1796" s="94">
        <v>7.3999999999999996E-2</v>
      </c>
      <c r="F1796" s="81" t="s">
        <v>244</v>
      </c>
      <c r="G1796" s="91" t="s">
        <v>245</v>
      </c>
      <c r="H1796" s="91">
        <v>2025</v>
      </c>
    </row>
    <row r="1797" spans="1:8" x14ac:dyDescent="0.35">
      <c r="A1797" s="91" t="s">
        <v>4</v>
      </c>
      <c r="B1797" s="91" t="s">
        <v>27</v>
      </c>
      <c r="C1797" s="91" t="s">
        <v>246</v>
      </c>
      <c r="D1797" s="91" t="s">
        <v>130</v>
      </c>
      <c r="E1797" s="94">
        <v>1.4999999999999999E-2</v>
      </c>
      <c r="F1797" s="81" t="s">
        <v>244</v>
      </c>
      <c r="G1797" s="91" t="s">
        <v>245</v>
      </c>
      <c r="H1797" s="91">
        <v>2025</v>
      </c>
    </row>
    <row r="1798" spans="1:8" x14ac:dyDescent="0.35">
      <c r="A1798" s="91" t="s">
        <v>4</v>
      </c>
      <c r="B1798" s="91" t="s">
        <v>27</v>
      </c>
      <c r="C1798" s="91" t="s">
        <v>247</v>
      </c>
      <c r="D1798" s="91" t="s">
        <v>130</v>
      </c>
      <c r="E1798" s="95">
        <v>287</v>
      </c>
      <c r="F1798" s="81" t="s">
        <v>248</v>
      </c>
      <c r="G1798" s="91" t="s">
        <v>245</v>
      </c>
      <c r="H1798" s="91">
        <v>2025</v>
      </c>
    </row>
    <row r="1799" spans="1:8" x14ac:dyDescent="0.35">
      <c r="A1799" s="91" t="s">
        <v>4</v>
      </c>
      <c r="B1799" s="91" t="s">
        <v>27</v>
      </c>
      <c r="C1799" s="91" t="s">
        <v>249</v>
      </c>
      <c r="D1799" s="91" t="s">
        <v>130</v>
      </c>
      <c r="E1799" s="95">
        <v>168</v>
      </c>
      <c r="F1799" s="81" t="s">
        <v>248</v>
      </c>
      <c r="G1799" s="91" t="s">
        <v>245</v>
      </c>
      <c r="H1799" s="91">
        <v>2025</v>
      </c>
    </row>
    <row r="1800" spans="1:8" x14ac:dyDescent="0.35">
      <c r="A1800" s="91" t="s">
        <v>4</v>
      </c>
      <c r="B1800" s="91" t="s">
        <v>27</v>
      </c>
      <c r="C1800" s="91" t="s">
        <v>250</v>
      </c>
      <c r="D1800" s="91" t="s">
        <v>130</v>
      </c>
      <c r="E1800" s="95">
        <v>389</v>
      </c>
      <c r="F1800" s="81" t="s">
        <v>248</v>
      </c>
      <c r="G1800" s="91" t="s">
        <v>245</v>
      </c>
      <c r="H1800" s="91">
        <v>2025</v>
      </c>
    </row>
    <row r="1801" spans="1:8" x14ac:dyDescent="0.35">
      <c r="A1801" s="91" t="s">
        <v>4</v>
      </c>
      <c r="B1801" s="91" t="s">
        <v>27</v>
      </c>
      <c r="C1801" s="91" t="s">
        <v>251</v>
      </c>
      <c r="D1801" s="91" t="s">
        <v>130</v>
      </c>
      <c r="E1801" s="94">
        <v>8.8999999999999996E-2</v>
      </c>
      <c r="F1801" s="81" t="s">
        <v>244</v>
      </c>
      <c r="G1801" s="91" t="s">
        <v>245</v>
      </c>
      <c r="H1801" s="91">
        <v>2025</v>
      </c>
    </row>
    <row r="1802" spans="1:8" x14ac:dyDescent="0.35">
      <c r="A1802" s="91" t="s">
        <v>4</v>
      </c>
      <c r="B1802" s="91" t="s">
        <v>27</v>
      </c>
      <c r="C1802" s="91" t="s">
        <v>243</v>
      </c>
      <c r="D1802" s="91" t="s">
        <v>131</v>
      </c>
      <c r="E1802" s="94">
        <v>7.8E-2</v>
      </c>
      <c r="F1802" s="81" t="s">
        <v>244</v>
      </c>
      <c r="G1802" s="91" t="s">
        <v>245</v>
      </c>
      <c r="H1802" s="91">
        <v>2025</v>
      </c>
    </row>
    <row r="1803" spans="1:8" x14ac:dyDescent="0.35">
      <c r="A1803" s="91" t="s">
        <v>4</v>
      </c>
      <c r="B1803" s="91" t="s">
        <v>27</v>
      </c>
      <c r="C1803" s="91" t="s">
        <v>246</v>
      </c>
      <c r="D1803" s="91" t="s">
        <v>131</v>
      </c>
      <c r="E1803" s="94">
        <v>1.7000000000000001E-2</v>
      </c>
      <c r="F1803" s="81" t="s">
        <v>244</v>
      </c>
      <c r="G1803" s="91" t="s">
        <v>245</v>
      </c>
      <c r="H1803" s="91">
        <v>2025</v>
      </c>
    </row>
    <row r="1804" spans="1:8" x14ac:dyDescent="0.35">
      <c r="A1804" s="91" t="s">
        <v>4</v>
      </c>
      <c r="B1804" s="91" t="s">
        <v>27</v>
      </c>
      <c r="C1804" s="91" t="s">
        <v>247</v>
      </c>
      <c r="D1804" s="91" t="s">
        <v>131</v>
      </c>
      <c r="E1804" s="95">
        <v>318</v>
      </c>
      <c r="F1804" s="81" t="s">
        <v>248</v>
      </c>
      <c r="G1804" s="91" t="s">
        <v>245</v>
      </c>
      <c r="H1804" s="91">
        <v>2025</v>
      </c>
    </row>
    <row r="1805" spans="1:8" x14ac:dyDescent="0.35">
      <c r="A1805" s="91" t="s">
        <v>4</v>
      </c>
      <c r="B1805" s="91" t="s">
        <v>27</v>
      </c>
      <c r="C1805" s="91" t="s">
        <v>249</v>
      </c>
      <c r="D1805" s="91" t="s">
        <v>131</v>
      </c>
      <c r="E1805" s="95">
        <v>128</v>
      </c>
      <c r="F1805" s="81" t="s">
        <v>248</v>
      </c>
      <c r="G1805" s="91" t="s">
        <v>245</v>
      </c>
      <c r="H1805" s="91">
        <v>2025</v>
      </c>
    </row>
    <row r="1806" spans="1:8" x14ac:dyDescent="0.35">
      <c r="A1806" s="91" t="s">
        <v>4</v>
      </c>
      <c r="B1806" s="91" t="s">
        <v>27</v>
      </c>
      <c r="C1806" s="91" t="s">
        <v>250</v>
      </c>
      <c r="D1806" s="91" t="s">
        <v>131</v>
      </c>
      <c r="E1806" s="95">
        <v>316</v>
      </c>
      <c r="F1806" s="81" t="s">
        <v>248</v>
      </c>
      <c r="G1806" s="91" t="s">
        <v>245</v>
      </c>
      <c r="H1806" s="91">
        <v>2025</v>
      </c>
    </row>
    <row r="1807" spans="1:8" x14ac:dyDescent="0.35">
      <c r="A1807" s="91" t="s">
        <v>4</v>
      </c>
      <c r="B1807" s="91" t="s">
        <v>27</v>
      </c>
      <c r="C1807" s="91" t="s">
        <v>251</v>
      </c>
      <c r="D1807" s="91" t="s">
        <v>131</v>
      </c>
      <c r="E1807" s="94">
        <v>9.5000000000000001E-2</v>
      </c>
      <c r="F1807" s="81" t="s">
        <v>244</v>
      </c>
      <c r="G1807" s="91" t="s">
        <v>245</v>
      </c>
      <c r="H1807" s="91">
        <v>2025</v>
      </c>
    </row>
    <row r="1808" spans="1:8" x14ac:dyDescent="0.35">
      <c r="A1808" s="91" t="s">
        <v>4</v>
      </c>
      <c r="B1808" s="91" t="s">
        <v>27</v>
      </c>
      <c r="C1808" s="91" t="s">
        <v>243</v>
      </c>
      <c r="D1808" s="91" t="s">
        <v>132</v>
      </c>
      <c r="E1808" s="94">
        <v>7.5999999999999998E-2</v>
      </c>
      <c r="F1808" s="81" t="s">
        <v>244</v>
      </c>
      <c r="G1808" s="91" t="s">
        <v>252</v>
      </c>
      <c r="H1808" s="91">
        <v>2025</v>
      </c>
    </row>
    <row r="1809" spans="1:8" x14ac:dyDescent="0.35">
      <c r="A1809" s="91" t="s">
        <v>4</v>
      </c>
      <c r="B1809" s="91" t="s">
        <v>27</v>
      </c>
      <c r="C1809" s="91" t="s">
        <v>246</v>
      </c>
      <c r="D1809" s="91" t="s">
        <v>132</v>
      </c>
      <c r="E1809" s="94">
        <v>1.7000000000000001E-2</v>
      </c>
      <c r="F1809" s="81" t="s">
        <v>244</v>
      </c>
      <c r="G1809" s="91" t="s">
        <v>252</v>
      </c>
      <c r="H1809" s="91">
        <v>2025</v>
      </c>
    </row>
    <row r="1810" spans="1:8" x14ac:dyDescent="0.35">
      <c r="A1810" s="91" t="s">
        <v>4</v>
      </c>
      <c r="B1810" s="91" t="s">
        <v>27</v>
      </c>
      <c r="C1810" s="91" t="s">
        <v>247</v>
      </c>
      <c r="D1810" s="91" t="s">
        <v>132</v>
      </c>
      <c r="E1810" s="95">
        <v>260</v>
      </c>
      <c r="F1810" s="81" t="s">
        <v>248</v>
      </c>
      <c r="G1810" s="91" t="s">
        <v>252</v>
      </c>
      <c r="H1810" s="91">
        <v>2025</v>
      </c>
    </row>
    <row r="1811" spans="1:8" x14ac:dyDescent="0.35">
      <c r="A1811" s="91" t="s">
        <v>4</v>
      </c>
      <c r="B1811" s="91" t="s">
        <v>27</v>
      </c>
      <c r="C1811" s="91" t="s">
        <v>249</v>
      </c>
      <c r="D1811" s="91" t="s">
        <v>132</v>
      </c>
      <c r="E1811" s="95">
        <v>129</v>
      </c>
      <c r="F1811" s="81" t="s">
        <v>248</v>
      </c>
      <c r="G1811" s="91" t="s">
        <v>252</v>
      </c>
      <c r="H1811" s="91">
        <v>2025</v>
      </c>
    </row>
    <row r="1812" spans="1:8" x14ac:dyDescent="0.35">
      <c r="A1812" s="91" t="s">
        <v>4</v>
      </c>
      <c r="B1812" s="91" t="s">
        <v>27</v>
      </c>
      <c r="C1812" s="91" t="s">
        <v>250</v>
      </c>
      <c r="D1812" s="91" t="s">
        <v>132</v>
      </c>
      <c r="E1812" s="95">
        <f>MROUND(INDEX('[2]Input Data'!$U$430:$AI$449,MATCH(IF($A1812="Primary",$A1812,$B1812),'[2]Input Data'!$A$430:$A$449,0),MATCH($D1812,'[2]Input Data'!B$429:Q$429,0)),1)</f>
        <v>219</v>
      </c>
      <c r="F1812" s="81" t="s">
        <v>248</v>
      </c>
      <c r="G1812" s="91" t="s">
        <v>252</v>
      </c>
      <c r="H1812" s="91">
        <v>2025</v>
      </c>
    </row>
    <row r="1813" spans="1:8" x14ac:dyDescent="0.35">
      <c r="A1813" s="91" t="s">
        <v>4</v>
      </c>
      <c r="B1813" s="91" t="s">
        <v>27</v>
      </c>
      <c r="C1813" s="91" t="s">
        <v>251</v>
      </c>
      <c r="D1813" s="91" t="s">
        <v>132</v>
      </c>
      <c r="E1813" s="94">
        <v>9.2999999999999999E-2</v>
      </c>
      <c r="F1813" s="81" t="s">
        <v>244</v>
      </c>
      <c r="G1813" s="91" t="s">
        <v>252</v>
      </c>
      <c r="H1813" s="91">
        <v>2025</v>
      </c>
    </row>
    <row r="1814" spans="1:8" x14ac:dyDescent="0.35">
      <c r="A1814" s="91" t="s">
        <v>4</v>
      </c>
      <c r="B1814" s="91" t="s">
        <v>27</v>
      </c>
      <c r="C1814" s="91" t="s">
        <v>243</v>
      </c>
      <c r="D1814" s="91" t="s">
        <v>133</v>
      </c>
      <c r="E1814" s="94">
        <v>7.2999999999999995E-2</v>
      </c>
      <c r="F1814" s="81" t="s">
        <v>244</v>
      </c>
      <c r="G1814" s="91" t="s">
        <v>252</v>
      </c>
      <c r="H1814" s="91">
        <v>2025</v>
      </c>
    </row>
    <row r="1815" spans="1:8" x14ac:dyDescent="0.35">
      <c r="A1815" s="91" t="s">
        <v>4</v>
      </c>
      <c r="B1815" s="91" t="s">
        <v>27</v>
      </c>
      <c r="C1815" s="91" t="s">
        <v>246</v>
      </c>
      <c r="D1815" s="91" t="s">
        <v>133</v>
      </c>
      <c r="E1815" s="94">
        <v>1.7000000000000001E-2</v>
      </c>
      <c r="F1815" s="81" t="s">
        <v>244</v>
      </c>
      <c r="G1815" s="91" t="s">
        <v>252</v>
      </c>
      <c r="H1815" s="91">
        <v>2025</v>
      </c>
    </row>
    <row r="1816" spans="1:8" x14ac:dyDescent="0.35">
      <c r="A1816" s="91" t="s">
        <v>4</v>
      </c>
      <c r="B1816" s="91" t="s">
        <v>27</v>
      </c>
      <c r="C1816" s="91" t="s">
        <v>247</v>
      </c>
      <c r="D1816" s="91" t="s">
        <v>133</v>
      </c>
      <c r="E1816" s="95">
        <v>260</v>
      </c>
      <c r="F1816" s="81" t="s">
        <v>248</v>
      </c>
      <c r="G1816" s="91" t="s">
        <v>252</v>
      </c>
      <c r="H1816" s="91">
        <v>2025</v>
      </c>
    </row>
    <row r="1817" spans="1:8" x14ac:dyDescent="0.35">
      <c r="A1817" s="91" t="s">
        <v>4</v>
      </c>
      <c r="B1817" s="91" t="s">
        <v>27</v>
      </c>
      <c r="C1817" s="91" t="s">
        <v>249</v>
      </c>
      <c r="D1817" s="91" t="s">
        <v>133</v>
      </c>
      <c r="E1817" s="95">
        <v>123</v>
      </c>
      <c r="F1817" s="81" t="s">
        <v>248</v>
      </c>
      <c r="G1817" s="91" t="s">
        <v>252</v>
      </c>
      <c r="H1817" s="91">
        <v>2025</v>
      </c>
    </row>
    <row r="1818" spans="1:8" x14ac:dyDescent="0.35">
      <c r="A1818" s="91" t="s">
        <v>4</v>
      </c>
      <c r="B1818" s="91" t="s">
        <v>27</v>
      </c>
      <c r="C1818" s="91" t="s">
        <v>250</v>
      </c>
      <c r="D1818" s="91" t="s">
        <v>133</v>
      </c>
      <c r="E1818" s="95">
        <f>MROUND(INDEX('[2]Input Data'!$U$430:$AI$449,MATCH(IF($A1818="Primary",$A1818,$B1818),'[2]Input Data'!$A$430:$A$449,0),MATCH($D1818,'[2]Input Data'!B$429:Q$429,0)),1)</f>
        <v>337</v>
      </c>
      <c r="F1818" s="81" t="s">
        <v>248</v>
      </c>
      <c r="G1818" s="91" t="s">
        <v>252</v>
      </c>
      <c r="H1818" s="91">
        <v>2025</v>
      </c>
    </row>
    <row r="1819" spans="1:8" x14ac:dyDescent="0.35">
      <c r="A1819" s="91" t="s">
        <v>4</v>
      </c>
      <c r="B1819" s="91" t="s">
        <v>27</v>
      </c>
      <c r="C1819" s="91" t="s">
        <v>251</v>
      </c>
      <c r="D1819" s="91" t="s">
        <v>133</v>
      </c>
      <c r="E1819" s="94">
        <v>9.0999999999999998E-2</v>
      </c>
      <c r="F1819" s="81" t="s">
        <v>244</v>
      </c>
      <c r="G1819" s="91" t="s">
        <v>252</v>
      </c>
      <c r="H1819" s="91">
        <v>2025</v>
      </c>
    </row>
    <row r="1820" spans="1:8" x14ac:dyDescent="0.35">
      <c r="A1820" s="91" t="s">
        <v>4</v>
      </c>
      <c r="B1820" s="91" t="s">
        <v>27</v>
      </c>
      <c r="C1820" s="91" t="s">
        <v>243</v>
      </c>
      <c r="D1820" s="91" t="s">
        <v>134</v>
      </c>
      <c r="E1820" s="94">
        <v>7.1999999999999995E-2</v>
      </c>
      <c r="F1820" s="81" t="s">
        <v>244</v>
      </c>
      <c r="G1820" s="91" t="s">
        <v>252</v>
      </c>
      <c r="H1820" s="91">
        <v>2025</v>
      </c>
    </row>
    <row r="1821" spans="1:8" x14ac:dyDescent="0.35">
      <c r="A1821" s="91" t="s">
        <v>4</v>
      </c>
      <c r="B1821" s="91" t="s">
        <v>27</v>
      </c>
      <c r="C1821" s="91" t="s">
        <v>246</v>
      </c>
      <c r="D1821" s="91" t="s">
        <v>134</v>
      </c>
      <c r="E1821" s="94">
        <v>1.7000000000000001E-2</v>
      </c>
      <c r="F1821" s="81" t="s">
        <v>244</v>
      </c>
      <c r="G1821" s="91" t="s">
        <v>252</v>
      </c>
      <c r="H1821" s="91">
        <v>2025</v>
      </c>
    </row>
    <row r="1822" spans="1:8" x14ac:dyDescent="0.35">
      <c r="A1822" s="91" t="s">
        <v>4</v>
      </c>
      <c r="B1822" s="91" t="s">
        <v>27</v>
      </c>
      <c r="C1822" s="91" t="s">
        <v>247</v>
      </c>
      <c r="D1822" s="91" t="s">
        <v>134</v>
      </c>
      <c r="E1822" s="95">
        <v>260</v>
      </c>
      <c r="F1822" s="81" t="s">
        <v>248</v>
      </c>
      <c r="G1822" s="91" t="s">
        <v>252</v>
      </c>
      <c r="H1822" s="91">
        <v>2025</v>
      </c>
    </row>
    <row r="1823" spans="1:8" x14ac:dyDescent="0.35">
      <c r="A1823" s="91" t="s">
        <v>4</v>
      </c>
      <c r="B1823" s="91" t="s">
        <v>27</v>
      </c>
      <c r="C1823" s="91" t="s">
        <v>249</v>
      </c>
      <c r="D1823" s="91" t="s">
        <v>134</v>
      </c>
      <c r="E1823" s="95">
        <v>132</v>
      </c>
      <c r="F1823" s="81" t="s">
        <v>248</v>
      </c>
      <c r="G1823" s="91" t="s">
        <v>252</v>
      </c>
      <c r="H1823" s="91">
        <v>2025</v>
      </c>
    </row>
    <row r="1824" spans="1:8" x14ac:dyDescent="0.35">
      <c r="A1824" s="91" t="s">
        <v>4</v>
      </c>
      <c r="B1824" s="91" t="s">
        <v>27</v>
      </c>
      <c r="C1824" s="91" t="s">
        <v>250</v>
      </c>
      <c r="D1824" s="91" t="s">
        <v>134</v>
      </c>
      <c r="E1824" s="95"/>
      <c r="F1824" s="81"/>
      <c r="G1824" s="91" t="s">
        <v>252</v>
      </c>
      <c r="H1824" s="91">
        <v>2025</v>
      </c>
    </row>
    <row r="1825" spans="1:8" x14ac:dyDescent="0.35">
      <c r="A1825" s="91" t="s">
        <v>4</v>
      </c>
      <c r="B1825" s="91" t="s">
        <v>27</v>
      </c>
      <c r="C1825" s="91" t="s">
        <v>251</v>
      </c>
      <c r="D1825" s="91" t="s">
        <v>134</v>
      </c>
      <c r="E1825" s="94">
        <v>8.8999999999999996E-2</v>
      </c>
      <c r="F1825" s="81" t="s">
        <v>244</v>
      </c>
      <c r="G1825" s="91" t="s">
        <v>252</v>
      </c>
      <c r="H1825" s="91">
        <v>2025</v>
      </c>
    </row>
  </sheetData>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23F8-9E27-4EE3-98C2-A3E719B87B37}">
  <dimension ref="A1:AI453"/>
  <sheetViews>
    <sheetView zoomScale="80" zoomScaleNormal="80" workbookViewId="0"/>
  </sheetViews>
  <sheetFormatPr defaultColWidth="9.1796875" defaultRowHeight="15.5" x14ac:dyDescent="0.35"/>
  <cols>
    <col min="1" max="1" width="60.453125" style="4" customWidth="1"/>
    <col min="2" max="16" width="12.7265625" style="12" customWidth="1"/>
    <col min="17" max="18" width="12.7265625" style="4" customWidth="1"/>
    <col min="19" max="19" width="12.1796875" style="4" bestFit="1" customWidth="1"/>
    <col min="20" max="20" width="32.81640625" style="4" customWidth="1"/>
    <col min="21" max="35" width="12.7265625" style="4" customWidth="1"/>
    <col min="36" max="40" width="12.81640625" style="4" bestFit="1" customWidth="1"/>
    <col min="41" max="16384" width="9.1796875" style="4"/>
  </cols>
  <sheetData>
    <row r="1" spans="1:19" x14ac:dyDescent="0.35">
      <c r="A1" s="4" t="s">
        <v>113</v>
      </c>
    </row>
    <row r="3" spans="1:19" x14ac:dyDescent="0.35">
      <c r="A3" s="5" t="s">
        <v>114</v>
      </c>
    </row>
    <row r="4" spans="1:19" x14ac:dyDescent="0.35">
      <c r="A4" s="4" t="s">
        <v>115</v>
      </c>
    </row>
    <row r="5" spans="1:19" x14ac:dyDescent="0.35">
      <c r="A5" s="4" t="s">
        <v>116</v>
      </c>
    </row>
    <row r="6" spans="1:19" x14ac:dyDescent="0.35">
      <c r="A6" s="4" t="s">
        <v>117</v>
      </c>
    </row>
    <row r="8" spans="1:19" x14ac:dyDescent="0.35">
      <c r="A8" s="8"/>
      <c r="B8" s="13" t="s">
        <v>118</v>
      </c>
      <c r="C8" s="13" t="s">
        <v>119</v>
      </c>
      <c r="D8" s="13" t="s">
        <v>120</v>
      </c>
      <c r="E8" s="13" t="s">
        <v>121</v>
      </c>
      <c r="F8" s="13" t="s">
        <v>122</v>
      </c>
      <c r="G8" s="13" t="s">
        <v>123</v>
      </c>
      <c r="H8" s="13" t="s">
        <v>124</v>
      </c>
      <c r="I8" s="13" t="s">
        <v>125</v>
      </c>
      <c r="J8" s="13" t="s">
        <v>126</v>
      </c>
      <c r="K8" s="13" t="s">
        <v>127</v>
      </c>
      <c r="L8" s="13" t="s">
        <v>128</v>
      </c>
      <c r="M8" s="13" t="s">
        <v>129</v>
      </c>
      <c r="N8" s="13" t="s">
        <v>130</v>
      </c>
      <c r="O8" s="13" t="s">
        <v>131</v>
      </c>
      <c r="P8" s="13" t="s">
        <v>132</v>
      </c>
      <c r="Q8" s="13" t="s">
        <v>133</v>
      </c>
      <c r="R8" s="13" t="s">
        <v>134</v>
      </c>
      <c r="S8" s="8" t="s">
        <v>135</v>
      </c>
    </row>
    <row r="9" spans="1:19" x14ac:dyDescent="0.35">
      <c r="A9" s="8" t="s">
        <v>3</v>
      </c>
      <c r="B9" s="14">
        <v>192968.15331579279</v>
      </c>
      <c r="C9" s="14">
        <v>195618.52211164369</v>
      </c>
      <c r="D9" s="14">
        <v>201006.93124448234</v>
      </c>
      <c r="E9" s="14">
        <v>206234.01182085925</v>
      </c>
      <c r="F9" s="14">
        <v>211556.0765425617</v>
      </c>
      <c r="G9" s="14">
        <v>215287.76374269676</v>
      </c>
      <c r="H9" s="14">
        <v>217262.11642392504</v>
      </c>
      <c r="I9" s="14">
        <v>216246.92122481967</v>
      </c>
      <c r="J9" s="14">
        <v>216978.63150722982</v>
      </c>
      <c r="K9" s="14">
        <v>216026.71252484544</v>
      </c>
      <c r="L9" s="14">
        <v>217686.45059897809</v>
      </c>
      <c r="M9" s="14">
        <v>218226.15697841349</v>
      </c>
      <c r="N9" s="14">
        <v>217277.30840591787</v>
      </c>
      <c r="O9" s="14">
        <v>214196.749055497</v>
      </c>
      <c r="P9" s="14">
        <v>211085.57574922091</v>
      </c>
      <c r="Q9" s="15">
        <v>207816.78886049479</v>
      </c>
      <c r="R9" s="15">
        <v>205698.28098350854</v>
      </c>
      <c r="S9" s="15">
        <v>202689.09573082367</v>
      </c>
    </row>
    <row r="10" spans="1:19" x14ac:dyDescent="0.35">
      <c r="A10" s="8" t="s">
        <v>10</v>
      </c>
      <c r="B10" s="14">
        <v>25949.199759955696</v>
      </c>
      <c r="C10" s="14">
        <v>25818.07686163496</v>
      </c>
      <c r="D10" s="14">
        <v>26513.972379197861</v>
      </c>
      <c r="E10" s="14">
        <v>26809.404341256963</v>
      </c>
      <c r="F10" s="14">
        <v>27352.967178191509</v>
      </c>
      <c r="G10" s="14">
        <v>27855.048225112048</v>
      </c>
      <c r="H10" s="14">
        <v>28050.266096785352</v>
      </c>
      <c r="I10" s="14">
        <v>28098.652960513235</v>
      </c>
      <c r="J10" s="14">
        <v>28313.696389377139</v>
      </c>
      <c r="K10" s="14">
        <v>28528.525804970483</v>
      </c>
      <c r="L10" s="14">
        <v>29127.705230607982</v>
      </c>
      <c r="M10" s="14">
        <v>29677.064821428045</v>
      </c>
      <c r="N10" s="14">
        <v>29886.369389095384</v>
      </c>
      <c r="O10" s="14">
        <v>30049.706970222858</v>
      </c>
      <c r="P10" s="14">
        <v>29879.973592071918</v>
      </c>
      <c r="Q10" s="15">
        <v>29877.593316724913</v>
      </c>
      <c r="R10" s="15">
        <v>29874.66761122012</v>
      </c>
      <c r="S10" s="15">
        <v>29870.52375614542</v>
      </c>
    </row>
    <row r="11" spans="1:19" x14ac:dyDescent="0.35">
      <c r="A11" s="8" t="s">
        <v>11</v>
      </c>
      <c r="B11" s="14">
        <v>12307.137467731578</v>
      </c>
      <c r="C11" s="14">
        <v>12029.180610511075</v>
      </c>
      <c r="D11" s="14">
        <v>12028.626017600758</v>
      </c>
      <c r="E11" s="14">
        <v>11893.291156725341</v>
      </c>
      <c r="F11" s="14">
        <v>11859.224019526706</v>
      </c>
      <c r="G11" s="14">
        <v>11662.440749988997</v>
      </c>
      <c r="H11" s="14">
        <v>11485.495923736951</v>
      </c>
      <c r="I11" s="14">
        <v>11404.6905958835</v>
      </c>
      <c r="J11" s="14">
        <v>11291.106028760863</v>
      </c>
      <c r="K11" s="14">
        <v>11516.221079569181</v>
      </c>
      <c r="L11" s="14">
        <v>11842.069288440674</v>
      </c>
      <c r="M11" s="14">
        <v>12147.864655593095</v>
      </c>
      <c r="N11" s="14">
        <v>12327.616755513296</v>
      </c>
      <c r="O11" s="14">
        <v>12135.840340230163</v>
      </c>
      <c r="P11" s="14">
        <v>12139.690409567775</v>
      </c>
      <c r="Q11" s="15">
        <v>12138.723346939249</v>
      </c>
      <c r="R11" s="15">
        <v>12137.534685947021</v>
      </c>
      <c r="S11" s="15">
        <v>12135.85111291594</v>
      </c>
    </row>
    <row r="12" spans="1:19" x14ac:dyDescent="0.35">
      <c r="A12" s="8" t="s">
        <v>12</v>
      </c>
      <c r="B12" s="14">
        <v>9912.4912955526688</v>
      </c>
      <c r="C12" s="14">
        <v>9878.4451949750019</v>
      </c>
      <c r="D12" s="14">
        <v>10141.231532635295</v>
      </c>
      <c r="E12" s="14">
        <v>10131.855451080466</v>
      </c>
      <c r="F12" s="14">
        <v>10149.929515826718</v>
      </c>
      <c r="G12" s="14">
        <v>10063.707921100358</v>
      </c>
      <c r="H12" s="14">
        <v>10117.920727885527</v>
      </c>
      <c r="I12" s="14">
        <v>10210.986560650937</v>
      </c>
      <c r="J12" s="14">
        <v>10293.845550035485</v>
      </c>
      <c r="K12" s="14">
        <v>10416.957134591123</v>
      </c>
      <c r="L12" s="14">
        <v>10715.90990809725</v>
      </c>
      <c r="M12" s="14">
        <v>10957.667765068125</v>
      </c>
      <c r="N12" s="14">
        <v>10906.934116094755</v>
      </c>
      <c r="O12" s="14">
        <v>10967.29099651891</v>
      </c>
      <c r="P12" s="14">
        <v>10978.06041242323</v>
      </c>
      <c r="Q12" s="15">
        <v>10977.185886665129</v>
      </c>
      <c r="R12" s="15">
        <v>10976.110966980828</v>
      </c>
      <c r="S12" s="15">
        <v>10974.588492698507</v>
      </c>
    </row>
    <row r="13" spans="1:19" x14ac:dyDescent="0.35">
      <c r="A13" s="8" t="s">
        <v>13</v>
      </c>
      <c r="B13" s="14">
        <v>8461.0360602522906</v>
      </c>
      <c r="C13" s="14">
        <v>8407.3561313932023</v>
      </c>
      <c r="D13" s="14">
        <v>8609.8421988856244</v>
      </c>
      <c r="E13" s="14">
        <v>8703.8886251064905</v>
      </c>
      <c r="F13" s="14">
        <v>8771.2153247683091</v>
      </c>
      <c r="G13" s="14">
        <v>8764.6238327888695</v>
      </c>
      <c r="H13" s="14">
        <v>8939.2827994484269</v>
      </c>
      <c r="I13" s="14">
        <v>8945.1893665713433</v>
      </c>
      <c r="J13" s="14">
        <v>9103.2779810366374</v>
      </c>
      <c r="K13" s="14">
        <v>9113.0283070383794</v>
      </c>
      <c r="L13" s="14">
        <v>9373.3646455152684</v>
      </c>
      <c r="M13" s="14">
        <v>9402.9232985325161</v>
      </c>
      <c r="N13" s="14">
        <v>9460.3251344355467</v>
      </c>
      <c r="O13" s="14">
        <v>9571.1836186057917</v>
      </c>
      <c r="P13" s="14">
        <v>9578.4749657756529</v>
      </c>
      <c r="Q13" s="15">
        <v>9577.7119327109594</v>
      </c>
      <c r="R13" s="15">
        <v>9576.7740538052585</v>
      </c>
      <c r="S13" s="15">
        <v>9575.4456787324871</v>
      </c>
    </row>
    <row r="14" spans="1:19" x14ac:dyDescent="0.35">
      <c r="A14" s="8" t="s">
        <v>14</v>
      </c>
      <c r="B14" s="14">
        <v>10647.510431203056</v>
      </c>
      <c r="C14" s="14">
        <v>10148.373885511202</v>
      </c>
      <c r="D14" s="14">
        <v>9598.5741083655048</v>
      </c>
      <c r="E14" s="14">
        <v>9016.0483408436376</v>
      </c>
      <c r="F14" s="14">
        <v>8308.0073190174808</v>
      </c>
      <c r="G14" s="14">
        <v>7767.0344780965188</v>
      </c>
      <c r="H14" s="14">
        <v>7218.7584900015299</v>
      </c>
      <c r="I14" s="14">
        <v>6607.3480984818934</v>
      </c>
      <c r="J14" s="14">
        <v>6276.6633332431693</v>
      </c>
      <c r="K14" s="14">
        <v>6079.5692519500781</v>
      </c>
      <c r="L14" s="14">
        <v>6144.16690858931</v>
      </c>
      <c r="M14" s="14">
        <v>6264.4118627115731</v>
      </c>
      <c r="N14" s="14">
        <v>6312.995436512063</v>
      </c>
      <c r="O14" s="14">
        <v>6204.661309473262</v>
      </c>
      <c r="P14" s="14">
        <v>6174.3957763502922</v>
      </c>
      <c r="Q14" s="15">
        <v>6173.9039164092583</v>
      </c>
      <c r="R14" s="15">
        <v>6173.2993488163193</v>
      </c>
      <c r="S14" s="15">
        <v>6172.4430628764349</v>
      </c>
    </row>
    <row r="15" spans="1:19" x14ac:dyDescent="0.35">
      <c r="A15" s="8" t="s">
        <v>15</v>
      </c>
      <c r="B15" s="14">
        <v>26806.204804846428</v>
      </c>
      <c r="C15" s="14">
        <v>26588.945577316608</v>
      </c>
      <c r="D15" s="14">
        <v>27428.056977956978</v>
      </c>
      <c r="E15" s="14">
        <v>27702.424116954207</v>
      </c>
      <c r="F15" s="14">
        <v>28128.762342325514</v>
      </c>
      <c r="G15" s="14">
        <v>28277.533097731764</v>
      </c>
      <c r="H15" s="14">
        <v>28477.855282024615</v>
      </c>
      <c r="I15" s="14">
        <v>28440.527447535744</v>
      </c>
      <c r="J15" s="14">
        <v>28714.417387228052</v>
      </c>
      <c r="K15" s="14">
        <v>29037.841740253829</v>
      </c>
      <c r="L15" s="14">
        <v>30017.315048157809</v>
      </c>
      <c r="M15" s="14">
        <v>30559.379916950387</v>
      </c>
      <c r="N15" s="14">
        <v>30732.049540322303</v>
      </c>
      <c r="O15" s="14">
        <v>30933.242303594034</v>
      </c>
      <c r="P15" s="14">
        <v>30650.657885347926</v>
      </c>
      <c r="Q15" s="15">
        <v>30648.216216344801</v>
      </c>
      <c r="R15" s="15">
        <v>30645.215049083916</v>
      </c>
      <c r="S15" s="15">
        <v>30640.964312923468</v>
      </c>
    </row>
    <row r="16" spans="1:19" x14ac:dyDescent="0.35">
      <c r="A16" s="8" t="s">
        <v>16</v>
      </c>
      <c r="B16" s="14">
        <v>266.40968017243267</v>
      </c>
      <c r="C16" s="14">
        <v>280.52568542091183</v>
      </c>
      <c r="D16" s="14">
        <v>299.97012087259941</v>
      </c>
      <c r="E16" s="14">
        <v>312.46862782268806</v>
      </c>
      <c r="F16" s="14">
        <v>306.05873127360184</v>
      </c>
      <c r="G16" s="14">
        <v>325.88683633090193</v>
      </c>
      <c r="H16" s="14">
        <v>295.00490185201897</v>
      </c>
      <c r="I16" s="14">
        <v>267.97817572946622</v>
      </c>
      <c r="J16" s="14">
        <v>265.56598214596966</v>
      </c>
      <c r="K16" s="14">
        <v>258.83960716409126</v>
      </c>
      <c r="L16" s="14">
        <v>259.98922591774317</v>
      </c>
      <c r="M16" s="14">
        <v>279.5209908828736</v>
      </c>
      <c r="N16" s="14">
        <v>301.33198340432182</v>
      </c>
      <c r="O16" s="14">
        <v>313.78673023504905</v>
      </c>
      <c r="P16" s="14">
        <v>327.18083562150883</v>
      </c>
      <c r="Q16" s="15">
        <v>327.1547719948245</v>
      </c>
      <c r="R16" s="15">
        <v>327.12273599690474</v>
      </c>
      <c r="S16" s="15">
        <v>327.07736145994744</v>
      </c>
    </row>
    <row r="17" spans="1:19" x14ac:dyDescent="0.35">
      <c r="A17" s="8" t="s">
        <v>17</v>
      </c>
      <c r="B17" s="14">
        <v>14583.034447027982</v>
      </c>
      <c r="C17" s="14">
        <v>14652.983711001718</v>
      </c>
      <c r="D17" s="14">
        <v>14833.762948429669</v>
      </c>
      <c r="E17" s="14">
        <v>14748.788142647558</v>
      </c>
      <c r="F17" s="14">
        <v>14433.145156400173</v>
      </c>
      <c r="G17" s="14">
        <v>14069.723159270841</v>
      </c>
      <c r="H17" s="14">
        <v>13807.368208074789</v>
      </c>
      <c r="I17" s="14">
        <v>13503.340127421983</v>
      </c>
      <c r="J17" s="14">
        <v>13363.411946467344</v>
      </c>
      <c r="K17" s="14">
        <v>13259.748553446323</v>
      </c>
      <c r="L17" s="14">
        <v>13668.360414072415</v>
      </c>
      <c r="M17" s="14">
        <v>13887.23005475784</v>
      </c>
      <c r="N17" s="14">
        <v>14009.235672230196</v>
      </c>
      <c r="O17" s="14">
        <v>13935.599728028479</v>
      </c>
      <c r="P17" s="14">
        <v>13965.291749127691</v>
      </c>
      <c r="Q17" s="15">
        <v>13964.17925685718</v>
      </c>
      <c r="R17" s="15">
        <v>13962.811841627694</v>
      </c>
      <c r="S17" s="15">
        <v>13960.875088072477</v>
      </c>
    </row>
    <row r="18" spans="1:19" x14ac:dyDescent="0.35">
      <c r="A18" s="8" t="s">
        <v>18</v>
      </c>
      <c r="B18" s="14">
        <v>9151.5499958315158</v>
      </c>
      <c r="C18" s="14">
        <v>9397.9525803349607</v>
      </c>
      <c r="D18" s="14">
        <v>9581.7134932384724</v>
      </c>
      <c r="E18" s="14">
        <v>9749.7363166087052</v>
      </c>
      <c r="F18" s="14">
        <v>9915.0690359164983</v>
      </c>
      <c r="G18" s="14">
        <v>10114.212515162773</v>
      </c>
      <c r="H18" s="14">
        <v>10283.426305571409</v>
      </c>
      <c r="I18" s="14">
        <v>10200.16647185952</v>
      </c>
      <c r="J18" s="14">
        <v>10381.360497601094</v>
      </c>
      <c r="K18" s="14">
        <v>10570.282911901428</v>
      </c>
      <c r="L18" s="14">
        <v>11110.316624680921</v>
      </c>
      <c r="M18" s="14">
        <v>11416.587181592629</v>
      </c>
      <c r="N18" s="14">
        <v>11504.262272787249</v>
      </c>
      <c r="O18" s="14">
        <v>11542.988476266566</v>
      </c>
      <c r="P18" s="14">
        <v>11597.645862686642</v>
      </c>
      <c r="Q18" s="15">
        <v>11596.721979991593</v>
      </c>
      <c r="R18" s="15">
        <v>11595.586393434311</v>
      </c>
      <c r="S18" s="15">
        <v>11593.97799296118</v>
      </c>
    </row>
    <row r="19" spans="1:19" x14ac:dyDescent="0.35">
      <c r="A19" s="8" t="s">
        <v>19</v>
      </c>
      <c r="B19" s="14">
        <v>10139.572313895271</v>
      </c>
      <c r="C19" s="14">
        <v>10323.773894789711</v>
      </c>
      <c r="D19" s="14">
        <v>10659.128588836393</v>
      </c>
      <c r="E19" s="14">
        <v>10755.59185813861</v>
      </c>
      <c r="F19" s="14">
        <v>10926.83794683903</v>
      </c>
      <c r="G19" s="14">
        <v>10995.519033675682</v>
      </c>
      <c r="H19" s="14">
        <v>11039.12137838675</v>
      </c>
      <c r="I19" s="14">
        <v>11128.136342771542</v>
      </c>
      <c r="J19" s="14">
        <v>11393.643496383134</v>
      </c>
      <c r="K19" s="14">
        <v>11441.146845288127</v>
      </c>
      <c r="L19" s="14">
        <v>11793.180487069569</v>
      </c>
      <c r="M19" s="14">
        <v>12135.467551421381</v>
      </c>
      <c r="N19" s="14">
        <v>12482.800402925681</v>
      </c>
      <c r="O19" s="14">
        <v>12563.158865995438</v>
      </c>
      <c r="P19" s="14">
        <v>12494.200328610139</v>
      </c>
      <c r="Q19" s="15">
        <v>12493.205025286623</v>
      </c>
      <c r="R19" s="15">
        <v>12491.981652362054</v>
      </c>
      <c r="S19" s="15">
        <v>12490.248914704958</v>
      </c>
    </row>
    <row r="20" spans="1:19" x14ac:dyDescent="0.35">
      <c r="A20" s="8" t="s">
        <v>20</v>
      </c>
      <c r="B20" s="14">
        <v>8710.5022223196647</v>
      </c>
      <c r="C20" s="14">
        <v>8646.3310427820215</v>
      </c>
      <c r="D20" s="14">
        <v>8624.2649389756771</v>
      </c>
      <c r="E20" s="14">
        <v>8454.9998608075166</v>
      </c>
      <c r="F20" s="14">
        <v>8286.8373936351763</v>
      </c>
      <c r="G20" s="14">
        <v>7996.3542200989014</v>
      </c>
      <c r="H20" s="14">
        <v>7752.5730384318722</v>
      </c>
      <c r="I20" s="14">
        <v>7590.7965747683675</v>
      </c>
      <c r="J20" s="14">
        <v>7624.862734708111</v>
      </c>
      <c r="K20" s="14">
        <v>7733.3095944006964</v>
      </c>
      <c r="L20" s="14">
        <v>7831.1579314863593</v>
      </c>
      <c r="M20" s="14">
        <v>7823.2957912140191</v>
      </c>
      <c r="N20" s="14">
        <v>7914.9178687437143</v>
      </c>
      <c r="O20" s="14">
        <v>7934.1286640807793</v>
      </c>
      <c r="P20" s="14">
        <v>7762.8149593345306</v>
      </c>
      <c r="Q20" s="15">
        <v>7762.1965639730324</v>
      </c>
      <c r="R20" s="15">
        <v>7761.4364658963323</v>
      </c>
      <c r="S20" s="15">
        <v>7760.35989265024</v>
      </c>
    </row>
    <row r="21" spans="1:19" x14ac:dyDescent="0.35">
      <c r="A21" s="8" t="s">
        <v>21</v>
      </c>
      <c r="B21" s="14">
        <v>5887.5356408406415</v>
      </c>
      <c r="C21" s="14">
        <v>5707.4209909165065</v>
      </c>
      <c r="D21" s="14">
        <v>5645.7719014839267</v>
      </c>
      <c r="E21" s="14">
        <v>5640.8904907341921</v>
      </c>
      <c r="F21" s="14">
        <v>5548.4309868647515</v>
      </c>
      <c r="G21" s="14">
        <v>5337.7148860358157</v>
      </c>
      <c r="H21" s="14">
        <v>5267.9596237867199</v>
      </c>
      <c r="I21" s="14">
        <v>5089.7101455721204</v>
      </c>
      <c r="J21" s="14">
        <v>5087.2151208304476</v>
      </c>
      <c r="K21" s="14">
        <v>5153.8882526657408</v>
      </c>
      <c r="L21" s="14">
        <v>5225.0684264720048</v>
      </c>
      <c r="M21" s="14">
        <v>5436.004654655746</v>
      </c>
      <c r="N21" s="14">
        <v>5475.5040403783505</v>
      </c>
      <c r="O21" s="14">
        <v>5450.0478203252615</v>
      </c>
      <c r="P21" s="14">
        <v>5373.8755662128196</v>
      </c>
      <c r="Q21" s="15">
        <v>5373.447476693641</v>
      </c>
      <c r="R21" s="15">
        <v>5372.921292248473</v>
      </c>
      <c r="S21" s="15">
        <v>5372.176025139478</v>
      </c>
    </row>
    <row r="22" spans="1:19" x14ac:dyDescent="0.35">
      <c r="A22" s="8" t="s">
        <v>22</v>
      </c>
      <c r="B22" s="14">
        <v>15623.771335100253</v>
      </c>
      <c r="C22" s="14">
        <v>14848.539963979325</v>
      </c>
      <c r="D22" s="14">
        <v>14542.44649416894</v>
      </c>
      <c r="E22" s="14">
        <v>13984.654575968199</v>
      </c>
      <c r="F22" s="14">
        <v>13457.940017992205</v>
      </c>
      <c r="G22" s="14">
        <v>12788.075382471137</v>
      </c>
      <c r="H22" s="14">
        <v>12166.94079328833</v>
      </c>
      <c r="I22" s="14">
        <v>11460.523361964202</v>
      </c>
      <c r="J22" s="14">
        <v>10932.070165022495</v>
      </c>
      <c r="K22" s="14">
        <v>10563.939570340734</v>
      </c>
      <c r="L22" s="14">
        <v>10497.52912578223</v>
      </c>
      <c r="M22" s="14">
        <v>10652.590935413791</v>
      </c>
      <c r="N22" s="14">
        <v>10737.726039984726</v>
      </c>
      <c r="O22" s="14">
        <v>10736.950423314594</v>
      </c>
      <c r="P22" s="14">
        <v>10623.145544265981</v>
      </c>
      <c r="Q22" s="15">
        <v>10622.299291461615</v>
      </c>
      <c r="R22" s="15">
        <v>10621.259123360353</v>
      </c>
      <c r="S22" s="15">
        <v>10619.78586986375</v>
      </c>
    </row>
    <row r="23" spans="1:19" x14ac:dyDescent="0.35">
      <c r="A23" s="8" t="s">
        <v>23</v>
      </c>
      <c r="B23" s="14">
        <v>5244.130864320261</v>
      </c>
      <c r="C23" s="14">
        <v>5283.3663763004733</v>
      </c>
      <c r="D23" s="14">
        <v>5248.919782868159</v>
      </c>
      <c r="E23" s="14">
        <v>5144.02535058188</v>
      </c>
      <c r="F23" s="14">
        <v>4962.0375951445376</v>
      </c>
      <c r="G23" s="14">
        <v>4865.4105295286299</v>
      </c>
      <c r="H23" s="14">
        <v>4705.9036941451623</v>
      </c>
      <c r="I23" s="14">
        <v>4566.2903214519247</v>
      </c>
      <c r="J23" s="14">
        <v>4561.2460555695661</v>
      </c>
      <c r="K23" s="14">
        <v>4590.8596281742039</v>
      </c>
      <c r="L23" s="14">
        <v>4707.7692640361574</v>
      </c>
      <c r="M23" s="14">
        <v>4768.6263204488969</v>
      </c>
      <c r="N23" s="14">
        <v>4849.0591048602955</v>
      </c>
      <c r="O23" s="14">
        <v>4825.3925425276038</v>
      </c>
      <c r="P23" s="14">
        <v>4779.2469931860023</v>
      </c>
      <c r="Q23" s="15">
        <v>4778.8662725083186</v>
      </c>
      <c r="R23" s="15">
        <v>4778.3983112769056</v>
      </c>
      <c r="S23" s="15">
        <v>4777.7355092551797</v>
      </c>
    </row>
    <row r="24" spans="1:19" x14ac:dyDescent="0.35">
      <c r="A24" s="8" t="s">
        <v>24</v>
      </c>
      <c r="B24" s="14">
        <v>5124.088854735347</v>
      </c>
      <c r="C24" s="14">
        <v>5124.9491037267007</v>
      </c>
      <c r="D24" s="14">
        <v>5211.9992751482214</v>
      </c>
      <c r="E24" s="14">
        <v>5110.014878172673</v>
      </c>
      <c r="F24" s="14">
        <v>5126.6178419370044</v>
      </c>
      <c r="G24" s="14">
        <v>4943.5440599058429</v>
      </c>
      <c r="H24" s="14">
        <v>4752.4717831810449</v>
      </c>
      <c r="I24" s="14">
        <v>4588.46434633637</v>
      </c>
      <c r="J24" s="14">
        <v>4540.6641943775348</v>
      </c>
      <c r="K24" s="14">
        <v>4519.0850916240906</v>
      </c>
      <c r="L24" s="14">
        <v>4673.6733394050516</v>
      </c>
      <c r="M24" s="14">
        <v>4826.5672978689536</v>
      </c>
      <c r="N24" s="14">
        <v>4861.1178821031463</v>
      </c>
      <c r="O24" s="14">
        <v>4885.83081999555</v>
      </c>
      <c r="P24" s="14">
        <v>4915.2012286107911</v>
      </c>
      <c r="Q24" s="15">
        <v>4914.8096776519524</v>
      </c>
      <c r="R24" s="15">
        <v>4914.328404425677</v>
      </c>
      <c r="S24" s="15">
        <v>4913.6467478140485</v>
      </c>
    </row>
    <row r="25" spans="1:19" x14ac:dyDescent="0.35">
      <c r="A25" s="8" t="s">
        <v>25</v>
      </c>
      <c r="B25" s="14">
        <v>14835.664811641747</v>
      </c>
      <c r="C25" s="14">
        <v>13693.753847347092</v>
      </c>
      <c r="D25" s="14">
        <v>13356.732582586679</v>
      </c>
      <c r="E25" s="14">
        <v>13018.080938627822</v>
      </c>
      <c r="F25" s="14">
        <v>12577.509291522923</v>
      </c>
      <c r="G25" s="14">
        <v>11698.40905477772</v>
      </c>
      <c r="H25" s="14">
        <v>11126.104910933143</v>
      </c>
      <c r="I25" s="14">
        <v>10766.896910992431</v>
      </c>
      <c r="J25" s="14">
        <v>10576.246734039347</v>
      </c>
      <c r="K25" s="14">
        <v>10890.961338484403</v>
      </c>
      <c r="L25" s="14">
        <v>11547.093656078001</v>
      </c>
      <c r="M25" s="14">
        <v>11991.012697559083</v>
      </c>
      <c r="N25" s="14">
        <v>12635.9694910733</v>
      </c>
      <c r="O25" s="14">
        <v>12593.498804234157</v>
      </c>
      <c r="P25" s="14">
        <v>14264.15603716204</v>
      </c>
      <c r="Q25" s="15">
        <v>14263.019736995762</v>
      </c>
      <c r="R25" s="15">
        <v>14261.623058390591</v>
      </c>
      <c r="S25" s="15">
        <v>14259.644857332321</v>
      </c>
    </row>
    <row r="26" spans="1:19" x14ac:dyDescent="0.35">
      <c r="A26" s="8" t="s">
        <v>26</v>
      </c>
      <c r="B26" s="14">
        <v>19318.208786663774</v>
      </c>
      <c r="C26" s="14">
        <v>18740.030905211646</v>
      </c>
      <c r="D26" s="14">
        <v>18806.471873199105</v>
      </c>
      <c r="E26" s="14">
        <v>18623.942933729268</v>
      </c>
      <c r="F26" s="14">
        <v>18575.239529656581</v>
      </c>
      <c r="G26" s="14">
        <v>17935.809154546649</v>
      </c>
      <c r="H26" s="14">
        <v>17706.87937536756</v>
      </c>
      <c r="I26" s="14">
        <v>17317.640474565043</v>
      </c>
      <c r="J26" s="14">
        <v>17319.527335967112</v>
      </c>
      <c r="K26" s="14">
        <v>17324.709338391338</v>
      </c>
      <c r="L26" s="14">
        <v>17507.141310382674</v>
      </c>
      <c r="M26" s="14">
        <v>17857.655591823583</v>
      </c>
      <c r="N26" s="14">
        <v>17982.233850557441</v>
      </c>
      <c r="O26" s="14">
        <v>18045.377252598457</v>
      </c>
      <c r="P26" s="14">
        <v>17762.538374043907</v>
      </c>
      <c r="Q26" s="15">
        <v>17761.123388449567</v>
      </c>
      <c r="R26" s="15">
        <v>17759.384164814048</v>
      </c>
      <c r="S26" s="15">
        <v>17756.920796345734</v>
      </c>
    </row>
    <row r="27" spans="1:19" x14ac:dyDescent="0.35">
      <c r="A27" s="8" t="s">
        <v>27</v>
      </c>
      <c r="B27" s="14">
        <v>7233.0454182730391</v>
      </c>
      <c r="C27" s="14">
        <v>7242.6539107990775</v>
      </c>
      <c r="D27" s="14">
        <v>7338.5339005225496</v>
      </c>
      <c r="E27" s="14">
        <v>7319.6485958056137</v>
      </c>
      <c r="F27" s="14">
        <v>7352.4172147140243</v>
      </c>
      <c r="G27" s="14">
        <v>7349.8483118102031</v>
      </c>
      <c r="H27" s="14">
        <v>7304.867856293059</v>
      </c>
      <c r="I27" s="14">
        <v>7052.354176493388</v>
      </c>
      <c r="J27" s="14">
        <v>7007.7759435792723</v>
      </c>
      <c r="K27" s="14">
        <v>7066.000946554328</v>
      </c>
      <c r="L27" s="14">
        <v>7242.7840802151341</v>
      </c>
      <c r="M27" s="14">
        <v>7493.5030215392462</v>
      </c>
      <c r="N27" s="14">
        <v>7623.8804538154036</v>
      </c>
      <c r="O27" s="14">
        <v>7673.2568111034116</v>
      </c>
      <c r="P27" s="14">
        <v>7746.5234428429103</v>
      </c>
      <c r="Q27" s="15">
        <v>7745.9063452835971</v>
      </c>
      <c r="R27" s="15">
        <v>7745.1478423950366</v>
      </c>
      <c r="S27" s="15">
        <v>7744.0735285111577</v>
      </c>
    </row>
    <row r="28" spans="1:19" x14ac:dyDescent="0.35">
      <c r="A28" s="8" t="s">
        <v>136</v>
      </c>
      <c r="B28" s="14">
        <v>210201.09419036366</v>
      </c>
      <c r="C28" s="14">
        <v>206812.66027395224</v>
      </c>
      <c r="D28" s="14">
        <v>208470.01911497241</v>
      </c>
      <c r="E28" s="14">
        <v>207119.75460161178</v>
      </c>
      <c r="F28" s="14">
        <v>206038.24644155274</v>
      </c>
      <c r="G28" s="14">
        <v>202810.89544843367</v>
      </c>
      <c r="H28" s="14">
        <v>200498.20118919425</v>
      </c>
      <c r="I28" s="14">
        <v>197239.692459563</v>
      </c>
      <c r="J28" s="14">
        <v>197046.59687637276</v>
      </c>
      <c r="K28" s="14">
        <v>198064.9149968086</v>
      </c>
      <c r="L28" s="14">
        <v>203284.59491500657</v>
      </c>
      <c r="M28" s="14">
        <v>207577.3744094618</v>
      </c>
      <c r="N28" s="14">
        <v>210004.32943483716</v>
      </c>
      <c r="O28" s="14">
        <v>210361.94247735039</v>
      </c>
      <c r="P28" s="14">
        <v>211013.07396324174</v>
      </c>
      <c r="Q28" s="15">
        <v>210996.264402942</v>
      </c>
      <c r="R28" s="15">
        <v>210975.60300208186</v>
      </c>
      <c r="S28" s="15">
        <v>210946.33900040275</v>
      </c>
    </row>
    <row r="30" spans="1:19" x14ac:dyDescent="0.35">
      <c r="A30" s="5" t="s">
        <v>137</v>
      </c>
    </row>
    <row r="31" spans="1:19" x14ac:dyDescent="0.35">
      <c r="A31" s="4" t="s">
        <v>115</v>
      </c>
    </row>
    <row r="32" spans="1:19" x14ac:dyDescent="0.35">
      <c r="A32" s="4" t="s">
        <v>138</v>
      </c>
    </row>
    <row r="33" spans="1:19" x14ac:dyDescent="0.35">
      <c r="A33" s="4" t="s">
        <v>117</v>
      </c>
    </row>
    <row r="35" spans="1:19" x14ac:dyDescent="0.35">
      <c r="A35" s="8"/>
      <c r="B35" s="13" t="s">
        <v>118</v>
      </c>
      <c r="C35" s="13" t="s">
        <v>119</v>
      </c>
      <c r="D35" s="13" t="s">
        <v>120</v>
      </c>
      <c r="E35" s="13" t="s">
        <v>121</v>
      </c>
      <c r="F35" s="13" t="s">
        <v>122</v>
      </c>
      <c r="G35" s="13" t="s">
        <v>123</v>
      </c>
      <c r="H35" s="13" t="s">
        <v>124</v>
      </c>
      <c r="I35" s="13" t="s">
        <v>125</v>
      </c>
      <c r="J35" s="13" t="s">
        <v>126</v>
      </c>
      <c r="K35" s="13" t="s">
        <v>127</v>
      </c>
      <c r="L35" s="13" t="s">
        <v>128</v>
      </c>
      <c r="M35" s="13" t="s">
        <v>129</v>
      </c>
      <c r="N35" s="13" t="s">
        <v>130</v>
      </c>
      <c r="O35" s="13" t="s">
        <v>131</v>
      </c>
      <c r="P35" s="13" t="s">
        <v>132</v>
      </c>
      <c r="Q35" s="13" t="s">
        <v>133</v>
      </c>
      <c r="R35" s="13" t="s">
        <v>134</v>
      </c>
      <c r="S35" s="8" t="s">
        <v>135</v>
      </c>
    </row>
    <row r="36" spans="1:19" x14ac:dyDescent="0.35">
      <c r="A36" s="8" t="s">
        <v>3</v>
      </c>
      <c r="B36" s="14">
        <v>196258.35856915012</v>
      </c>
      <c r="C36" s="14">
        <v>199307.88991083592</v>
      </c>
      <c r="D36" s="14">
        <v>204619.86871596775</v>
      </c>
      <c r="E36" s="14">
        <v>209367.43664340585</v>
      </c>
      <c r="F36" s="14">
        <v>215689.86842995114</v>
      </c>
      <c r="G36" s="14">
        <v>219991.74819494534</v>
      </c>
      <c r="H36" s="14">
        <v>222401.74691323005</v>
      </c>
      <c r="I36" s="14">
        <v>221143.65243410706</v>
      </c>
      <c r="J36" s="14">
        <v>222138.41993258125</v>
      </c>
      <c r="K36" s="14">
        <v>221159.13279695614</v>
      </c>
      <c r="L36" s="14">
        <v>222527.31607965977</v>
      </c>
      <c r="M36" s="14">
        <v>222327.10687334457</v>
      </c>
      <c r="N36" s="14">
        <v>221332.04399802638</v>
      </c>
      <c r="O36" s="14">
        <v>218534.01802145777</v>
      </c>
      <c r="P36" s="14">
        <v>215631.06450036698</v>
      </c>
      <c r="Q36" s="15">
        <v>212291.8879889494</v>
      </c>
      <c r="R36" s="15">
        <v>210127.76044472685</v>
      </c>
      <c r="S36" s="15">
        <v>207053.77579649995</v>
      </c>
    </row>
    <row r="37" spans="1:19" x14ac:dyDescent="0.35">
      <c r="A37" s="8" t="s">
        <v>10</v>
      </c>
      <c r="B37" s="14">
        <v>26957.104540553555</v>
      </c>
      <c r="C37" s="14">
        <v>26750.872997884515</v>
      </c>
      <c r="D37" s="14">
        <v>27423.171358037016</v>
      </c>
      <c r="E37" s="14">
        <v>27773.471825775228</v>
      </c>
      <c r="F37" s="14">
        <v>28407.792152274007</v>
      </c>
      <c r="G37" s="14">
        <v>29014.482367695837</v>
      </c>
      <c r="H37" s="14">
        <v>29228.697918462491</v>
      </c>
      <c r="I37" s="14">
        <v>29131.265413158875</v>
      </c>
      <c r="J37" s="14">
        <v>29341.682924820507</v>
      </c>
      <c r="K37" s="14">
        <v>29620.889579637907</v>
      </c>
      <c r="L37" s="14">
        <v>30240.857007191153</v>
      </c>
      <c r="M37" s="14">
        <v>30693.465505969576</v>
      </c>
      <c r="N37" s="14">
        <v>30813.219600717981</v>
      </c>
      <c r="O37" s="14">
        <v>31059.032826599767</v>
      </c>
      <c r="P37" s="14">
        <v>30923.645411875867</v>
      </c>
      <c r="Q37" s="15">
        <v>30921.181996351534</v>
      </c>
      <c r="R37" s="15">
        <v>30918.154099444899</v>
      </c>
      <c r="S37" s="15">
        <v>30913.865504457579</v>
      </c>
    </row>
    <row r="38" spans="1:19" x14ac:dyDescent="0.35">
      <c r="A38" s="8" t="s">
        <v>11</v>
      </c>
      <c r="B38" s="14">
        <v>12525.195226283648</v>
      </c>
      <c r="C38" s="14">
        <v>12258.684177178253</v>
      </c>
      <c r="D38" s="14">
        <v>12265.671305166923</v>
      </c>
      <c r="E38" s="14">
        <v>12172.610183876317</v>
      </c>
      <c r="F38" s="14">
        <v>12218.905329877607</v>
      </c>
      <c r="G38" s="14">
        <v>11992.216392151413</v>
      </c>
      <c r="H38" s="14">
        <v>11784.962610140221</v>
      </c>
      <c r="I38" s="14">
        <v>11610.969036036522</v>
      </c>
      <c r="J38" s="14">
        <v>11600.845501688042</v>
      </c>
      <c r="K38" s="14">
        <v>11857.257345099219</v>
      </c>
      <c r="L38" s="14">
        <v>12160.822996962626</v>
      </c>
      <c r="M38" s="14">
        <v>12433.020436723455</v>
      </c>
      <c r="N38" s="14">
        <v>12557.1103025292</v>
      </c>
      <c r="O38" s="14">
        <v>12438.874577731411</v>
      </c>
      <c r="P38" s="14">
        <v>12499.005899372356</v>
      </c>
      <c r="Q38" s="15">
        <v>12498.010213231177</v>
      </c>
      <c r="R38" s="15">
        <v>12496.78636976788</v>
      </c>
      <c r="S38" s="15">
        <v>12495.052965658091</v>
      </c>
    </row>
    <row r="39" spans="1:19" x14ac:dyDescent="0.35">
      <c r="A39" s="8" t="s">
        <v>12</v>
      </c>
      <c r="B39" s="14">
        <v>10164.715760845356</v>
      </c>
      <c r="C39" s="14">
        <v>10077.812324679655</v>
      </c>
      <c r="D39" s="14">
        <v>10283.212165751085</v>
      </c>
      <c r="E39" s="14">
        <v>10333.511099733129</v>
      </c>
      <c r="F39" s="14">
        <v>10377.552955487168</v>
      </c>
      <c r="G39" s="14">
        <v>10386.609884821526</v>
      </c>
      <c r="H39" s="14">
        <v>10403.538806305594</v>
      </c>
      <c r="I39" s="14">
        <v>10507.123417590479</v>
      </c>
      <c r="J39" s="14">
        <v>10559.777190962568</v>
      </c>
      <c r="K39" s="14">
        <v>10636.862852823353</v>
      </c>
      <c r="L39" s="14">
        <v>10919.984592743376</v>
      </c>
      <c r="M39" s="14">
        <v>11129.121508174876</v>
      </c>
      <c r="N39" s="14">
        <v>11069.02721653062</v>
      </c>
      <c r="O39" s="14">
        <v>11173.935988156702</v>
      </c>
      <c r="P39" s="14">
        <v>11284.366889116947</v>
      </c>
      <c r="Q39" s="15">
        <v>11283.467962609198</v>
      </c>
      <c r="R39" s="15">
        <v>11282.363050845344</v>
      </c>
      <c r="S39" s="15">
        <v>11280.798096952258</v>
      </c>
    </row>
    <row r="40" spans="1:19" x14ac:dyDescent="0.35">
      <c r="A40" s="8" t="s">
        <v>13</v>
      </c>
      <c r="B40" s="14">
        <v>8641.7344734885373</v>
      </c>
      <c r="C40" s="14">
        <v>8658.2583434293047</v>
      </c>
      <c r="D40" s="14">
        <v>8844.9045502663903</v>
      </c>
      <c r="E40" s="14">
        <v>8911.6481086224794</v>
      </c>
      <c r="F40" s="14">
        <v>9020.4541868073266</v>
      </c>
      <c r="G40" s="14">
        <v>8972.4814132318861</v>
      </c>
      <c r="H40" s="14">
        <v>9206.8693096249735</v>
      </c>
      <c r="I40" s="14">
        <v>9168.4234675504067</v>
      </c>
      <c r="J40" s="14">
        <v>9329.2307311188761</v>
      </c>
      <c r="K40" s="14">
        <v>9376.1574415201703</v>
      </c>
      <c r="L40" s="14">
        <v>9607.9702794948735</v>
      </c>
      <c r="M40" s="14">
        <v>9629.920030405814</v>
      </c>
      <c r="N40" s="14">
        <v>9699.6573226202672</v>
      </c>
      <c r="O40" s="14">
        <v>9936.1956824466652</v>
      </c>
      <c r="P40" s="14">
        <v>9967.1123750670231</v>
      </c>
      <c r="Q40" s="15">
        <v>9966.318382669604</v>
      </c>
      <c r="R40" s="15">
        <v>9965.3424502293437</v>
      </c>
      <c r="S40" s="15">
        <v>9963.9601776156069</v>
      </c>
    </row>
    <row r="41" spans="1:19" x14ac:dyDescent="0.35">
      <c r="A41" s="8" t="s">
        <v>14</v>
      </c>
      <c r="B41" s="14">
        <v>11136.1244495056</v>
      </c>
      <c r="C41" s="14">
        <v>10532.38184010071</v>
      </c>
      <c r="D41" s="14">
        <v>9869.2540080588224</v>
      </c>
      <c r="E41" s="14">
        <v>9283.7395792364732</v>
      </c>
      <c r="F41" s="14">
        <v>8554.2897751106848</v>
      </c>
      <c r="G41" s="14">
        <v>8038.5715180699026</v>
      </c>
      <c r="H41" s="14">
        <v>7437.8529620946019</v>
      </c>
      <c r="I41" s="14">
        <v>6799.7343646973259</v>
      </c>
      <c r="J41" s="14">
        <v>6436.9637766513106</v>
      </c>
      <c r="K41" s="14">
        <v>6223.1286255818377</v>
      </c>
      <c r="L41" s="14">
        <v>6303.9250848840529</v>
      </c>
      <c r="M41" s="14">
        <v>6429.5456094701522</v>
      </c>
      <c r="N41" s="14">
        <v>6540.9621006967463</v>
      </c>
      <c r="O41" s="14">
        <v>6480.4895714493923</v>
      </c>
      <c r="P41" s="14">
        <v>6487.5658069412311</v>
      </c>
      <c r="Q41" s="15">
        <v>6487.0489994914269</v>
      </c>
      <c r="R41" s="15">
        <v>6486.4137677722429</v>
      </c>
      <c r="S41" s="15">
        <v>6485.5140503608909</v>
      </c>
    </row>
    <row r="42" spans="1:19" x14ac:dyDescent="0.35">
      <c r="A42" s="8" t="s">
        <v>15</v>
      </c>
      <c r="B42" s="14">
        <v>27932.712199251273</v>
      </c>
      <c r="C42" s="14">
        <v>27578.943165959223</v>
      </c>
      <c r="D42" s="14">
        <v>28482.392721547963</v>
      </c>
      <c r="E42" s="14">
        <v>28903.924297550177</v>
      </c>
      <c r="F42" s="14">
        <v>29553.171271483458</v>
      </c>
      <c r="G42" s="14">
        <v>29911.855004343161</v>
      </c>
      <c r="H42" s="14">
        <v>30074.088595277131</v>
      </c>
      <c r="I42" s="14">
        <v>29890.749689039258</v>
      </c>
      <c r="J42" s="14">
        <v>30082.71950938931</v>
      </c>
      <c r="K42" s="14">
        <v>30288.798284825916</v>
      </c>
      <c r="L42" s="14">
        <v>31180.245488217304</v>
      </c>
      <c r="M42" s="14">
        <v>31515.038423414859</v>
      </c>
      <c r="N42" s="14">
        <v>31709.87615367668</v>
      </c>
      <c r="O42" s="14">
        <v>32070.47905432605</v>
      </c>
      <c r="P42" s="14">
        <v>31893.770127370226</v>
      </c>
      <c r="Q42" s="15">
        <v>31891.229430521103</v>
      </c>
      <c r="R42" s="15">
        <v>31888.106543596768</v>
      </c>
      <c r="S42" s="15">
        <v>31883.683408456225</v>
      </c>
    </row>
    <row r="43" spans="1:19" x14ac:dyDescent="0.35">
      <c r="A43" s="8" t="s">
        <v>16</v>
      </c>
      <c r="B43" s="14">
        <v>283.93258481442905</v>
      </c>
      <c r="C43" s="14">
        <v>299.24869978826121</v>
      </c>
      <c r="D43" s="14">
        <v>316.3027148781527</v>
      </c>
      <c r="E43" s="14">
        <v>329.95666715014215</v>
      </c>
      <c r="F43" s="14">
        <v>330.3903848345916</v>
      </c>
      <c r="G43" s="14">
        <v>342.77351410125027</v>
      </c>
      <c r="H43" s="14">
        <v>309.66209079021996</v>
      </c>
      <c r="I43" s="14">
        <v>278.23375585206958</v>
      </c>
      <c r="J43" s="14">
        <v>282.62464098166117</v>
      </c>
      <c r="K43" s="14">
        <v>269.40293384743381</v>
      </c>
      <c r="L43" s="14">
        <v>275.87644535660871</v>
      </c>
      <c r="M43" s="14">
        <v>298.36562129045467</v>
      </c>
      <c r="N43" s="14">
        <v>314.59802799983049</v>
      </c>
      <c r="O43" s="14">
        <v>323.75070583972877</v>
      </c>
      <c r="P43" s="14">
        <v>340.85206977926191</v>
      </c>
      <c r="Q43" s="15">
        <v>340.82491708529551</v>
      </c>
      <c r="R43" s="15">
        <v>340.79154246487298</v>
      </c>
      <c r="S43" s="15">
        <v>340.74427195525465</v>
      </c>
    </row>
    <row r="44" spans="1:19" x14ac:dyDescent="0.35">
      <c r="A44" s="8" t="s">
        <v>17</v>
      </c>
      <c r="B44" s="14">
        <v>14898.481559479491</v>
      </c>
      <c r="C44" s="14">
        <v>14996.536353520072</v>
      </c>
      <c r="D44" s="14">
        <v>15220.308168635165</v>
      </c>
      <c r="E44" s="14">
        <v>15127.732386280288</v>
      </c>
      <c r="F44" s="14">
        <v>14776.528428677379</v>
      </c>
      <c r="G44" s="14">
        <v>14432.152734652263</v>
      </c>
      <c r="H44" s="14">
        <v>14153.310776943448</v>
      </c>
      <c r="I44" s="14">
        <v>13790.183070817993</v>
      </c>
      <c r="J44" s="14">
        <v>13621.079693845917</v>
      </c>
      <c r="K44" s="14">
        <v>13546.83033630818</v>
      </c>
      <c r="L44" s="14">
        <v>13970.701848652508</v>
      </c>
      <c r="M44" s="14">
        <v>14179.624877943827</v>
      </c>
      <c r="N44" s="14">
        <v>14272.743689662861</v>
      </c>
      <c r="O44" s="14">
        <v>14308.232720155906</v>
      </c>
      <c r="P44" s="14">
        <v>14341.49157268459</v>
      </c>
      <c r="Q44" s="15">
        <v>14340.34911187469</v>
      </c>
      <c r="R44" s="15">
        <v>14338.944860940135</v>
      </c>
      <c r="S44" s="15">
        <v>14336.955934730109</v>
      </c>
    </row>
    <row r="45" spans="1:19" x14ac:dyDescent="0.35">
      <c r="A45" s="8" t="s">
        <v>18</v>
      </c>
      <c r="B45" s="14">
        <v>9302.853644168712</v>
      </c>
      <c r="C45" s="14">
        <v>9541.2705356421702</v>
      </c>
      <c r="D45" s="14">
        <v>9703.8073257716678</v>
      </c>
      <c r="E45" s="14">
        <v>9907.5227109165353</v>
      </c>
      <c r="F45" s="14">
        <v>10151.445512037593</v>
      </c>
      <c r="G45" s="14">
        <v>10393.412321537124</v>
      </c>
      <c r="H45" s="14">
        <v>10609.381451300713</v>
      </c>
      <c r="I45" s="14">
        <v>10483.259610585126</v>
      </c>
      <c r="J45" s="14">
        <v>10654.791432589605</v>
      </c>
      <c r="K45" s="14">
        <v>10815.484971166707</v>
      </c>
      <c r="L45" s="14">
        <v>11375.523337041164</v>
      </c>
      <c r="M45" s="14">
        <v>11665.865778234671</v>
      </c>
      <c r="N45" s="14">
        <v>11748.399033797312</v>
      </c>
      <c r="O45" s="14">
        <v>11830.752574134169</v>
      </c>
      <c r="P45" s="14">
        <v>11971.48021499186</v>
      </c>
      <c r="Q45" s="15">
        <v>11970.526552193762</v>
      </c>
      <c r="R45" s="15">
        <v>11969.354361547154</v>
      </c>
      <c r="S45" s="15">
        <v>11967.69411647071</v>
      </c>
    </row>
    <row r="46" spans="1:19" x14ac:dyDescent="0.35">
      <c r="A46" s="8" t="s">
        <v>19</v>
      </c>
      <c r="B46" s="14">
        <v>10322.382399896243</v>
      </c>
      <c r="C46" s="14">
        <v>10556.742315879876</v>
      </c>
      <c r="D46" s="14">
        <v>10917.012224923534</v>
      </c>
      <c r="E46" s="14">
        <v>10979.286681455471</v>
      </c>
      <c r="F46" s="14">
        <v>11241.399337397088</v>
      </c>
      <c r="G46" s="14">
        <v>11343.694248349808</v>
      </c>
      <c r="H46" s="14">
        <v>11393.467096431354</v>
      </c>
      <c r="I46" s="14">
        <v>11452.562641337932</v>
      </c>
      <c r="J46" s="14">
        <v>11718.056076776375</v>
      </c>
      <c r="K46" s="14">
        <v>11733.612919615236</v>
      </c>
      <c r="L46" s="14">
        <v>12039.649873456556</v>
      </c>
      <c r="M46" s="14">
        <v>12358.290180419754</v>
      </c>
      <c r="N46" s="14">
        <v>12690.24527967058</v>
      </c>
      <c r="O46" s="14">
        <v>12848.189741171687</v>
      </c>
      <c r="P46" s="14">
        <v>12813.087204112509</v>
      </c>
      <c r="Q46" s="15">
        <v>12812.066497869346</v>
      </c>
      <c r="R46" s="15">
        <v>12810.811901052151</v>
      </c>
      <c r="S46" s="15">
        <v>12809.034939092338</v>
      </c>
    </row>
    <row r="47" spans="1:19" x14ac:dyDescent="0.35">
      <c r="A47" s="8" t="s">
        <v>20</v>
      </c>
      <c r="B47" s="14">
        <v>9034.7024463259077</v>
      </c>
      <c r="C47" s="14">
        <v>8923.2004624643541</v>
      </c>
      <c r="D47" s="14">
        <v>8876.8625544284605</v>
      </c>
      <c r="E47" s="14">
        <v>8694.6099005350679</v>
      </c>
      <c r="F47" s="14">
        <v>8564.6674245670729</v>
      </c>
      <c r="G47" s="14">
        <v>8253.4849336771731</v>
      </c>
      <c r="H47" s="14">
        <v>8005.0697051707293</v>
      </c>
      <c r="I47" s="14">
        <v>7818.1394033816496</v>
      </c>
      <c r="J47" s="14">
        <v>7839.5534255956954</v>
      </c>
      <c r="K47" s="14">
        <v>7945.1231304460844</v>
      </c>
      <c r="L47" s="14">
        <v>8059.9251078656462</v>
      </c>
      <c r="M47" s="14">
        <v>8043.8687769895032</v>
      </c>
      <c r="N47" s="14">
        <v>8122.7538075123875</v>
      </c>
      <c r="O47" s="14">
        <v>8170.5242421563717</v>
      </c>
      <c r="P47" s="14">
        <v>8027.4997031497714</v>
      </c>
      <c r="Q47" s="15">
        <v>8026.860222676919</v>
      </c>
      <c r="R47" s="15">
        <v>8026.0742079236325</v>
      </c>
      <c r="S47" s="15">
        <v>8024.9609273084561</v>
      </c>
    </row>
    <row r="48" spans="1:19" x14ac:dyDescent="0.35">
      <c r="A48" s="8" t="s">
        <v>21</v>
      </c>
      <c r="B48" s="14">
        <v>6131.4155625344301</v>
      </c>
      <c r="C48" s="14">
        <v>5916.2429706334833</v>
      </c>
      <c r="D48" s="14">
        <v>5814.9995149776269</v>
      </c>
      <c r="E48" s="14">
        <v>5831.7855391713274</v>
      </c>
      <c r="F48" s="14">
        <v>5762.5036993530857</v>
      </c>
      <c r="G48" s="14">
        <v>5536.8427613752738</v>
      </c>
      <c r="H48" s="14">
        <v>5463.3212149392502</v>
      </c>
      <c r="I48" s="14">
        <v>5252.3186777850469</v>
      </c>
      <c r="J48" s="14">
        <v>5279.9613685668264</v>
      </c>
      <c r="K48" s="14">
        <v>5371.8101284556824</v>
      </c>
      <c r="L48" s="14">
        <v>5415.5639801074467</v>
      </c>
      <c r="M48" s="14">
        <v>5615.9562642870605</v>
      </c>
      <c r="N48" s="14">
        <v>5682.255647901361</v>
      </c>
      <c r="O48" s="14">
        <v>5695.1607093440025</v>
      </c>
      <c r="P48" s="14">
        <v>5669.4996173721738</v>
      </c>
      <c r="Q48" s="15">
        <v>5669.0479780784681</v>
      </c>
      <c r="R48" s="15">
        <v>5668.4928475262641</v>
      </c>
      <c r="S48" s="15">
        <v>5667.7065822811492</v>
      </c>
    </row>
    <row r="49" spans="1:19" x14ac:dyDescent="0.35">
      <c r="A49" s="8" t="s">
        <v>22</v>
      </c>
      <c r="B49" s="14">
        <v>16470.305371354141</v>
      </c>
      <c r="C49" s="14">
        <v>15605.752984216317</v>
      </c>
      <c r="D49" s="14">
        <v>15217.001850748005</v>
      </c>
      <c r="E49" s="14">
        <v>14602.769324708808</v>
      </c>
      <c r="F49" s="14">
        <v>14121.623837674408</v>
      </c>
      <c r="G49" s="14">
        <v>13410.956479495817</v>
      </c>
      <c r="H49" s="14">
        <v>12750.954172400379</v>
      </c>
      <c r="I49" s="14">
        <v>11979.974758695558</v>
      </c>
      <c r="J49" s="14">
        <v>11432.344787369673</v>
      </c>
      <c r="K49" s="14">
        <v>11067.780762159698</v>
      </c>
      <c r="L49" s="14">
        <v>11021.94550455223</v>
      </c>
      <c r="M49" s="14">
        <v>11202.480514101724</v>
      </c>
      <c r="N49" s="14">
        <v>11355.953699249683</v>
      </c>
      <c r="O49" s="14">
        <v>11460.60029259898</v>
      </c>
      <c r="P49" s="14">
        <v>11369.277938472802</v>
      </c>
      <c r="Q49" s="15">
        <v>11368.37224784671</v>
      </c>
      <c r="R49" s="15">
        <v>11367.259021995034</v>
      </c>
      <c r="S49" s="15">
        <v>11365.682292352491</v>
      </c>
    </row>
    <row r="50" spans="1:19" x14ac:dyDescent="0.35">
      <c r="A50" s="8" t="s">
        <v>23</v>
      </c>
      <c r="B50" s="14">
        <v>5609.2009859777854</v>
      </c>
      <c r="C50" s="14">
        <v>5555.5562946578484</v>
      </c>
      <c r="D50" s="14">
        <v>5499.2699327397277</v>
      </c>
      <c r="E50" s="14">
        <v>5358.1130577670247</v>
      </c>
      <c r="F50" s="14">
        <v>5215.9978821775367</v>
      </c>
      <c r="G50" s="14">
        <v>5105.1862690558601</v>
      </c>
      <c r="H50" s="14">
        <v>4908.908352412489</v>
      </c>
      <c r="I50" s="14">
        <v>4790.480074336605</v>
      </c>
      <c r="J50" s="14">
        <v>4753.4770827872026</v>
      </c>
      <c r="K50" s="14">
        <v>4782.5817372331503</v>
      </c>
      <c r="L50" s="14">
        <v>4899.3881715658572</v>
      </c>
      <c r="M50" s="14">
        <v>4921.0466619520494</v>
      </c>
      <c r="N50" s="14">
        <v>4991.2243493540673</v>
      </c>
      <c r="O50" s="14">
        <v>4980.4502173454603</v>
      </c>
      <c r="P50" s="14">
        <v>4957.6691157446994</v>
      </c>
      <c r="Q50" s="15">
        <v>4957.274181741881</v>
      </c>
      <c r="R50" s="15">
        <v>4956.7887502612211</v>
      </c>
      <c r="S50" s="15">
        <v>4956.1012040603973</v>
      </c>
    </row>
    <row r="51" spans="1:19" x14ac:dyDescent="0.35">
      <c r="A51" s="8" t="s">
        <v>24</v>
      </c>
      <c r="B51" s="14">
        <v>5348.4623926790573</v>
      </c>
      <c r="C51" s="14">
        <v>5323.8034560564774</v>
      </c>
      <c r="D51" s="14">
        <v>5387.6690859371347</v>
      </c>
      <c r="E51" s="14">
        <v>5288.4999609098986</v>
      </c>
      <c r="F51" s="14">
        <v>5294.9160697403804</v>
      </c>
      <c r="G51" s="14">
        <v>5112.3925919967596</v>
      </c>
      <c r="H51" s="14">
        <v>4933.4871543210929</v>
      </c>
      <c r="I51" s="14">
        <v>4757.2435537958427</v>
      </c>
      <c r="J51" s="14">
        <v>4691.2777791951066</v>
      </c>
      <c r="K51" s="14">
        <v>4705.1236941932348</v>
      </c>
      <c r="L51" s="14">
        <v>4880.8450228996508</v>
      </c>
      <c r="M51" s="14">
        <v>5020.0927086256925</v>
      </c>
      <c r="N51" s="14">
        <v>5082.4043292792412</v>
      </c>
      <c r="O51" s="14">
        <v>5157.1555759731627</v>
      </c>
      <c r="P51" s="14">
        <v>5197.9601278996097</v>
      </c>
      <c r="Q51" s="15">
        <v>5197.5460520200222</v>
      </c>
      <c r="R51" s="15">
        <v>5197.0370923814544</v>
      </c>
      <c r="S51" s="15">
        <v>5196.3162218161679</v>
      </c>
    </row>
    <row r="52" spans="1:19" x14ac:dyDescent="0.35">
      <c r="A52" s="8" t="s">
        <v>25</v>
      </c>
      <c r="B52" s="14">
        <v>16452.593149491306</v>
      </c>
      <c r="C52" s="14">
        <v>15149.954077133249</v>
      </c>
      <c r="D52" s="14">
        <v>14685.880045739719</v>
      </c>
      <c r="E52" s="14">
        <v>14165.720568960642</v>
      </c>
      <c r="F52" s="14">
        <v>13653.2874571434</v>
      </c>
      <c r="G52" s="14">
        <v>12656.449443118801</v>
      </c>
      <c r="H52" s="14">
        <v>11928.29232208547</v>
      </c>
      <c r="I52" s="14">
        <v>11478.997675918814</v>
      </c>
      <c r="J52" s="14">
        <v>11194.907113874153</v>
      </c>
      <c r="K52" s="14">
        <v>11465.598104827555</v>
      </c>
      <c r="L52" s="14">
        <v>12142.828071986522</v>
      </c>
      <c r="M52" s="14">
        <v>12556.389800363148</v>
      </c>
      <c r="N52" s="14">
        <v>13215.464655356282</v>
      </c>
      <c r="O52" s="14">
        <v>13186.655196596797</v>
      </c>
      <c r="P52" s="14">
        <v>14948.85712024814</v>
      </c>
      <c r="Q52" s="15">
        <v>14947.666275953732</v>
      </c>
      <c r="R52" s="15">
        <v>14946.202554661199</v>
      </c>
      <c r="S52" s="15">
        <v>14944.1293969575</v>
      </c>
    </row>
    <row r="53" spans="1:19" x14ac:dyDescent="0.35">
      <c r="A53" s="8" t="s">
        <v>26</v>
      </c>
      <c r="B53" s="14">
        <v>20082.098166643049</v>
      </c>
      <c r="C53" s="14">
        <v>19438.770398935281</v>
      </c>
      <c r="D53" s="14">
        <v>19396.365032234546</v>
      </c>
      <c r="E53" s="14">
        <v>19104.895691630212</v>
      </c>
      <c r="F53" s="14">
        <v>19106.903320197409</v>
      </c>
      <c r="G53" s="14">
        <v>18442.832590791579</v>
      </c>
      <c r="H53" s="14">
        <v>18159.383081729251</v>
      </c>
      <c r="I53" s="14">
        <v>17809.498110199977</v>
      </c>
      <c r="J53" s="14">
        <v>17728.06788129545</v>
      </c>
      <c r="K53" s="14">
        <v>17710.809204571447</v>
      </c>
      <c r="L53" s="14">
        <v>17879.159985673934</v>
      </c>
      <c r="M53" s="14">
        <v>18236.175585685403</v>
      </c>
      <c r="N53" s="14">
        <v>18363.037838995395</v>
      </c>
      <c r="O53" s="14">
        <v>18472.320799222973</v>
      </c>
      <c r="P53" s="14">
        <v>18233.069610434388</v>
      </c>
      <c r="Q53" s="15">
        <v>18231.617141744606</v>
      </c>
      <c r="R53" s="15">
        <v>18229.831845918819</v>
      </c>
      <c r="S53" s="15">
        <v>18227.303222598599</v>
      </c>
    </row>
    <row r="54" spans="1:19" x14ac:dyDescent="0.35">
      <c r="A54" s="8" t="s">
        <v>27</v>
      </c>
      <c r="B54" s="14">
        <v>7441.864832995162</v>
      </c>
      <c r="C54" s="14">
        <v>7416.942943877988</v>
      </c>
      <c r="D54" s="14">
        <v>7504.9011503251641</v>
      </c>
      <c r="E54" s="14">
        <v>7463.8055383416286</v>
      </c>
      <c r="F54" s="14">
        <v>7551.8231388254744</v>
      </c>
      <c r="G54" s="14">
        <v>7590.0741069247279</v>
      </c>
      <c r="H54" s="14">
        <v>7548.2661153416184</v>
      </c>
      <c r="I54" s="14">
        <v>7247.0289307211224</v>
      </c>
      <c r="J54" s="14">
        <v>7234.1205655186131</v>
      </c>
      <c r="K54" s="14">
        <v>7297.6418959004932</v>
      </c>
      <c r="L54" s="14">
        <v>7457.9213361834109</v>
      </c>
      <c r="M54" s="14">
        <v>7700.4447549984307</v>
      </c>
      <c r="N54" s="14">
        <v>7845.6750581219658</v>
      </c>
      <c r="O54" s="14">
        <v>7972.7632463403652</v>
      </c>
      <c r="P54" s="14">
        <v>8073.9169458450324</v>
      </c>
      <c r="Q54" s="15">
        <v>8073.273767717691</v>
      </c>
      <c r="R54" s="15">
        <v>8072.4832080078277</v>
      </c>
      <c r="S54" s="15">
        <v>8071.3634900935649</v>
      </c>
    </row>
    <row r="55" spans="1:19" x14ac:dyDescent="0.35">
      <c r="A55" s="8" t="s">
        <v>136</v>
      </c>
      <c r="B55" s="14">
        <v>218735.87974628771</v>
      </c>
      <c r="C55" s="14">
        <v>214580.97434203702</v>
      </c>
      <c r="D55" s="14">
        <v>215708.98571016712</v>
      </c>
      <c r="E55" s="14">
        <v>214233.60312262084</v>
      </c>
      <c r="F55" s="14">
        <v>213903.65216366563</v>
      </c>
      <c r="G55" s="14">
        <v>210936.46857539014</v>
      </c>
      <c r="H55" s="14">
        <v>208299.51373577106</v>
      </c>
      <c r="I55" s="14">
        <v>204246.18565150062</v>
      </c>
      <c r="J55" s="14">
        <v>203781.48148302693</v>
      </c>
      <c r="K55" s="14">
        <v>204714.89394821328</v>
      </c>
      <c r="L55" s="14">
        <v>209833.13413483495</v>
      </c>
      <c r="M55" s="14">
        <v>213628.7130390504</v>
      </c>
      <c r="N55" s="14">
        <v>216074.60811367247</v>
      </c>
      <c r="O55" s="14">
        <v>217565.56372158957</v>
      </c>
      <c r="P55" s="14">
        <v>219000.12775047848</v>
      </c>
      <c r="Q55" s="15">
        <v>218982.68193167716</v>
      </c>
      <c r="R55" s="15">
        <v>218961.23847633624</v>
      </c>
      <c r="S55" s="15">
        <v>218930.86680321736</v>
      </c>
    </row>
    <row r="57" spans="1:19" x14ac:dyDescent="0.35">
      <c r="A57" s="5" t="s">
        <v>139</v>
      </c>
      <c r="B57" s="4"/>
      <c r="C57" s="4"/>
      <c r="D57" s="4"/>
      <c r="E57" s="4"/>
      <c r="F57" s="4"/>
      <c r="G57" s="4"/>
      <c r="H57" s="4"/>
      <c r="I57" s="4"/>
      <c r="J57" s="4"/>
      <c r="K57" s="4"/>
      <c r="L57" s="4"/>
      <c r="M57" s="4"/>
      <c r="N57" s="4"/>
      <c r="O57" s="4"/>
      <c r="P57" s="4"/>
    </row>
    <row r="58" spans="1:19" x14ac:dyDescent="0.35">
      <c r="A58" s="4" t="s">
        <v>260</v>
      </c>
      <c r="B58" s="4"/>
      <c r="C58" s="4"/>
      <c r="D58" s="4"/>
      <c r="E58" s="4"/>
      <c r="F58" s="4"/>
      <c r="G58" s="4"/>
      <c r="H58" s="4"/>
      <c r="I58" s="4"/>
      <c r="J58" s="4"/>
      <c r="K58" s="4"/>
      <c r="L58" s="4"/>
      <c r="M58" s="4"/>
      <c r="N58" s="4"/>
      <c r="O58" s="4"/>
      <c r="P58" s="4"/>
    </row>
    <row r="59" spans="1:19" x14ac:dyDescent="0.35">
      <c r="A59" s="4" t="s">
        <v>140</v>
      </c>
      <c r="B59" s="4"/>
      <c r="C59" s="4"/>
      <c r="D59" s="4"/>
      <c r="E59" s="4"/>
      <c r="F59" s="4"/>
      <c r="G59" s="4"/>
      <c r="H59" s="4"/>
      <c r="I59" s="4"/>
      <c r="J59" s="4"/>
      <c r="K59" s="4"/>
      <c r="L59" s="4"/>
      <c r="M59" s="4"/>
      <c r="N59" s="4"/>
      <c r="O59" s="4"/>
      <c r="P59" s="4"/>
    </row>
    <row r="60" spans="1:19" x14ac:dyDescent="0.35">
      <c r="B60" s="4"/>
      <c r="C60" s="4"/>
      <c r="D60" s="4"/>
      <c r="E60" s="4"/>
      <c r="F60" s="4"/>
      <c r="G60" s="4"/>
      <c r="H60" s="4"/>
      <c r="I60" s="4"/>
      <c r="J60" s="4"/>
      <c r="K60" s="4"/>
      <c r="L60" s="4"/>
      <c r="M60" s="4"/>
      <c r="N60" s="4"/>
      <c r="O60" s="4"/>
      <c r="P60" s="4"/>
    </row>
    <row r="61" spans="1:19" x14ac:dyDescent="0.35">
      <c r="A61" s="8"/>
      <c r="B61" s="13" t="s">
        <v>118</v>
      </c>
      <c r="C61" s="13" t="s">
        <v>119</v>
      </c>
      <c r="D61" s="13" t="s">
        <v>120</v>
      </c>
      <c r="E61" s="13" t="s">
        <v>121</v>
      </c>
      <c r="F61" s="13" t="s">
        <v>122</v>
      </c>
      <c r="G61" s="13" t="s">
        <v>123</v>
      </c>
      <c r="H61" s="13" t="s">
        <v>124</v>
      </c>
      <c r="I61" s="13" t="s">
        <v>125</v>
      </c>
      <c r="J61" s="13" t="s">
        <v>126</v>
      </c>
      <c r="K61" s="13" t="s">
        <v>127</v>
      </c>
      <c r="L61" s="13" t="s">
        <v>128</v>
      </c>
      <c r="M61" s="13" t="s">
        <v>129</v>
      </c>
      <c r="N61" s="13" t="s">
        <v>130</v>
      </c>
      <c r="O61" s="13" t="s">
        <v>131</v>
      </c>
      <c r="P61" s="13" t="s">
        <v>132</v>
      </c>
      <c r="Q61" s="13" t="s">
        <v>133</v>
      </c>
      <c r="R61" s="13" t="s">
        <v>134</v>
      </c>
      <c r="S61" s="8" t="s">
        <v>135</v>
      </c>
    </row>
    <row r="62" spans="1:19" x14ac:dyDescent="0.35">
      <c r="A62" s="8" t="s">
        <v>3</v>
      </c>
      <c r="B62" s="66">
        <v>4074368</v>
      </c>
      <c r="C62" s="66">
        <v>4150277.5</v>
      </c>
      <c r="D62" s="66">
        <v>4247394.5</v>
      </c>
      <c r="E62" s="66">
        <v>4359000</v>
      </c>
      <c r="F62" s="66">
        <v>4463434</v>
      </c>
      <c r="G62" s="66">
        <v>4574041.5</v>
      </c>
      <c r="H62" s="66">
        <v>4659421</v>
      </c>
      <c r="I62" s="66">
        <v>4715388.5</v>
      </c>
      <c r="J62" s="66">
        <v>4733161</v>
      </c>
      <c r="K62" s="66">
        <v>4726958</v>
      </c>
      <c r="L62" s="66">
        <v>4680288.5</v>
      </c>
      <c r="M62" s="66">
        <v>4678801.5</v>
      </c>
      <c r="N62" s="66">
        <v>4675225</v>
      </c>
      <c r="O62" s="66">
        <v>4642962</v>
      </c>
      <c r="P62" s="66">
        <v>4584110.5</v>
      </c>
      <c r="Q62" s="67">
        <v>4495718.072873462</v>
      </c>
      <c r="R62" s="67">
        <v>4438576.3762419075</v>
      </c>
      <c r="S62" s="67">
        <v>4357706.545619512</v>
      </c>
    </row>
    <row r="63" spans="1:19" x14ac:dyDescent="0.35">
      <c r="A63" s="8" t="s">
        <v>136</v>
      </c>
      <c r="B63" s="66">
        <v>3212254</v>
      </c>
      <c r="C63" s="66">
        <v>3185686.5</v>
      </c>
      <c r="D63" s="66">
        <v>3158780</v>
      </c>
      <c r="E63" s="66">
        <v>3120438.2827391461</v>
      </c>
      <c r="F63" s="66">
        <v>3115612.9223714867</v>
      </c>
      <c r="G63" s="66">
        <v>3120107.2086758525</v>
      </c>
      <c r="H63" s="66">
        <v>3144828.2401718148</v>
      </c>
      <c r="I63" s="66">
        <v>3202138.7471575141</v>
      </c>
      <c r="J63" s="66">
        <v>3283663.4140717592</v>
      </c>
      <c r="K63" s="66">
        <v>3371702.0697372472</v>
      </c>
      <c r="L63" s="66">
        <v>3464578.5544173284</v>
      </c>
      <c r="M63" s="66">
        <v>3542354.9029983897</v>
      </c>
      <c r="N63" s="66">
        <v>3607267.7019931953</v>
      </c>
      <c r="O63" s="66">
        <v>3650013.2511895774</v>
      </c>
      <c r="P63" s="66">
        <v>3663909.1562756114</v>
      </c>
      <c r="Q63" s="67">
        <v>3658080.5482922588</v>
      </c>
      <c r="R63" s="67">
        <v>3650929.643656224</v>
      </c>
      <c r="S63" s="67">
        <v>3640828.0038436777</v>
      </c>
    </row>
    <row r="64" spans="1:19" x14ac:dyDescent="0.35">
      <c r="O64" s="74"/>
      <c r="P64" s="74"/>
      <c r="Q64" s="74"/>
      <c r="R64" s="74"/>
      <c r="S64" s="74"/>
    </row>
    <row r="65" spans="1:19" x14ac:dyDescent="0.35">
      <c r="A65" s="5" t="s">
        <v>141</v>
      </c>
      <c r="O65" s="74"/>
      <c r="P65" s="74"/>
      <c r="Q65" s="74"/>
      <c r="R65" s="74"/>
      <c r="S65" s="74"/>
    </row>
    <row r="66" spans="1:19" x14ac:dyDescent="0.35">
      <c r="A66" s="4" t="s">
        <v>142</v>
      </c>
    </row>
    <row r="67" spans="1:19" x14ac:dyDescent="0.35">
      <c r="A67" s="4" t="s">
        <v>143</v>
      </c>
    </row>
    <row r="68" spans="1:19" x14ac:dyDescent="0.35">
      <c r="A68" s="4" t="s">
        <v>69</v>
      </c>
    </row>
    <row r="70" spans="1:19" x14ac:dyDescent="0.35">
      <c r="A70" s="8"/>
      <c r="B70" s="13" t="str">
        <f t="shared" ref="B70:R70" si="0">C8</f>
        <v>2011/12</v>
      </c>
      <c r="C70" s="13" t="str">
        <f t="shared" si="0"/>
        <v>2012/13</v>
      </c>
      <c r="D70" s="13" t="str">
        <f t="shared" si="0"/>
        <v>2013/14</v>
      </c>
      <c r="E70" s="13" t="str">
        <f t="shared" si="0"/>
        <v>2014/15</v>
      </c>
      <c r="F70" s="13" t="str">
        <f t="shared" si="0"/>
        <v>2015/16</v>
      </c>
      <c r="G70" s="13" t="str">
        <f t="shared" si="0"/>
        <v>2016/17</v>
      </c>
      <c r="H70" s="13" t="str">
        <f t="shared" si="0"/>
        <v>2017/18</v>
      </c>
      <c r="I70" s="13" t="str">
        <f t="shared" si="0"/>
        <v>2018/19</v>
      </c>
      <c r="J70" s="13" t="str">
        <f t="shared" si="0"/>
        <v>2019/20</v>
      </c>
      <c r="K70" s="13" t="str">
        <f t="shared" si="0"/>
        <v>2020/21</v>
      </c>
      <c r="L70" s="13" t="str">
        <f t="shared" si="0"/>
        <v>2021/22</v>
      </c>
      <c r="M70" s="13" t="str">
        <f t="shared" si="0"/>
        <v>2022/23</v>
      </c>
      <c r="N70" s="13" t="str">
        <f t="shared" si="0"/>
        <v>2023/24</v>
      </c>
      <c r="O70" s="13" t="str">
        <f t="shared" si="0"/>
        <v>2024/25</v>
      </c>
      <c r="P70" s="13" t="str">
        <f t="shared" si="0"/>
        <v>2025/26</v>
      </c>
      <c r="Q70" s="13" t="str">
        <f t="shared" si="0"/>
        <v>2026/27</v>
      </c>
      <c r="R70" s="13" t="str">
        <f t="shared" si="0"/>
        <v>2027/28</v>
      </c>
    </row>
    <row r="71" spans="1:19" x14ac:dyDescent="0.35">
      <c r="A71" s="8" t="s">
        <v>3</v>
      </c>
      <c r="B71" s="16">
        <v>5.6313112634074972E-2</v>
      </c>
      <c r="C71" s="16">
        <v>5.7158223048964861E-2</v>
      </c>
      <c r="D71" s="16">
        <v>6.3781338084681907E-2</v>
      </c>
      <c r="E71" s="16">
        <v>7.0480264801551312E-2</v>
      </c>
      <c r="F71" s="16">
        <v>7.642426384529187E-2</v>
      </c>
      <c r="G71" s="16">
        <v>7.6601719237839927E-2</v>
      </c>
      <c r="H71" s="16">
        <v>8.0473071734559212E-2</v>
      </c>
      <c r="I71" s="16">
        <v>7.7475429299222756E-2</v>
      </c>
      <c r="J71" s="16">
        <v>7.5979259295985646E-2</v>
      </c>
      <c r="K71" s="16">
        <v>5.7399503626629593E-2</v>
      </c>
      <c r="L71" s="16">
        <v>6.4555892679174012E-2</v>
      </c>
      <c r="M71" s="16">
        <v>8.1119897009212016E-2</v>
      </c>
      <c r="N71" s="16">
        <v>8.2337366678453594E-2</v>
      </c>
      <c r="O71" s="16">
        <v>7.7002091354532592E-2</v>
      </c>
      <c r="P71" s="17">
        <v>7.6202813030973385E-2</v>
      </c>
      <c r="Q71" s="17">
        <v>7.5932744837388419E-2</v>
      </c>
      <c r="R71" s="17">
        <v>7.5932744837388419E-2</v>
      </c>
    </row>
    <row r="72" spans="1:19" x14ac:dyDescent="0.35">
      <c r="A72" s="8" t="s">
        <v>10</v>
      </c>
      <c r="B72" s="16">
        <v>7.8119350469010779E-2</v>
      </c>
      <c r="C72" s="16">
        <v>7.0255757854897946E-2</v>
      </c>
      <c r="D72" s="16">
        <v>7.6423098962044689E-2</v>
      </c>
      <c r="E72" s="16">
        <v>8.3788288841854977E-2</v>
      </c>
      <c r="F72" s="16">
        <v>9.0162118942851865E-2</v>
      </c>
      <c r="G72" s="16">
        <v>9.3409690572673523E-2</v>
      </c>
      <c r="H72" s="16">
        <v>9.4113889815685747E-2</v>
      </c>
      <c r="I72" s="16">
        <v>9.0850058333814862E-2</v>
      </c>
      <c r="J72" s="16">
        <v>8.3311633795198362E-2</v>
      </c>
      <c r="K72" s="16">
        <v>6.6985811722893696E-2</v>
      </c>
      <c r="L72" s="16">
        <v>6.2412819970008387E-2</v>
      </c>
      <c r="M72" s="16">
        <v>7.9709776941664839E-2</v>
      </c>
      <c r="N72" s="16">
        <v>8.0913876655022254E-2</v>
      </c>
      <c r="O72" s="16">
        <v>7.5343313121125008E-2</v>
      </c>
      <c r="P72" s="17">
        <v>7.4608389886844775E-2</v>
      </c>
      <c r="Q72" s="17">
        <v>7.4343972442375464E-2</v>
      </c>
      <c r="R72" s="17">
        <v>7.434397244237545E-2</v>
      </c>
    </row>
    <row r="73" spans="1:19" x14ac:dyDescent="0.35">
      <c r="A73" s="8" t="s">
        <v>11</v>
      </c>
      <c r="B73" s="16">
        <v>7.5062042514222979E-2</v>
      </c>
      <c r="C73" s="16">
        <v>7.5814493153023549E-2</v>
      </c>
      <c r="D73" s="16">
        <v>7.9039215685135542E-2</v>
      </c>
      <c r="E73" s="16">
        <v>8.2797947012142895E-2</v>
      </c>
      <c r="F73" s="16">
        <v>9.2517373916966794E-2</v>
      </c>
      <c r="G73" s="16">
        <v>9.1956482250525801E-2</v>
      </c>
      <c r="H73" s="16">
        <v>9.5575987334953982E-2</v>
      </c>
      <c r="I73" s="16">
        <v>9.1047829863330709E-2</v>
      </c>
      <c r="J73" s="16">
        <v>7.5062056072261296E-2</v>
      </c>
      <c r="K73" s="16">
        <v>6.6750583569575805E-2</v>
      </c>
      <c r="L73" s="16">
        <v>6.8451496979644727E-2</v>
      </c>
      <c r="M73" s="16">
        <v>9.2001921451800514E-2</v>
      </c>
      <c r="N73" s="16">
        <v>8.925308642378417E-2</v>
      </c>
      <c r="O73" s="16">
        <v>7.4256567237916196E-2</v>
      </c>
      <c r="P73" s="17">
        <v>7.3651141858249988E-2</v>
      </c>
      <c r="Q73" s="17">
        <v>7.3390116968932023E-2</v>
      </c>
      <c r="R73" s="17">
        <v>7.3390116968932023E-2</v>
      </c>
    </row>
    <row r="74" spans="1:19" x14ac:dyDescent="0.35">
      <c r="A74" s="8" t="s">
        <v>12</v>
      </c>
      <c r="B74" s="16">
        <v>8.1282185045080974E-2</v>
      </c>
      <c r="C74" s="16">
        <v>6.947885782783203E-2</v>
      </c>
      <c r="D74" s="16">
        <v>8.2595590215134809E-2</v>
      </c>
      <c r="E74" s="16">
        <v>8.9785877702298636E-2</v>
      </c>
      <c r="F74" s="16">
        <v>0.10164116471181299</v>
      </c>
      <c r="G74" s="16">
        <v>9.4477112120870316E-2</v>
      </c>
      <c r="H74" s="16">
        <v>9.8687180945106104E-2</v>
      </c>
      <c r="I74" s="16">
        <v>9.2200131571882588E-2</v>
      </c>
      <c r="J74" s="16">
        <v>8.0628411487601331E-2</v>
      </c>
      <c r="K74" s="16">
        <v>5.8707676375293033E-2</v>
      </c>
      <c r="L74" s="16">
        <v>6.5140421518763675E-2</v>
      </c>
      <c r="M74" s="16">
        <v>8.6543725892864437E-2</v>
      </c>
      <c r="N74" s="16">
        <v>7.6937587027461826E-2</v>
      </c>
      <c r="O74" s="16">
        <v>7.5470674491341941E-2</v>
      </c>
      <c r="P74" s="17">
        <v>7.3961094426699375E-2</v>
      </c>
      <c r="Q74" s="17">
        <v>7.3698971043416051E-2</v>
      </c>
      <c r="R74" s="17">
        <v>7.3698971043416037E-2</v>
      </c>
    </row>
    <row r="75" spans="1:19" x14ac:dyDescent="0.35">
      <c r="A75" s="8" t="s">
        <v>13</v>
      </c>
      <c r="B75" s="16">
        <v>8.6050449503557364E-2</v>
      </c>
      <c r="C75" s="16">
        <v>8.5362382946616161E-2</v>
      </c>
      <c r="D75" s="16">
        <v>9.6718565501225359E-2</v>
      </c>
      <c r="E75" s="16">
        <v>0.10997611001382825</v>
      </c>
      <c r="F75" s="16">
        <v>0.11253344466201093</v>
      </c>
      <c r="G75" s="16">
        <v>0.11329337313353344</v>
      </c>
      <c r="H75" s="16">
        <v>0.11146978959205317</v>
      </c>
      <c r="I75" s="16">
        <v>0.10083742357744779</v>
      </c>
      <c r="J75" s="16">
        <v>0.10580100231576112</v>
      </c>
      <c r="K75" s="16">
        <v>7.0877492718716351E-2</v>
      </c>
      <c r="L75" s="16">
        <v>7.3212037812572114E-2</v>
      </c>
      <c r="M75" s="16">
        <v>8.3080707685817975E-2</v>
      </c>
      <c r="N75" s="16">
        <v>8.9964798885628416E-2</v>
      </c>
      <c r="O75" s="16">
        <v>8.3178624397905437E-2</v>
      </c>
      <c r="P75" s="17">
        <v>8.314294063597126E-2</v>
      </c>
      <c r="Q75" s="17">
        <v>8.2848276136147994E-2</v>
      </c>
      <c r="R75" s="17">
        <v>8.2848276136147994E-2</v>
      </c>
    </row>
    <row r="76" spans="1:19" x14ac:dyDescent="0.35">
      <c r="A76" s="8" t="s">
        <v>14</v>
      </c>
      <c r="B76" s="16">
        <v>8.0493232590039487E-2</v>
      </c>
      <c r="C76" s="16">
        <v>7.6914476762834097E-2</v>
      </c>
      <c r="D76" s="16">
        <v>8.6719189765087953E-2</v>
      </c>
      <c r="E76" s="16">
        <v>9.7432486225959181E-2</v>
      </c>
      <c r="F76" s="16">
        <v>0.10099654539489249</v>
      </c>
      <c r="G76" s="16">
        <v>9.910074320094292E-2</v>
      </c>
      <c r="H76" s="16">
        <v>0.10643090953859342</v>
      </c>
      <c r="I76" s="16">
        <v>9.299961492348241E-2</v>
      </c>
      <c r="J76" s="16">
        <v>9.1342675705947327E-2</v>
      </c>
      <c r="K76" s="16">
        <v>6.7718279685679117E-2</v>
      </c>
      <c r="L76" s="16">
        <v>6.2531424697942525E-2</v>
      </c>
      <c r="M76" s="16">
        <v>9.4428606576177632E-2</v>
      </c>
      <c r="N76" s="16">
        <v>8.9368519051647277E-2</v>
      </c>
      <c r="O76" s="16">
        <v>8.7468069923993613E-2</v>
      </c>
      <c r="P76" s="17">
        <v>8.7548136144438349E-2</v>
      </c>
      <c r="Q76" s="17">
        <v>8.723785931816623E-2</v>
      </c>
      <c r="R76" s="17">
        <v>8.7237859318166217E-2</v>
      </c>
    </row>
    <row r="77" spans="1:19" x14ac:dyDescent="0.35">
      <c r="A77" s="8" t="s">
        <v>15</v>
      </c>
      <c r="B77" s="16">
        <v>7.3573002751338629E-2</v>
      </c>
      <c r="C77" s="16">
        <v>6.9073707791286701E-2</v>
      </c>
      <c r="D77" s="16">
        <v>7.9564227485943509E-2</v>
      </c>
      <c r="E77" s="16">
        <v>8.7504361595501942E-2</v>
      </c>
      <c r="F77" s="16">
        <v>9.0556994650771494E-2</v>
      </c>
      <c r="G77" s="16">
        <v>9.4785372173494253E-2</v>
      </c>
      <c r="H77" s="16">
        <v>9.295541362499124E-2</v>
      </c>
      <c r="I77" s="16">
        <v>8.6633921508205161E-2</v>
      </c>
      <c r="J77" s="16">
        <v>8.4930128259700782E-2</v>
      </c>
      <c r="K77" s="16">
        <v>6.2341352522952462E-2</v>
      </c>
      <c r="L77" s="16">
        <v>6.8891136877645268E-2</v>
      </c>
      <c r="M77" s="16">
        <v>8.04395351570657E-2</v>
      </c>
      <c r="N77" s="16">
        <v>8.3089273098306063E-2</v>
      </c>
      <c r="O77" s="16">
        <v>8.1935882857495257E-2</v>
      </c>
      <c r="P77" s="17">
        <v>8.1517884700522986E-2</v>
      </c>
      <c r="Q77" s="17">
        <v>8.1228979514608279E-2</v>
      </c>
      <c r="R77" s="17">
        <v>8.1228979514608265E-2</v>
      </c>
    </row>
    <row r="78" spans="1:19" x14ac:dyDescent="0.35">
      <c r="A78" s="8" t="s">
        <v>16</v>
      </c>
      <c r="B78" s="16">
        <v>3.3538302811398406E-2</v>
      </c>
      <c r="C78" s="16">
        <v>5.2314854671528736E-2</v>
      </c>
      <c r="D78" s="16">
        <v>8.5230378867733769E-2</v>
      </c>
      <c r="E78" s="16">
        <v>8.3771511459114642E-2</v>
      </c>
      <c r="F78" s="16">
        <v>6.530142256336538E-2</v>
      </c>
      <c r="G78" s="16">
        <v>9.705656249516513E-2</v>
      </c>
      <c r="H78" s="16">
        <v>7.4049981065162682E-2</v>
      </c>
      <c r="I78" s="16">
        <v>8.5913171074776903E-2</v>
      </c>
      <c r="J78" s="16">
        <v>8.5384035359494084E-2</v>
      </c>
      <c r="K78" s="16">
        <v>5.3334825859107288E-2</v>
      </c>
      <c r="L78" s="16">
        <v>7.3999408763358851E-2</v>
      </c>
      <c r="M78" s="16">
        <v>6.6110302861218231E-2</v>
      </c>
      <c r="N78" s="16">
        <v>7.2957982910287295E-2</v>
      </c>
      <c r="O78" s="16">
        <v>0.13283784200007251</v>
      </c>
      <c r="P78" s="17">
        <v>8.1505366975473614E-2</v>
      </c>
      <c r="Q78" s="17">
        <v>8.15053669754736E-2</v>
      </c>
      <c r="R78" s="17">
        <v>8.15053669754736E-2</v>
      </c>
    </row>
    <row r="79" spans="1:19" x14ac:dyDescent="0.35">
      <c r="A79" s="8" t="s">
        <v>17</v>
      </c>
      <c r="B79" s="16">
        <v>7.9229496620277284E-2</v>
      </c>
      <c r="C79" s="16">
        <v>7.6870487246399388E-2</v>
      </c>
      <c r="D79" s="16">
        <v>8.3271332972688461E-2</v>
      </c>
      <c r="E79" s="16">
        <v>8.4403929059246929E-2</v>
      </c>
      <c r="F79" s="16">
        <v>9.67583814978865E-2</v>
      </c>
      <c r="G79" s="16">
        <v>9.7549282034593385E-2</v>
      </c>
      <c r="H79" s="16">
        <v>0.10295740229115154</v>
      </c>
      <c r="I79" s="16">
        <v>0.10540527348460305</v>
      </c>
      <c r="J79" s="16">
        <v>9.3430938958688231E-2</v>
      </c>
      <c r="K79" s="16">
        <v>6.5931673832534551E-2</v>
      </c>
      <c r="L79" s="16">
        <v>7.2947382765487817E-2</v>
      </c>
      <c r="M79" s="16">
        <v>9.3141626981796177E-2</v>
      </c>
      <c r="N79" s="16">
        <v>8.5656453148020992E-2</v>
      </c>
      <c r="O79" s="16">
        <v>8.1895512069617399E-2</v>
      </c>
      <c r="P79" s="17">
        <v>8.1250017568912897E-2</v>
      </c>
      <c r="Q79" s="17">
        <v>8.0962061723179712E-2</v>
      </c>
      <c r="R79" s="17">
        <v>8.0962061723179699E-2</v>
      </c>
    </row>
    <row r="80" spans="1:19" x14ac:dyDescent="0.35">
      <c r="A80" s="8" t="s">
        <v>18</v>
      </c>
      <c r="B80" s="16">
        <v>6.1405424129761757E-2</v>
      </c>
      <c r="C80" s="16">
        <v>5.4043731769321701E-2</v>
      </c>
      <c r="D80" s="16">
        <v>6.465647496710096E-2</v>
      </c>
      <c r="E80" s="16">
        <v>7.1294361292774777E-2</v>
      </c>
      <c r="F80" s="16">
        <v>7.6275477348209428E-2</v>
      </c>
      <c r="G80" s="16">
        <v>9.0072004500521816E-2</v>
      </c>
      <c r="H80" s="16">
        <v>8.6746440911403266E-2</v>
      </c>
      <c r="I80" s="16">
        <v>7.9786424744200612E-2</v>
      </c>
      <c r="J80" s="16">
        <v>7.271853997529508E-2</v>
      </c>
      <c r="K80" s="16">
        <v>5.6091858188024757E-2</v>
      </c>
      <c r="L80" s="16">
        <v>6.4027207504769937E-2</v>
      </c>
      <c r="M80" s="16">
        <v>7.8550619969317406E-2</v>
      </c>
      <c r="N80" s="16">
        <v>8.1717722100088167E-2</v>
      </c>
      <c r="O80" s="16">
        <v>7.2719372038453828E-2</v>
      </c>
      <c r="P80" s="17">
        <v>7.1507487809539957E-2</v>
      </c>
      <c r="Q80" s="17">
        <v>7.1254060182758358E-2</v>
      </c>
      <c r="R80" s="17">
        <v>7.1254060182758358E-2</v>
      </c>
    </row>
    <row r="81" spans="1:18" x14ac:dyDescent="0.35">
      <c r="A81" s="8" t="s">
        <v>19</v>
      </c>
      <c r="B81" s="16">
        <v>5.6690624683541198E-2</v>
      </c>
      <c r="C81" s="16">
        <v>5.4226215704812314E-2</v>
      </c>
      <c r="D81" s="16">
        <v>6.0715187948239484E-2</v>
      </c>
      <c r="E81" s="16">
        <v>6.7447829895397715E-2</v>
      </c>
      <c r="F81" s="16">
        <v>7.3356880432942487E-2</v>
      </c>
      <c r="G81" s="16">
        <v>7.88983734534663E-2</v>
      </c>
      <c r="H81" s="16">
        <v>8.0051501330738864E-2</v>
      </c>
      <c r="I81" s="16">
        <v>7.3909605565629463E-2</v>
      </c>
      <c r="J81" s="16">
        <v>6.7713101285228505E-2</v>
      </c>
      <c r="K81" s="16">
        <v>4.8655891085766997E-2</v>
      </c>
      <c r="L81" s="16">
        <v>5.7709558271448816E-2</v>
      </c>
      <c r="M81" s="16">
        <v>6.5930652040648241E-2</v>
      </c>
      <c r="N81" s="16">
        <v>7.0471889348319772E-2</v>
      </c>
      <c r="O81" s="16">
        <v>6.0922835685862389E-2</v>
      </c>
      <c r="P81" s="17">
        <v>5.9853229671871032E-2</v>
      </c>
      <c r="Q81" s="17">
        <v>5.9641105565492743E-2</v>
      </c>
      <c r="R81" s="17">
        <v>5.9641105565492736E-2</v>
      </c>
    </row>
    <row r="82" spans="1:18" x14ac:dyDescent="0.35">
      <c r="A82" s="8" t="s">
        <v>20</v>
      </c>
      <c r="B82" s="16">
        <v>6.6552260449174047E-2</v>
      </c>
      <c r="C82" s="16">
        <v>6.0070672903876604E-2</v>
      </c>
      <c r="D82" s="16">
        <v>6.3636654131990669E-2</v>
      </c>
      <c r="E82" s="16">
        <v>6.6642555396596401E-2</v>
      </c>
      <c r="F82" s="16">
        <v>8.263451146575776E-2</v>
      </c>
      <c r="G82" s="16">
        <v>8.602161563064116E-2</v>
      </c>
      <c r="H82" s="16">
        <v>7.8707448069949101E-2</v>
      </c>
      <c r="I82" s="16">
        <v>7.4165372149801082E-2</v>
      </c>
      <c r="J82" s="16">
        <v>6.8859540370460326E-2</v>
      </c>
      <c r="K82" s="16">
        <v>5.8248439396272472E-2</v>
      </c>
      <c r="L82" s="16">
        <v>5.8862669270317136E-2</v>
      </c>
      <c r="M82" s="16">
        <v>7.0606537769505331E-2</v>
      </c>
      <c r="N82" s="16">
        <v>6.9330094430290937E-2</v>
      </c>
      <c r="O82" s="16">
        <v>7.3584720921892388E-2</v>
      </c>
      <c r="P82" s="17">
        <v>7.3327837256114817E-2</v>
      </c>
      <c r="Q82" s="17">
        <v>7.3067958181320017E-2</v>
      </c>
      <c r="R82" s="17">
        <v>7.3067958181320017E-2</v>
      </c>
    </row>
    <row r="83" spans="1:18" x14ac:dyDescent="0.35">
      <c r="A83" s="8" t="s">
        <v>21</v>
      </c>
      <c r="B83" s="16">
        <v>8.2618772520859279E-2</v>
      </c>
      <c r="C83" s="16">
        <v>6.3090091968397127E-2</v>
      </c>
      <c r="D83" s="16">
        <v>8.2880089768938736E-2</v>
      </c>
      <c r="E83" s="16">
        <v>9.0596350614508256E-2</v>
      </c>
      <c r="F83" s="16">
        <v>9.4912574200243335E-2</v>
      </c>
      <c r="G83" s="16">
        <v>9.0648116514301075E-2</v>
      </c>
      <c r="H83" s="16">
        <v>0.1016476437992463</v>
      </c>
      <c r="I83" s="16">
        <v>9.6989963717457064E-2</v>
      </c>
      <c r="J83" s="16">
        <v>8.561318790999857E-2</v>
      </c>
      <c r="K83" s="16">
        <v>6.2120541122751415E-2</v>
      </c>
      <c r="L83" s="16">
        <v>6.6920432445459546E-2</v>
      </c>
      <c r="M83" s="16">
        <v>7.9739439481799276E-2</v>
      </c>
      <c r="N83" s="16">
        <v>7.9531098872967901E-2</v>
      </c>
      <c r="O83" s="16">
        <v>9.1777343311811851E-2</v>
      </c>
      <c r="P83" s="17">
        <v>9.0267547222848771E-2</v>
      </c>
      <c r="Q83" s="17">
        <v>8.994763261014399E-2</v>
      </c>
      <c r="R83" s="17">
        <v>8.994763261014399E-2</v>
      </c>
    </row>
    <row r="84" spans="1:18" x14ac:dyDescent="0.35">
      <c r="A84" s="8" t="s">
        <v>22</v>
      </c>
      <c r="B84" s="16">
        <v>6.5355364687734813E-2</v>
      </c>
      <c r="C84" s="16">
        <v>6.106502790663286E-2</v>
      </c>
      <c r="D84" s="16">
        <v>7.0116626397705759E-2</v>
      </c>
      <c r="E84" s="16">
        <v>7.5489610609342714E-2</v>
      </c>
      <c r="F84" s="16">
        <v>8.4867521200268151E-2</v>
      </c>
      <c r="G84" s="16">
        <v>8.6685961639845238E-2</v>
      </c>
      <c r="H84" s="16">
        <v>9.0658809618477665E-2</v>
      </c>
      <c r="I84" s="16">
        <v>8.3590953063070447E-2</v>
      </c>
      <c r="J84" s="16">
        <v>7.7244610692211363E-2</v>
      </c>
      <c r="K84" s="16">
        <v>5.4155676909997064E-2</v>
      </c>
      <c r="L84" s="16">
        <v>5.7303571230050879E-2</v>
      </c>
      <c r="M84" s="16">
        <v>7.3402466967452742E-2</v>
      </c>
      <c r="N84" s="16">
        <v>7.4488388349117501E-2</v>
      </c>
      <c r="O84" s="16">
        <v>6.3835462492866077E-2</v>
      </c>
      <c r="P84" s="17">
        <v>6.3952557029401419E-2</v>
      </c>
      <c r="Q84" s="17">
        <v>6.3725904615073242E-2</v>
      </c>
      <c r="R84" s="17">
        <v>6.3725904615073228E-2</v>
      </c>
    </row>
    <row r="85" spans="1:18" x14ac:dyDescent="0.35">
      <c r="A85" s="8" t="s">
        <v>23</v>
      </c>
      <c r="B85" s="16">
        <v>7.2626677782525823E-2</v>
      </c>
      <c r="C85" s="16">
        <v>6.9617064395028558E-2</v>
      </c>
      <c r="D85" s="16">
        <v>7.4696724317411492E-2</v>
      </c>
      <c r="E85" s="16">
        <v>8.1686661255853055E-2</v>
      </c>
      <c r="F85" s="16">
        <v>8.4033414845580481E-2</v>
      </c>
      <c r="G85" s="16">
        <v>9.5450850547599664E-2</v>
      </c>
      <c r="H85" s="16">
        <v>9.1326145578681794E-2</v>
      </c>
      <c r="I85" s="16">
        <v>8.220854856004034E-2</v>
      </c>
      <c r="J85" s="16">
        <v>7.6242973133439043E-2</v>
      </c>
      <c r="K85" s="16">
        <v>6.3163780777193243E-2</v>
      </c>
      <c r="L85" s="16">
        <v>6.0246345777907905E-2</v>
      </c>
      <c r="M85" s="16">
        <v>8.1396635810962015E-2</v>
      </c>
      <c r="N85" s="16">
        <v>8.4123005146946872E-2</v>
      </c>
      <c r="O85" s="16">
        <v>7.6391142697037978E-2</v>
      </c>
      <c r="P85" s="17">
        <v>7.5436952801232748E-2</v>
      </c>
      <c r="Q85" s="17">
        <v>7.5169598870816798E-2</v>
      </c>
      <c r="R85" s="17">
        <v>7.5169598870816798E-2</v>
      </c>
    </row>
    <row r="86" spans="1:18" x14ac:dyDescent="0.35">
      <c r="A86" s="8" t="s">
        <v>24</v>
      </c>
      <c r="B86" s="16">
        <v>8.4509078842584615E-2</v>
      </c>
      <c r="C86" s="16">
        <v>7.725195350316108E-2</v>
      </c>
      <c r="D86" s="16">
        <v>8.9777015439306815E-2</v>
      </c>
      <c r="E86" s="16">
        <v>8.5802393226145468E-2</v>
      </c>
      <c r="F86" s="16">
        <v>9.042008003912258E-2</v>
      </c>
      <c r="G86" s="16">
        <v>0.10000269030016551</v>
      </c>
      <c r="H86" s="16">
        <v>0.10008925223646863</v>
      </c>
      <c r="I86" s="16">
        <v>9.2514337176966568E-2</v>
      </c>
      <c r="J86" s="16">
        <v>8.7982635935669892E-2</v>
      </c>
      <c r="K86" s="16">
        <v>5.9205513407474264E-2</v>
      </c>
      <c r="L86" s="16">
        <v>6.4073223946751828E-2</v>
      </c>
      <c r="M86" s="16">
        <v>8.9038347329086137E-2</v>
      </c>
      <c r="N86" s="16">
        <v>8.914228060682558E-2</v>
      </c>
      <c r="O86" s="16">
        <v>7.4902397901612419E-2</v>
      </c>
      <c r="P86" s="17">
        <v>7.5386211975961612E-2</v>
      </c>
      <c r="Q86" s="17">
        <v>7.5119037874642205E-2</v>
      </c>
      <c r="R86" s="17">
        <v>7.5119037874642192E-2</v>
      </c>
    </row>
    <row r="87" spans="1:18" x14ac:dyDescent="0.35">
      <c r="A87" s="8" t="s">
        <v>25</v>
      </c>
      <c r="B87" s="16">
        <v>7.1333859074744876E-2</v>
      </c>
      <c r="C87" s="16">
        <v>6.8575748231976777E-2</v>
      </c>
      <c r="D87" s="16">
        <v>7.1833732732473843E-2</v>
      </c>
      <c r="E87" s="16">
        <v>7.8944287843093749E-2</v>
      </c>
      <c r="F87" s="16">
        <v>9.1154330634464986E-2</v>
      </c>
      <c r="G87" s="16">
        <v>8.5566236880326038E-2</v>
      </c>
      <c r="H87" s="16">
        <v>9.4466640973617136E-2</v>
      </c>
      <c r="I87" s="16">
        <v>8.7160701149630287E-2</v>
      </c>
      <c r="J87" s="16">
        <v>8.0641083584874179E-2</v>
      </c>
      <c r="K87" s="16">
        <v>6.3048026981698146E-2</v>
      </c>
      <c r="L87" s="16">
        <v>6.6171972849213639E-2</v>
      </c>
      <c r="M87" s="16">
        <v>8.3594152716433903E-2</v>
      </c>
      <c r="N87" s="16">
        <v>8.3719460751036548E-2</v>
      </c>
      <c r="O87" s="16">
        <v>7.1127138951897304E-2</v>
      </c>
      <c r="P87" s="17">
        <v>7.023936689094025E-2</v>
      </c>
      <c r="Q87" s="17">
        <v>6.9990433574960473E-2</v>
      </c>
      <c r="R87" s="17">
        <v>6.9990433574960459E-2</v>
      </c>
    </row>
    <row r="88" spans="1:18" x14ac:dyDescent="0.35">
      <c r="A88" s="8" t="s">
        <v>26</v>
      </c>
      <c r="B88" s="16">
        <v>5.7087636076849635E-2</v>
      </c>
      <c r="C88" s="16">
        <v>4.5700219615643682E-2</v>
      </c>
      <c r="D88" s="16">
        <v>5.4366566809196118E-2</v>
      </c>
      <c r="E88" s="16">
        <v>5.6885914482399554E-2</v>
      </c>
      <c r="F88" s="16">
        <v>6.2795248832121051E-2</v>
      </c>
      <c r="G88" s="16">
        <v>6.3586131649137512E-2</v>
      </c>
      <c r="H88" s="16">
        <v>6.1258116616468163E-2</v>
      </c>
      <c r="I88" s="16">
        <v>6.1679913454158651E-2</v>
      </c>
      <c r="J88" s="16">
        <v>5.7167081174135007E-2</v>
      </c>
      <c r="K88" s="16">
        <v>4.0633336227847643E-2</v>
      </c>
      <c r="L88" s="16">
        <v>4.8310468870778556E-2</v>
      </c>
      <c r="M88" s="16">
        <v>6.166896262884157E-2</v>
      </c>
      <c r="N88" s="16">
        <v>6.1398310784296084E-2</v>
      </c>
      <c r="O88" s="16">
        <v>5.8859394912301827E-2</v>
      </c>
      <c r="P88" s="17">
        <v>5.895829597950239E-2</v>
      </c>
      <c r="Q88" s="17">
        <v>5.8749343581832245E-2</v>
      </c>
      <c r="R88" s="17">
        <v>5.8749343581832238E-2</v>
      </c>
    </row>
    <row r="89" spans="1:18" x14ac:dyDescent="0.35">
      <c r="A89" s="8" t="s">
        <v>27</v>
      </c>
      <c r="B89" s="16">
        <v>6.8701024854398982E-2</v>
      </c>
      <c r="C89" s="16">
        <v>6.460280664554198E-2</v>
      </c>
      <c r="D89" s="16">
        <v>6.4983204237649139E-2</v>
      </c>
      <c r="E89" s="16">
        <v>7.3484066697162398E-2</v>
      </c>
      <c r="F89" s="16">
        <v>8.3587954045415871E-2</v>
      </c>
      <c r="G89" s="16">
        <v>8.3162824190053664E-2</v>
      </c>
      <c r="H89" s="16">
        <v>8.2406171275722834E-2</v>
      </c>
      <c r="I89" s="16">
        <v>7.7045016975373054E-2</v>
      </c>
      <c r="J89" s="16">
        <v>6.9451013505174256E-2</v>
      </c>
      <c r="K89" s="16">
        <v>5.6644132012293194E-2</v>
      </c>
      <c r="L89" s="16">
        <v>6.4044816878919442E-2</v>
      </c>
      <c r="M89" s="16">
        <v>7.1565535432384891E-2</v>
      </c>
      <c r="N89" s="16">
        <v>7.5313097932458842E-2</v>
      </c>
      <c r="O89" s="16">
        <v>7.5535104474063475E-2</v>
      </c>
      <c r="P89" s="17">
        <v>7.5672276951492326E-2</v>
      </c>
      <c r="Q89" s="17">
        <v>7.5404089015537204E-2</v>
      </c>
      <c r="R89" s="17">
        <v>7.5404089015537204E-2</v>
      </c>
    </row>
    <row r="91" spans="1:18" x14ac:dyDescent="0.35">
      <c r="A91" s="5" t="s">
        <v>144</v>
      </c>
    </row>
    <row r="92" spans="1:18" x14ac:dyDescent="0.35">
      <c r="A92" s="4" t="s">
        <v>145</v>
      </c>
    </row>
    <row r="93" spans="1:18" x14ac:dyDescent="0.35">
      <c r="A93" s="4" t="s">
        <v>146</v>
      </c>
    </row>
    <row r="94" spans="1:18" x14ac:dyDescent="0.35">
      <c r="A94" s="4" t="s">
        <v>69</v>
      </c>
    </row>
    <row r="96" spans="1:18" x14ac:dyDescent="0.35">
      <c r="A96" s="8"/>
      <c r="B96" s="13" t="str">
        <f>B70</f>
        <v>2011/12</v>
      </c>
      <c r="C96" s="13" t="str">
        <f t="shared" ref="C96:Q96" si="1">C70</f>
        <v>2012/13</v>
      </c>
      <c r="D96" s="13" t="str">
        <f t="shared" si="1"/>
        <v>2013/14</v>
      </c>
      <c r="E96" s="13" t="str">
        <f t="shared" si="1"/>
        <v>2014/15</v>
      </c>
      <c r="F96" s="13" t="str">
        <f t="shared" si="1"/>
        <v>2015/16</v>
      </c>
      <c r="G96" s="13" t="str">
        <f t="shared" si="1"/>
        <v>2016/17</v>
      </c>
      <c r="H96" s="13" t="str">
        <f t="shared" si="1"/>
        <v>2017/18</v>
      </c>
      <c r="I96" s="13" t="str">
        <f t="shared" si="1"/>
        <v>2018/19</v>
      </c>
      <c r="J96" s="13" t="str">
        <f t="shared" si="1"/>
        <v>2019/20</v>
      </c>
      <c r="K96" s="13" t="str">
        <f t="shared" si="1"/>
        <v>2020/21</v>
      </c>
      <c r="L96" s="13" t="str">
        <f t="shared" si="1"/>
        <v>2021/22</v>
      </c>
      <c r="M96" s="13" t="str">
        <f t="shared" si="1"/>
        <v>2022/23</v>
      </c>
      <c r="N96" s="13" t="str">
        <f t="shared" si="1"/>
        <v>2023/24</v>
      </c>
      <c r="O96" s="13" t="str">
        <f t="shared" ref="O96" si="2">O70</f>
        <v>2024/25</v>
      </c>
      <c r="P96" s="13" t="str">
        <f t="shared" si="1"/>
        <v>2025/26</v>
      </c>
      <c r="Q96" s="13" t="str">
        <f t="shared" si="1"/>
        <v>2026/27</v>
      </c>
      <c r="R96" s="13" t="str">
        <f t="shared" ref="R96" si="3">R70</f>
        <v>2027/28</v>
      </c>
    </row>
    <row r="97" spans="1:18" x14ac:dyDescent="0.35">
      <c r="A97" s="8" t="s">
        <v>3</v>
      </c>
      <c r="B97" s="16">
        <v>3.2429665453743275E-2</v>
      </c>
      <c r="C97" s="16">
        <v>3.2297841040611799E-2</v>
      </c>
      <c r="D97" s="16">
        <v>3.0865523839829202E-2</v>
      </c>
      <c r="E97" s="16">
        <v>3.0418770194359089E-2</v>
      </c>
      <c r="F97" s="16">
        <v>2.5950164014928175E-2</v>
      </c>
      <c r="G97" s="16">
        <v>2.3182014654801294E-2</v>
      </c>
      <c r="H97" s="16">
        <v>2.1363666493920904E-2</v>
      </c>
      <c r="I97" s="16">
        <v>1.8990860293247834E-2</v>
      </c>
      <c r="J97" s="16">
        <v>1.7453754197256862E-2</v>
      </c>
      <c r="K97" s="16">
        <v>1.5083525461922239E-2</v>
      </c>
      <c r="L97" s="16">
        <v>1.689741110467461E-2</v>
      </c>
      <c r="M97" s="16">
        <v>1.812715379743662E-2</v>
      </c>
      <c r="N97" s="16">
        <v>1.5557929934323514E-2</v>
      </c>
      <c r="O97" s="16">
        <v>1.6599825891748406E-2</v>
      </c>
      <c r="P97" s="17">
        <v>1.7229174964205091E-2</v>
      </c>
      <c r="Q97" s="17">
        <v>1.7168113541739614E-2</v>
      </c>
      <c r="R97" s="17">
        <v>1.716811354173961E-2</v>
      </c>
    </row>
    <row r="98" spans="1:18" x14ac:dyDescent="0.35">
      <c r="A98" s="8" t="s">
        <v>10</v>
      </c>
      <c r="B98" s="16">
        <v>3.6809717604010278E-2</v>
      </c>
      <c r="C98" s="16">
        <v>2.9012130842723364E-2</v>
      </c>
      <c r="D98" s="16">
        <v>2.8790411805962486E-2</v>
      </c>
      <c r="E98" s="16">
        <v>2.6458052508892958E-2</v>
      </c>
      <c r="F98" s="16">
        <v>2.5406394768316052E-2</v>
      </c>
      <c r="G98" s="16">
        <v>2.3979186107632441E-2</v>
      </c>
      <c r="H98" s="16">
        <v>2.322523702851928E-2</v>
      </c>
      <c r="I98" s="16">
        <v>1.9457871753918034E-2</v>
      </c>
      <c r="J98" s="16">
        <v>1.9110605124216799E-2</v>
      </c>
      <c r="K98" s="16">
        <v>1.5414588434126464E-2</v>
      </c>
      <c r="L98" s="16">
        <v>1.7024835746549106E-2</v>
      </c>
      <c r="M98" s="16">
        <v>1.6754416567294046E-2</v>
      </c>
      <c r="N98" s="16">
        <v>1.5157981746494532E-2</v>
      </c>
      <c r="O98" s="16">
        <v>1.8783925407487023E-2</v>
      </c>
      <c r="P98" s="17">
        <v>1.9296315817676015E-2</v>
      </c>
      <c r="Q98" s="17">
        <v>1.9227928300884392E-2</v>
      </c>
      <c r="R98" s="17">
        <v>1.9227928300884389E-2</v>
      </c>
    </row>
    <row r="99" spans="1:18" x14ac:dyDescent="0.35">
      <c r="A99" s="8" t="s">
        <v>11</v>
      </c>
      <c r="B99" s="16">
        <v>2.270090880591244E-2</v>
      </c>
      <c r="C99" s="16">
        <v>1.9769785183980287E-2</v>
      </c>
      <c r="D99" s="16">
        <v>2.2524678481480168E-2</v>
      </c>
      <c r="E99" s="16">
        <v>2.3188648120843557E-2</v>
      </c>
      <c r="F99" s="16">
        <v>1.8754131223706085E-2</v>
      </c>
      <c r="G99" s="16">
        <v>1.7451317470119861E-2</v>
      </c>
      <c r="H99" s="16">
        <v>1.8391060540349516E-2</v>
      </c>
      <c r="I99" s="16">
        <v>1.3919354965705543E-2</v>
      </c>
      <c r="J99" s="16">
        <v>1.6255222822427515E-2</v>
      </c>
      <c r="K99" s="16">
        <v>1.030653417957662E-2</v>
      </c>
      <c r="L99" s="16">
        <v>1.5777367986370323E-2</v>
      </c>
      <c r="M99" s="16">
        <v>1.0633825512505711E-2</v>
      </c>
      <c r="N99" s="16">
        <v>1.2592451635885692E-2</v>
      </c>
      <c r="O99" s="16">
        <v>1.1229850150642139E-2</v>
      </c>
      <c r="P99" s="17">
        <v>1.1828742088991359E-2</v>
      </c>
      <c r="Q99" s="17">
        <v>1.1786820185044613E-2</v>
      </c>
      <c r="R99" s="17">
        <v>1.1786820185044613E-2</v>
      </c>
    </row>
    <row r="100" spans="1:18" x14ac:dyDescent="0.35">
      <c r="A100" s="8" t="s">
        <v>12</v>
      </c>
      <c r="B100" s="16">
        <v>2.7578013301527312E-2</v>
      </c>
      <c r="C100" s="16">
        <v>2.2541355740060134E-2</v>
      </c>
      <c r="D100" s="16">
        <v>2.3840904281381369E-2</v>
      </c>
      <c r="E100" s="16">
        <v>2.2125209452793157E-2</v>
      </c>
      <c r="F100" s="16">
        <v>2.0803203432536232E-2</v>
      </c>
      <c r="G100" s="16">
        <v>2.2901543033210119E-2</v>
      </c>
      <c r="H100" s="16">
        <v>1.7759264072898125E-2</v>
      </c>
      <c r="I100" s="16">
        <v>1.5144195613727079E-2</v>
      </c>
      <c r="J100" s="16">
        <v>1.7278066711024255E-2</v>
      </c>
      <c r="K100" s="16">
        <v>1.5087777185803904E-2</v>
      </c>
      <c r="L100" s="16">
        <v>1.527985441863217E-2</v>
      </c>
      <c r="M100" s="16">
        <v>1.5867389264489263E-2</v>
      </c>
      <c r="N100" s="16">
        <v>1.4554973311510009E-2</v>
      </c>
      <c r="O100" s="16">
        <v>1.4180770211624939E-2</v>
      </c>
      <c r="P100" s="17">
        <v>1.5529909079266407E-2</v>
      </c>
      <c r="Q100" s="17">
        <v>1.5474869976052838E-2</v>
      </c>
      <c r="R100" s="17">
        <v>1.5474869976052836E-2</v>
      </c>
    </row>
    <row r="101" spans="1:18" x14ac:dyDescent="0.35">
      <c r="A101" s="8" t="s">
        <v>13</v>
      </c>
      <c r="B101" s="16">
        <v>3.1993977930228887E-2</v>
      </c>
      <c r="C101" s="16">
        <v>3.0669666629317086E-2</v>
      </c>
      <c r="D101" s="16">
        <v>2.4841030890101246E-2</v>
      </c>
      <c r="E101" s="16">
        <v>2.328629613445387E-2</v>
      </c>
      <c r="F101" s="16">
        <v>2.7635997162235467E-2</v>
      </c>
      <c r="G101" s="16">
        <v>2.1856609010439502E-2</v>
      </c>
      <c r="H101" s="16">
        <v>1.6774013902888404E-2</v>
      </c>
      <c r="I101" s="16">
        <v>1.8526701072525794E-2</v>
      </c>
      <c r="J101" s="16">
        <v>1.6900297816261369E-2</v>
      </c>
      <c r="K101" s="16">
        <v>1.582850345755225E-2</v>
      </c>
      <c r="L101" s="16">
        <v>1.2634987241372414E-2</v>
      </c>
      <c r="M101" s="16">
        <v>2.1853608352917466E-2</v>
      </c>
      <c r="N101" s="16">
        <v>1.5484196444541269E-2</v>
      </c>
      <c r="O101" s="16">
        <v>1.8944743518026361E-2</v>
      </c>
      <c r="P101" s="17">
        <v>1.9552115527945026E-2</v>
      </c>
      <c r="Q101" s="17">
        <v>1.9482821438772096E-2</v>
      </c>
      <c r="R101" s="17">
        <v>1.9482821438772092E-2</v>
      </c>
    </row>
    <row r="102" spans="1:18" x14ac:dyDescent="0.35">
      <c r="A102" s="8" t="s">
        <v>14</v>
      </c>
      <c r="B102" s="16">
        <v>2.5813584708546802E-2</v>
      </c>
      <c r="C102" s="16">
        <v>2.2942737728055058E-2</v>
      </c>
      <c r="D102" s="16">
        <v>2.1774954900939624E-2</v>
      </c>
      <c r="E102" s="16">
        <v>2.3760624932611114E-2</v>
      </c>
      <c r="F102" s="16">
        <v>2.4241880712021203E-2</v>
      </c>
      <c r="G102" s="16">
        <v>2.130737082515995E-2</v>
      </c>
      <c r="H102" s="16">
        <v>2.2428166633899696E-2</v>
      </c>
      <c r="I102" s="16">
        <v>1.5408473967839472E-2</v>
      </c>
      <c r="J102" s="16">
        <v>1.6628444845237022E-2</v>
      </c>
      <c r="K102" s="16">
        <v>1.5623874082173004E-2</v>
      </c>
      <c r="L102" s="16">
        <v>1.954279829686521E-2</v>
      </c>
      <c r="M102" s="16">
        <v>2.0160864144485032E-2</v>
      </c>
      <c r="N102" s="16">
        <v>2.0438792075167231E-2</v>
      </c>
      <c r="O102" s="16">
        <v>2.2744755599733615E-2</v>
      </c>
      <c r="P102" s="17">
        <v>2.3295082215935257E-2</v>
      </c>
      <c r="Q102" s="17">
        <v>2.3212522786391451E-2</v>
      </c>
      <c r="R102" s="17">
        <v>2.3212522786391448E-2</v>
      </c>
    </row>
    <row r="103" spans="1:18" x14ac:dyDescent="0.35">
      <c r="A103" s="8" t="s">
        <v>15</v>
      </c>
      <c r="B103" s="16">
        <v>2.9280388050290686E-2</v>
      </c>
      <c r="C103" s="16">
        <v>2.8342158275476152E-2</v>
      </c>
      <c r="D103" s="16">
        <v>2.7974094190856141E-2</v>
      </c>
      <c r="E103" s="16">
        <v>2.6261623356719502E-2</v>
      </c>
      <c r="F103" s="16">
        <v>2.4526459290110679E-2</v>
      </c>
      <c r="G103" s="16">
        <v>2.0648452861348424E-2</v>
      </c>
      <c r="H103" s="16">
        <v>2.1438240431105062E-2</v>
      </c>
      <c r="I103" s="16">
        <v>1.6845676542647212E-2</v>
      </c>
      <c r="J103" s="16">
        <v>1.5678912342798289E-2</v>
      </c>
      <c r="K103" s="16">
        <v>1.3463996982952125E-2</v>
      </c>
      <c r="L103" s="16">
        <v>1.3655215353154272E-2</v>
      </c>
      <c r="M103" s="16">
        <v>1.2578661947721316E-2</v>
      </c>
      <c r="N103" s="16">
        <v>1.282139075523423E-2</v>
      </c>
      <c r="O103" s="16">
        <v>1.4236614414710009E-2</v>
      </c>
      <c r="P103" s="17">
        <v>1.450626717887709E-2</v>
      </c>
      <c r="Q103" s="17">
        <v>1.4454855935422499E-2</v>
      </c>
      <c r="R103" s="17">
        <v>1.4454855935422497E-2</v>
      </c>
    </row>
    <row r="104" spans="1:18" x14ac:dyDescent="0.35">
      <c r="A104" s="8" t="s">
        <v>16</v>
      </c>
      <c r="B104" s="16">
        <v>5.0555722650502517E-2</v>
      </c>
      <c r="C104" s="16">
        <v>6.303669702068003E-2</v>
      </c>
      <c r="D104" s="16">
        <v>6.0338500135874301E-2</v>
      </c>
      <c r="E104" s="16">
        <v>4.4127308146049316E-2</v>
      </c>
      <c r="F104" s="16">
        <v>5.262709389106001E-2</v>
      </c>
      <c r="G104" s="16">
        <v>2.5858541863677715E-2</v>
      </c>
      <c r="H104" s="16">
        <v>4.8840782560005215E-2</v>
      </c>
      <c r="I104" s="16">
        <v>3.3344262807423801E-2</v>
      </c>
      <c r="J104" s="16">
        <v>2.3010614985865051E-2</v>
      </c>
      <c r="K104" s="16">
        <v>5.9403544011068267E-3</v>
      </c>
      <c r="L104" s="16">
        <v>2.4969269045224035E-2</v>
      </c>
      <c r="M104" s="16">
        <v>2.0587219726709256E-2</v>
      </c>
      <c r="N104" s="16">
        <v>1.9301960738892423E-2</v>
      </c>
      <c r="O104" s="16">
        <v>9.7864201709402486E-3</v>
      </c>
      <c r="P104" s="17">
        <v>1.4312330575141785E-2</v>
      </c>
      <c r="Q104" s="17">
        <v>1.4261606656815459E-2</v>
      </c>
      <c r="R104" s="17">
        <v>1.4261606656815458E-2</v>
      </c>
    </row>
    <row r="105" spans="1:18" x14ac:dyDescent="0.35">
      <c r="A105" s="8" t="s">
        <v>17</v>
      </c>
      <c r="B105" s="16">
        <v>2.6039558061746845E-2</v>
      </c>
      <c r="C105" s="16">
        <v>2.7692453223557699E-2</v>
      </c>
      <c r="D105" s="16">
        <v>2.7290686113021011E-2</v>
      </c>
      <c r="E105" s="16">
        <v>2.7141702596832455E-2</v>
      </c>
      <c r="F105" s="16">
        <v>2.5734952100145054E-2</v>
      </c>
      <c r="G105" s="16">
        <v>2.3729436782872083E-2</v>
      </c>
      <c r="H105" s="16">
        <v>2.3337941309585962E-2</v>
      </c>
      <c r="I105" s="16">
        <v>2.0425340387678206E-2</v>
      </c>
      <c r="J105" s="16">
        <v>1.7392652929248104E-2</v>
      </c>
      <c r="K105" s="16">
        <v>1.5394792568430647E-2</v>
      </c>
      <c r="L105" s="16">
        <v>1.4875654501101608E-2</v>
      </c>
      <c r="M105" s="16">
        <v>1.7168213244988042E-2</v>
      </c>
      <c r="N105" s="16">
        <v>1.8001863106992651E-2</v>
      </c>
      <c r="O105" s="16">
        <v>1.9981382243504788E-2</v>
      </c>
      <c r="P105" s="17">
        <v>2.0673414640144504E-2</v>
      </c>
      <c r="Q105" s="17">
        <v>2.0600146587102589E-2</v>
      </c>
      <c r="R105" s="17">
        <v>2.0600146587102589E-2</v>
      </c>
    </row>
    <row r="106" spans="1:18" x14ac:dyDescent="0.35">
      <c r="A106" s="8" t="s">
        <v>18</v>
      </c>
      <c r="B106" s="16">
        <v>3.6310505398295646E-2</v>
      </c>
      <c r="C106" s="16">
        <v>2.9342983073462101E-2</v>
      </c>
      <c r="D106" s="16">
        <v>2.8643183394955585E-2</v>
      </c>
      <c r="E106" s="16">
        <v>2.5442700926580537E-2</v>
      </c>
      <c r="F106" s="16">
        <v>2.4368918989336366E-2</v>
      </c>
      <c r="G106" s="16">
        <v>2.430560646044443E-2</v>
      </c>
      <c r="H106" s="16">
        <v>1.7944754958784621E-2</v>
      </c>
      <c r="I106" s="16">
        <v>1.5879331584290574E-2</v>
      </c>
      <c r="J106" s="16">
        <v>1.4264228258926015E-2</v>
      </c>
      <c r="K106" s="16">
        <v>9.5519674948352368E-3</v>
      </c>
      <c r="L106" s="16">
        <v>1.0793003236871872E-2</v>
      </c>
      <c r="M106" s="16">
        <v>7.8464463439493516E-3</v>
      </c>
      <c r="N106" s="16">
        <v>9.3191665919158777E-3</v>
      </c>
      <c r="O106" s="16">
        <v>9.6497306681978656E-3</v>
      </c>
      <c r="P106" s="17">
        <v>1.0802483792177017E-2</v>
      </c>
      <c r="Q106" s="17">
        <v>1.0764199020684418E-2</v>
      </c>
      <c r="R106" s="17">
        <v>1.0764199020684416E-2</v>
      </c>
    </row>
    <row r="107" spans="1:18" x14ac:dyDescent="0.35">
      <c r="A107" s="8" t="s">
        <v>19</v>
      </c>
      <c r="B107" s="16">
        <v>2.7735321525322876E-2</v>
      </c>
      <c r="C107" s="16">
        <v>2.9245729396896167E-2</v>
      </c>
      <c r="D107" s="16">
        <v>2.5894521241105063E-2</v>
      </c>
      <c r="E107" s="16">
        <v>2.231891142552794E-2</v>
      </c>
      <c r="F107" s="16">
        <v>2.1528396864043134E-2</v>
      </c>
      <c r="G107" s="16">
        <v>2.1874204142853321E-2</v>
      </c>
      <c r="H107" s="16">
        <v>1.5159741692199143E-2</v>
      </c>
      <c r="I107" s="16">
        <v>1.2988407827746866E-2</v>
      </c>
      <c r="J107" s="16">
        <v>1.2493704688036428E-2</v>
      </c>
      <c r="K107" s="16">
        <v>8.2287144410182235E-3</v>
      </c>
      <c r="L107" s="16">
        <v>1.0728378063772075E-2</v>
      </c>
      <c r="M107" s="16">
        <v>8.8571069088880221E-3</v>
      </c>
      <c r="N107" s="16">
        <v>1.0626529601287798E-2</v>
      </c>
      <c r="O107" s="16">
        <v>8.7538452341128937E-3</v>
      </c>
      <c r="P107" s="17">
        <v>9.6850810553811197E-3</v>
      </c>
      <c r="Q107" s="17">
        <v>9.6507564387257275E-3</v>
      </c>
      <c r="R107" s="17">
        <v>9.6507564387257258E-3</v>
      </c>
    </row>
    <row r="108" spans="1:18" x14ac:dyDescent="0.35">
      <c r="A108" s="8" t="s">
        <v>20</v>
      </c>
      <c r="B108" s="16">
        <v>3.0642984344689969E-2</v>
      </c>
      <c r="C108" s="16">
        <v>2.4708480678514919E-2</v>
      </c>
      <c r="D108" s="16">
        <v>3.0607871855092554E-2</v>
      </c>
      <c r="E108" s="16">
        <v>2.3612916287079257E-2</v>
      </c>
      <c r="F108" s="16">
        <v>2.6019543424152788E-2</v>
      </c>
      <c r="G108" s="16">
        <v>2.0501623504691445E-2</v>
      </c>
      <c r="H108" s="16">
        <v>1.9076308999847261E-2</v>
      </c>
      <c r="I108" s="16">
        <v>1.5766885607704055E-2</v>
      </c>
      <c r="J108" s="16">
        <v>1.6553031209471016E-2</v>
      </c>
      <c r="K108" s="16">
        <v>1.5073709849096324E-2</v>
      </c>
      <c r="L108" s="16">
        <v>2.008173992377002E-2</v>
      </c>
      <c r="M108" s="16">
        <v>1.8677037700430617E-2</v>
      </c>
      <c r="N108" s="16">
        <v>1.7663793011443066E-2</v>
      </c>
      <c r="O108" s="16">
        <v>1.7981566658908713E-2</v>
      </c>
      <c r="P108" s="17">
        <v>1.8272145393266808E-2</v>
      </c>
      <c r="Q108" s="17">
        <v>1.8207387609360914E-2</v>
      </c>
      <c r="R108" s="17">
        <v>1.8207387609360911E-2</v>
      </c>
    </row>
    <row r="109" spans="1:18" x14ac:dyDescent="0.35">
      <c r="A109" s="8" t="s">
        <v>21</v>
      </c>
      <c r="B109" s="16">
        <v>2.6632771035075584E-2</v>
      </c>
      <c r="C109" s="16">
        <v>2.549496669799408E-2</v>
      </c>
      <c r="D109" s="16">
        <v>2.1552202927088239E-2</v>
      </c>
      <c r="E109" s="16">
        <v>2.4165163782241667E-2</v>
      </c>
      <c r="F109" s="16">
        <v>2.3196744110012959E-2</v>
      </c>
      <c r="G109" s="16">
        <v>2.3493060983569295E-2</v>
      </c>
      <c r="H109" s="16">
        <v>2.0517475901938927E-2</v>
      </c>
      <c r="I109" s="16">
        <v>1.8973198012009636E-2</v>
      </c>
      <c r="J109" s="16">
        <v>1.8922942155200295E-2</v>
      </c>
      <c r="K109" s="16">
        <v>1.7577242142010122E-2</v>
      </c>
      <c r="L109" s="16">
        <v>1.5896901401671854E-2</v>
      </c>
      <c r="M109" s="16">
        <v>2.1866419542331043E-2</v>
      </c>
      <c r="N109" s="16">
        <v>1.9107497058868314E-2</v>
      </c>
      <c r="O109" s="16">
        <v>1.9380260274570626E-2</v>
      </c>
      <c r="P109" s="17">
        <v>2.2406035608126873E-2</v>
      </c>
      <c r="Q109" s="17">
        <v>2.2326627023044488E-2</v>
      </c>
      <c r="R109" s="17">
        <v>2.2326627023044485E-2</v>
      </c>
    </row>
    <row r="110" spans="1:18" x14ac:dyDescent="0.35">
      <c r="A110" s="8" t="s">
        <v>22</v>
      </c>
      <c r="B110" s="16">
        <v>4.1119605501769171E-2</v>
      </c>
      <c r="C110" s="16">
        <v>4.1117886882985115E-2</v>
      </c>
      <c r="D110" s="16">
        <v>3.8302440665827775E-2</v>
      </c>
      <c r="E110" s="16">
        <v>4.4219485911728161E-2</v>
      </c>
      <c r="F110" s="16">
        <v>4.0935426283185361E-2</v>
      </c>
      <c r="G110" s="16">
        <v>3.9787404626731811E-2</v>
      </c>
      <c r="H110" s="16">
        <v>3.4227777885063947E-2</v>
      </c>
      <c r="I110" s="16">
        <v>3.1818919495096416E-2</v>
      </c>
      <c r="J110" s="16">
        <v>3.10428840119059E-2</v>
      </c>
      <c r="K110" s="16">
        <v>2.4857385328188958E-2</v>
      </c>
      <c r="L110" s="16">
        <v>2.9865172647812369E-2</v>
      </c>
      <c r="M110" s="16">
        <v>2.9153414844972202E-2</v>
      </c>
      <c r="N110" s="16">
        <v>2.6268682256399133E-2</v>
      </c>
      <c r="O110" s="16">
        <v>2.7992743761814626E-2</v>
      </c>
      <c r="P110" s="17">
        <v>2.9159971104670578E-2</v>
      </c>
      <c r="Q110" s="17">
        <v>2.9056626091435608E-2</v>
      </c>
      <c r="R110" s="17">
        <v>2.9056626091435604E-2</v>
      </c>
    </row>
    <row r="111" spans="1:18" x14ac:dyDescent="0.35">
      <c r="A111" s="8" t="s">
        <v>23</v>
      </c>
      <c r="B111" s="16">
        <v>2.1420330006160823E-2</v>
      </c>
      <c r="C111" s="16">
        <v>1.9666508381196001E-2</v>
      </c>
      <c r="D111" s="16">
        <v>2.2013630206115332E-2</v>
      </c>
      <c r="E111" s="16">
        <v>1.6520125870030281E-2</v>
      </c>
      <c r="F111" s="16">
        <v>2.1705482232505978E-2</v>
      </c>
      <c r="G111" s="16">
        <v>1.7728561938913326E-2</v>
      </c>
      <c r="H111" s="16">
        <v>1.8674433620375314E-2</v>
      </c>
      <c r="I111" s="16">
        <v>1.3139159205254705E-2</v>
      </c>
      <c r="J111" s="16">
        <v>1.2088725945924004E-2</v>
      </c>
      <c r="K111" s="16">
        <v>1.086281385694274E-2</v>
      </c>
      <c r="L111" s="16">
        <v>9.8018629124113632E-3</v>
      </c>
      <c r="M111" s="16">
        <v>9.2599035759452272E-3</v>
      </c>
      <c r="N111" s="16">
        <v>9.580622459432744E-3</v>
      </c>
      <c r="O111" s="16">
        <v>1.1935565268919958E-2</v>
      </c>
      <c r="P111" s="17">
        <v>1.1203604590529152E-2</v>
      </c>
      <c r="Q111" s="17">
        <v>1.1163898218374957E-2</v>
      </c>
      <c r="R111" s="17">
        <v>1.1163898218374955E-2</v>
      </c>
    </row>
    <row r="112" spans="1:18" x14ac:dyDescent="0.35">
      <c r="A112" s="8" t="s">
        <v>24</v>
      </c>
      <c r="B112" s="16">
        <v>2.1315038133140229E-2</v>
      </c>
      <c r="C112" s="16">
        <v>1.8329711773733704E-2</v>
      </c>
      <c r="D112" s="16">
        <v>1.4862168482679832E-2</v>
      </c>
      <c r="E112" s="16">
        <v>1.8615724006578821E-2</v>
      </c>
      <c r="F112" s="16">
        <v>1.7104942272102491E-2</v>
      </c>
      <c r="G112" s="16">
        <v>1.8178184472810267E-2</v>
      </c>
      <c r="H112" s="16">
        <v>1.6786041489268468E-2</v>
      </c>
      <c r="I112" s="16">
        <v>1.0271676852973106E-2</v>
      </c>
      <c r="J112" s="16">
        <v>1.5306017940256997E-2</v>
      </c>
      <c r="K112" s="16">
        <v>9.7417224320968353E-3</v>
      </c>
      <c r="L112" s="16">
        <v>1.2224242645685009E-2</v>
      </c>
      <c r="M112" s="16">
        <v>1.4649559035006131E-2</v>
      </c>
      <c r="N112" s="16">
        <v>1.298316759454311E-2</v>
      </c>
      <c r="O112" s="16">
        <v>1.2480405821978525E-2</v>
      </c>
      <c r="P112" s="17">
        <v>1.2688286390121069E-2</v>
      </c>
      <c r="Q112" s="17">
        <v>1.2643318199987775E-2</v>
      </c>
      <c r="R112" s="17">
        <v>1.2643318199987775E-2</v>
      </c>
    </row>
    <row r="113" spans="1:19" x14ac:dyDescent="0.35">
      <c r="A113" s="8" t="s">
        <v>25</v>
      </c>
      <c r="B113" s="16">
        <v>3.6469483884045556E-2</v>
      </c>
      <c r="C113" s="16">
        <v>3.1933885805186024E-2</v>
      </c>
      <c r="D113" s="16">
        <v>2.9159057121464903E-2</v>
      </c>
      <c r="E113" s="16">
        <v>3.0346040578281233E-2</v>
      </c>
      <c r="F113" s="16">
        <v>2.485813557303497E-2</v>
      </c>
      <c r="G113" s="16">
        <v>2.5736536305885994E-2</v>
      </c>
      <c r="H113" s="16">
        <v>2.3408219760409302E-2</v>
      </c>
      <c r="I113" s="16">
        <v>1.8985521096271909E-2</v>
      </c>
      <c r="J113" s="16">
        <v>1.6830365873976565E-2</v>
      </c>
      <c r="K113" s="16">
        <v>1.5800214989365385E-2</v>
      </c>
      <c r="L113" s="16">
        <v>1.6494454928630255E-2</v>
      </c>
      <c r="M113" s="16">
        <v>1.6442053136491101E-2</v>
      </c>
      <c r="N113" s="16">
        <v>1.5589357056819179E-2</v>
      </c>
      <c r="O113" s="16">
        <v>1.5759367565770715E-2</v>
      </c>
      <c r="P113" s="17">
        <v>1.5540822407209521E-2</v>
      </c>
      <c r="Q113" s="17">
        <v>1.5485744626384896E-2</v>
      </c>
      <c r="R113" s="17">
        <v>1.5485744626384895E-2</v>
      </c>
    </row>
    <row r="114" spans="1:19" x14ac:dyDescent="0.35">
      <c r="A114" s="8" t="s">
        <v>26</v>
      </c>
      <c r="B114" s="16">
        <v>1.4804758153306201E-2</v>
      </c>
      <c r="C114" s="16">
        <v>1.1201896293061373E-2</v>
      </c>
      <c r="D114" s="16">
        <v>1.1676349970272858E-2</v>
      </c>
      <c r="E114" s="16">
        <v>1.3230806982190164E-2</v>
      </c>
      <c r="F114" s="16">
        <v>1.3280110403159318E-2</v>
      </c>
      <c r="G114" s="16">
        <v>1.3328043952965742E-2</v>
      </c>
      <c r="H114" s="16">
        <v>1.2005013094942769E-2</v>
      </c>
      <c r="I114" s="16">
        <v>8.9541692645790146E-3</v>
      </c>
      <c r="J114" s="16">
        <v>8.0296391593156578E-3</v>
      </c>
      <c r="K114" s="16">
        <v>5.4962591339787256E-3</v>
      </c>
      <c r="L114" s="16">
        <v>7.1388673996431442E-3</v>
      </c>
      <c r="M114" s="16">
        <v>6.7664007482159654E-3</v>
      </c>
      <c r="N114" s="16">
        <v>5.3847753100280983E-3</v>
      </c>
      <c r="O114" s="16">
        <v>5.7376564771417869E-3</v>
      </c>
      <c r="P114" s="17">
        <v>5.9011527923708415E-3</v>
      </c>
      <c r="Q114" s="17">
        <v>5.8802386868238897E-3</v>
      </c>
      <c r="R114" s="17">
        <v>5.8802386868238889E-3</v>
      </c>
    </row>
    <row r="115" spans="1:19" x14ac:dyDescent="0.35">
      <c r="A115" s="8" t="s">
        <v>27</v>
      </c>
      <c r="B115" s="16">
        <v>3.2848063284785782E-2</v>
      </c>
      <c r="C115" s="16">
        <v>2.7278561306518897E-2</v>
      </c>
      <c r="D115" s="16">
        <v>2.5423819335127468E-2</v>
      </c>
      <c r="E115" s="16">
        <v>3.208613047842844E-2</v>
      </c>
      <c r="F115" s="16">
        <v>2.9124934402051852E-2</v>
      </c>
      <c r="G115" s="16">
        <v>2.451750735854237E-2</v>
      </c>
      <c r="H115" s="16">
        <v>2.4887983547425389E-2</v>
      </c>
      <c r="I115" s="16">
        <v>1.8143464679177154E-2</v>
      </c>
      <c r="J115" s="16">
        <v>1.660389657447402E-2</v>
      </c>
      <c r="K115" s="16">
        <v>1.7564463868667161E-2</v>
      </c>
      <c r="L115" s="16">
        <v>1.6883175453115989E-2</v>
      </c>
      <c r="M115" s="16">
        <v>1.484342950544694E-2</v>
      </c>
      <c r="N115" s="16">
        <v>1.681440593379948E-2</v>
      </c>
      <c r="O115" s="16">
        <v>1.6418169648322465E-2</v>
      </c>
      <c r="P115" s="17">
        <v>1.5507337420505552E-2</v>
      </c>
      <c r="Q115" s="17">
        <v>1.5452378312857307E-2</v>
      </c>
      <c r="R115" s="17">
        <v>1.5452378312857305E-2</v>
      </c>
    </row>
    <row r="117" spans="1:19" x14ac:dyDescent="0.35">
      <c r="A117" s="5" t="s">
        <v>147</v>
      </c>
    </row>
    <row r="118" spans="1:19" x14ac:dyDescent="0.35">
      <c r="A118" s="4" t="s">
        <v>148</v>
      </c>
    </row>
    <row r="119" spans="1:19" x14ac:dyDescent="0.35">
      <c r="A119" s="4" t="s">
        <v>149</v>
      </c>
    </row>
    <row r="120" spans="1:19" x14ac:dyDescent="0.35">
      <c r="A120" s="4" t="s">
        <v>69</v>
      </c>
    </row>
    <row r="122" spans="1:19" x14ac:dyDescent="0.35">
      <c r="A122" s="8"/>
      <c r="B122" s="13" t="str">
        <f>B96</f>
        <v>2011/12</v>
      </c>
      <c r="C122" s="13" t="str">
        <f t="shared" ref="C122:R122" si="4">C96</f>
        <v>2012/13</v>
      </c>
      <c r="D122" s="13" t="str">
        <f t="shared" si="4"/>
        <v>2013/14</v>
      </c>
      <c r="E122" s="13" t="str">
        <f t="shared" si="4"/>
        <v>2014/15</v>
      </c>
      <c r="F122" s="13" t="str">
        <f t="shared" si="4"/>
        <v>2015/16</v>
      </c>
      <c r="G122" s="13" t="str">
        <f t="shared" si="4"/>
        <v>2016/17</v>
      </c>
      <c r="H122" s="13" t="str">
        <f t="shared" si="4"/>
        <v>2017/18</v>
      </c>
      <c r="I122" s="13" t="str">
        <f t="shared" si="4"/>
        <v>2018/19</v>
      </c>
      <c r="J122" s="13" t="str">
        <f t="shared" si="4"/>
        <v>2019/20</v>
      </c>
      <c r="K122" s="13" t="str">
        <f t="shared" si="4"/>
        <v>2020/21</v>
      </c>
      <c r="L122" s="13" t="str">
        <f t="shared" si="4"/>
        <v>2021/22</v>
      </c>
      <c r="M122" s="13" t="str">
        <f t="shared" si="4"/>
        <v>2022/23</v>
      </c>
      <c r="N122" s="13" t="str">
        <f t="shared" si="4"/>
        <v>2023/24</v>
      </c>
      <c r="O122" s="13" t="str">
        <f t="shared" si="4"/>
        <v>2024/25</v>
      </c>
      <c r="P122" s="13" t="str">
        <f t="shared" si="4"/>
        <v>2025/26</v>
      </c>
      <c r="Q122" s="13" t="str">
        <f t="shared" si="4"/>
        <v>2026/27</v>
      </c>
      <c r="R122" s="13" t="str">
        <f t="shared" si="4"/>
        <v>2027/28</v>
      </c>
    </row>
    <row r="123" spans="1:19" x14ac:dyDescent="0.35">
      <c r="A123" s="8" t="s">
        <v>3</v>
      </c>
      <c r="B123" s="16">
        <f t="shared" ref="B123:B141" si="5">B97+B71</f>
        <v>8.8742778087818247E-2</v>
      </c>
      <c r="C123" s="16">
        <f t="shared" ref="C123:P123" si="6">C97+C71</f>
        <v>8.9456064089576653E-2</v>
      </c>
      <c r="D123" s="16">
        <f t="shared" si="6"/>
        <v>9.4646861924511105E-2</v>
      </c>
      <c r="E123" s="16">
        <f t="shared" si="6"/>
        <v>0.10089903499591041</v>
      </c>
      <c r="F123" s="16">
        <f t="shared" si="6"/>
        <v>0.10237442786022005</v>
      </c>
      <c r="G123" s="16">
        <f t="shared" si="6"/>
        <v>9.9783733892641224E-2</v>
      </c>
      <c r="H123" s="16">
        <f t="shared" si="6"/>
        <v>0.10183673822848012</v>
      </c>
      <c r="I123" s="16">
        <f t="shared" si="6"/>
        <v>9.6466289592470583E-2</v>
      </c>
      <c r="J123" s="16">
        <f t="shared" si="6"/>
        <v>9.3433013493242512E-2</v>
      </c>
      <c r="K123" s="16">
        <f t="shared" si="6"/>
        <v>7.2483029088551837E-2</v>
      </c>
      <c r="L123" s="16">
        <f t="shared" si="6"/>
        <v>8.145330378384863E-2</v>
      </c>
      <c r="M123" s="16">
        <f t="shared" si="6"/>
        <v>9.924705080664864E-2</v>
      </c>
      <c r="N123" s="16">
        <f t="shared" si="6"/>
        <v>9.7895296612777113E-2</v>
      </c>
      <c r="O123" s="16">
        <f t="shared" si="6"/>
        <v>9.3601917246281002E-2</v>
      </c>
      <c r="P123" s="17">
        <f t="shared" si="6"/>
        <v>9.3431987995178475E-2</v>
      </c>
      <c r="Q123" s="17">
        <f t="shared" ref="Q123:R138" si="7">Q97+Q71</f>
        <v>9.3100858379128029E-2</v>
      </c>
      <c r="R123" s="17">
        <f t="shared" si="7"/>
        <v>9.3100858379128029E-2</v>
      </c>
      <c r="S123" s="84"/>
    </row>
    <row r="124" spans="1:19" x14ac:dyDescent="0.35">
      <c r="A124" s="8" t="s">
        <v>10</v>
      </c>
      <c r="B124" s="16">
        <f t="shared" si="5"/>
        <v>0.11492906807302106</v>
      </c>
      <c r="C124" s="16">
        <f t="shared" ref="C124:P124" si="8">C98+C72</f>
        <v>9.9267888697621307E-2</v>
      </c>
      <c r="D124" s="16">
        <f t="shared" si="8"/>
        <v>0.10521351076800717</v>
      </c>
      <c r="E124" s="16">
        <f t="shared" si="8"/>
        <v>0.11024634135074793</v>
      </c>
      <c r="F124" s="16">
        <f t="shared" si="8"/>
        <v>0.11556851371116791</v>
      </c>
      <c r="G124" s="16">
        <f t="shared" si="8"/>
        <v>0.11738887668030597</v>
      </c>
      <c r="H124" s="16">
        <f t="shared" si="8"/>
        <v>0.11733912684420503</v>
      </c>
      <c r="I124" s="16">
        <f t="shared" si="8"/>
        <v>0.1103079300877329</v>
      </c>
      <c r="J124" s="16">
        <f t="shared" si="8"/>
        <v>0.10242223891941515</v>
      </c>
      <c r="K124" s="16">
        <f t="shared" si="8"/>
        <v>8.2400400157020159E-2</v>
      </c>
      <c r="L124" s="16">
        <f t="shared" si="8"/>
        <v>7.943765571655749E-2</v>
      </c>
      <c r="M124" s="16">
        <f t="shared" si="8"/>
        <v>9.6464193508958879E-2</v>
      </c>
      <c r="N124" s="16">
        <f t="shared" si="8"/>
        <v>9.6071858401516788E-2</v>
      </c>
      <c r="O124" s="16">
        <f t="shared" si="8"/>
        <v>9.4127238528612031E-2</v>
      </c>
      <c r="P124" s="17">
        <f t="shared" si="8"/>
        <v>9.3904705704520794E-2</v>
      </c>
      <c r="Q124" s="17">
        <f t="shared" si="7"/>
        <v>9.3571900743259856E-2</v>
      </c>
      <c r="R124" s="17">
        <f t="shared" si="7"/>
        <v>9.3571900743259842E-2</v>
      </c>
      <c r="S124" s="84"/>
    </row>
    <row r="125" spans="1:19" x14ac:dyDescent="0.35">
      <c r="A125" s="8" t="s">
        <v>11</v>
      </c>
      <c r="B125" s="16">
        <f t="shared" si="5"/>
        <v>9.7762951320135419E-2</v>
      </c>
      <c r="C125" s="16">
        <f t="shared" ref="C125:P125" si="9">C99+C73</f>
        <v>9.5584278337003836E-2</v>
      </c>
      <c r="D125" s="16">
        <f t="shared" si="9"/>
        <v>0.10156389416661571</v>
      </c>
      <c r="E125" s="16">
        <f t="shared" si="9"/>
        <v>0.10598659513298644</v>
      </c>
      <c r="F125" s="16">
        <f t="shared" si="9"/>
        <v>0.11127150514067288</v>
      </c>
      <c r="G125" s="16">
        <f t="shared" si="9"/>
        <v>0.10940779972064565</v>
      </c>
      <c r="H125" s="16">
        <f t="shared" si="9"/>
        <v>0.1139670478753035</v>
      </c>
      <c r="I125" s="16">
        <f t="shared" si="9"/>
        <v>0.10496718482903625</v>
      </c>
      <c r="J125" s="16">
        <f t="shared" si="9"/>
        <v>9.1317278894688811E-2</v>
      </c>
      <c r="K125" s="16">
        <f t="shared" si="9"/>
        <v>7.7057117749152429E-2</v>
      </c>
      <c r="L125" s="16">
        <f t="shared" si="9"/>
        <v>8.4228864966015046E-2</v>
      </c>
      <c r="M125" s="16">
        <f t="shared" si="9"/>
        <v>0.10263574696430622</v>
      </c>
      <c r="N125" s="16">
        <f t="shared" si="9"/>
        <v>0.10184553805966987</v>
      </c>
      <c r="O125" s="16">
        <f t="shared" si="9"/>
        <v>8.5486417388558333E-2</v>
      </c>
      <c r="P125" s="17">
        <f t="shared" si="9"/>
        <v>8.5479883947241347E-2</v>
      </c>
      <c r="Q125" s="17">
        <f t="shared" si="7"/>
        <v>8.5176937153976631E-2</v>
      </c>
      <c r="R125" s="17">
        <f t="shared" si="7"/>
        <v>8.5176937153976631E-2</v>
      </c>
      <c r="S125" s="84"/>
    </row>
    <row r="126" spans="1:19" x14ac:dyDescent="0.35">
      <c r="A126" s="8" t="s">
        <v>12</v>
      </c>
      <c r="B126" s="16">
        <f t="shared" si="5"/>
        <v>0.10886019834660829</v>
      </c>
      <c r="C126" s="16">
        <f t="shared" ref="C126:P126" si="10">C100+C74</f>
        <v>9.2020213567892167E-2</v>
      </c>
      <c r="D126" s="16">
        <f t="shared" si="10"/>
        <v>0.10643649449651618</v>
      </c>
      <c r="E126" s="16">
        <f t="shared" si="10"/>
        <v>0.11191108715509179</v>
      </c>
      <c r="F126" s="16">
        <f t="shared" si="10"/>
        <v>0.12244436814434922</v>
      </c>
      <c r="G126" s="16">
        <f t="shared" si="10"/>
        <v>0.11737865515408044</v>
      </c>
      <c r="H126" s="16">
        <f t="shared" si="10"/>
        <v>0.11644644501800423</v>
      </c>
      <c r="I126" s="16">
        <f t="shared" si="10"/>
        <v>0.10734432718560967</v>
      </c>
      <c r="J126" s="16">
        <f t="shared" si="10"/>
        <v>9.7906478198625579E-2</v>
      </c>
      <c r="K126" s="16">
        <f t="shared" si="10"/>
        <v>7.379545356109693E-2</v>
      </c>
      <c r="L126" s="16">
        <f t="shared" si="10"/>
        <v>8.0420275937395841E-2</v>
      </c>
      <c r="M126" s="16">
        <f t="shared" si="10"/>
        <v>0.1024111151573537</v>
      </c>
      <c r="N126" s="16">
        <f t="shared" si="10"/>
        <v>9.1492560338971837E-2</v>
      </c>
      <c r="O126" s="16">
        <f t="shared" si="10"/>
        <v>8.9651444702966876E-2</v>
      </c>
      <c r="P126" s="17">
        <f t="shared" si="10"/>
        <v>8.9491003505965783E-2</v>
      </c>
      <c r="Q126" s="17">
        <f t="shared" si="7"/>
        <v>8.9173841019468889E-2</v>
      </c>
      <c r="R126" s="17">
        <f t="shared" si="7"/>
        <v>8.9173841019468875E-2</v>
      </c>
      <c r="S126" s="84"/>
    </row>
    <row r="127" spans="1:19" x14ac:dyDescent="0.35">
      <c r="A127" s="8" t="s">
        <v>13</v>
      </c>
      <c r="B127" s="16">
        <f t="shared" si="5"/>
        <v>0.11804442743378625</v>
      </c>
      <c r="C127" s="16">
        <f t="shared" ref="C127:P127" si="11">C101+C75</f>
        <v>0.11603204957593324</v>
      </c>
      <c r="D127" s="16">
        <f t="shared" si="11"/>
        <v>0.1215595963913266</v>
      </c>
      <c r="E127" s="16">
        <f t="shared" si="11"/>
        <v>0.13326240614828211</v>
      </c>
      <c r="F127" s="16">
        <f t="shared" si="11"/>
        <v>0.1401694418242464</v>
      </c>
      <c r="G127" s="16">
        <f t="shared" si="11"/>
        <v>0.13514998214397295</v>
      </c>
      <c r="H127" s="16">
        <f t="shared" si="11"/>
        <v>0.12824380349494158</v>
      </c>
      <c r="I127" s="16">
        <f t="shared" si="11"/>
        <v>0.11936412464997359</v>
      </c>
      <c r="J127" s="16">
        <f t="shared" si="11"/>
        <v>0.12270130013202249</v>
      </c>
      <c r="K127" s="16">
        <f t="shared" si="11"/>
        <v>8.6705996176268604E-2</v>
      </c>
      <c r="L127" s="16">
        <f t="shared" si="11"/>
        <v>8.5847025053944523E-2</v>
      </c>
      <c r="M127" s="16">
        <f t="shared" si="11"/>
        <v>0.10493431603873545</v>
      </c>
      <c r="N127" s="16">
        <f t="shared" si="11"/>
        <v>0.10544899533016969</v>
      </c>
      <c r="O127" s="16">
        <f t="shared" si="11"/>
        <v>0.1021233679159318</v>
      </c>
      <c r="P127" s="17">
        <f t="shared" si="11"/>
        <v>0.10269505616391629</v>
      </c>
      <c r="Q127" s="17">
        <f t="shared" si="7"/>
        <v>0.10233109757492009</v>
      </c>
      <c r="R127" s="17">
        <f t="shared" si="7"/>
        <v>0.10233109757492009</v>
      </c>
      <c r="S127" s="84"/>
    </row>
    <row r="128" spans="1:19" x14ac:dyDescent="0.35">
      <c r="A128" s="8" t="s">
        <v>14</v>
      </c>
      <c r="B128" s="16">
        <f t="shared" si="5"/>
        <v>0.10630681729858629</v>
      </c>
      <c r="C128" s="16">
        <f t="shared" ref="C128:P128" si="12">C102+C76</f>
        <v>9.9857214490889162E-2</v>
      </c>
      <c r="D128" s="16">
        <f t="shared" si="12"/>
        <v>0.10849414466602758</v>
      </c>
      <c r="E128" s="16">
        <f t="shared" si="12"/>
        <v>0.12119311115857029</v>
      </c>
      <c r="F128" s="16">
        <f t="shared" si="12"/>
        <v>0.12523842610691369</v>
      </c>
      <c r="G128" s="16">
        <f t="shared" si="12"/>
        <v>0.12040811402610287</v>
      </c>
      <c r="H128" s="16">
        <f t="shared" si="12"/>
        <v>0.12885907617249312</v>
      </c>
      <c r="I128" s="16">
        <f t="shared" si="12"/>
        <v>0.10840808889132188</v>
      </c>
      <c r="J128" s="16">
        <f t="shared" si="12"/>
        <v>0.10797112055118435</v>
      </c>
      <c r="K128" s="16">
        <f t="shared" si="12"/>
        <v>8.3342153767852117E-2</v>
      </c>
      <c r="L128" s="16">
        <f t="shared" si="12"/>
        <v>8.2074222994807738E-2</v>
      </c>
      <c r="M128" s="16">
        <f t="shared" si="12"/>
        <v>0.11458947072066267</v>
      </c>
      <c r="N128" s="16">
        <f t="shared" si="12"/>
        <v>0.10980731112681451</v>
      </c>
      <c r="O128" s="16">
        <f t="shared" si="12"/>
        <v>0.11021282552372723</v>
      </c>
      <c r="P128" s="17">
        <f t="shared" si="12"/>
        <v>0.11084321836037361</v>
      </c>
      <c r="Q128" s="17">
        <f t="shared" si="7"/>
        <v>0.11045038210455768</v>
      </c>
      <c r="R128" s="17">
        <f t="shared" si="7"/>
        <v>0.11045038210455767</v>
      </c>
      <c r="S128" s="84"/>
    </row>
    <row r="129" spans="1:19" x14ac:dyDescent="0.35">
      <c r="A129" s="8" t="s">
        <v>15</v>
      </c>
      <c r="B129" s="16">
        <f t="shared" si="5"/>
        <v>0.10285339080162931</v>
      </c>
      <c r="C129" s="16">
        <f t="shared" ref="C129:P129" si="13">C103+C77</f>
        <v>9.7415866066762849E-2</v>
      </c>
      <c r="D129" s="16">
        <f t="shared" si="13"/>
        <v>0.10753832167679965</v>
      </c>
      <c r="E129" s="16">
        <f t="shared" si="13"/>
        <v>0.11376598495222144</v>
      </c>
      <c r="F129" s="16">
        <f t="shared" si="13"/>
        <v>0.11508345394088218</v>
      </c>
      <c r="G129" s="16">
        <f t="shared" si="13"/>
        <v>0.11543382503484267</v>
      </c>
      <c r="H129" s="16">
        <f t="shared" si="13"/>
        <v>0.11439365405609631</v>
      </c>
      <c r="I129" s="16">
        <f t="shared" si="13"/>
        <v>0.10347959805085237</v>
      </c>
      <c r="J129" s="16">
        <f t="shared" si="13"/>
        <v>0.10060904060249908</v>
      </c>
      <c r="K129" s="16">
        <f t="shared" si="13"/>
        <v>7.580534950590459E-2</v>
      </c>
      <c r="L129" s="16">
        <f t="shared" si="13"/>
        <v>8.2546352230799536E-2</v>
      </c>
      <c r="M129" s="16">
        <f t="shared" si="13"/>
        <v>9.3018197104787009E-2</v>
      </c>
      <c r="N129" s="16">
        <f t="shared" si="13"/>
        <v>9.5910663853540287E-2</v>
      </c>
      <c r="O129" s="16">
        <f t="shared" si="13"/>
        <v>9.6172497272205268E-2</v>
      </c>
      <c r="P129" s="17">
        <f t="shared" si="13"/>
        <v>9.6024151879400083E-2</v>
      </c>
      <c r="Q129" s="17">
        <f t="shared" si="7"/>
        <v>9.5683835450030785E-2</v>
      </c>
      <c r="R129" s="17">
        <f t="shared" si="7"/>
        <v>9.5683835450030758E-2</v>
      </c>
      <c r="S129" s="84"/>
    </row>
    <row r="130" spans="1:19" x14ac:dyDescent="0.35">
      <c r="A130" s="8" t="s">
        <v>16</v>
      </c>
      <c r="B130" s="16">
        <f t="shared" si="5"/>
        <v>8.4094025461900923E-2</v>
      </c>
      <c r="C130" s="16">
        <f t="shared" ref="C130:P130" si="14">C104+C78</f>
        <v>0.11535155169220876</v>
      </c>
      <c r="D130" s="16">
        <f t="shared" si="14"/>
        <v>0.14556887900360807</v>
      </c>
      <c r="E130" s="16">
        <f t="shared" si="14"/>
        <v>0.12789881960516397</v>
      </c>
      <c r="F130" s="16">
        <f t="shared" si="14"/>
        <v>0.1179285164544254</v>
      </c>
      <c r="G130" s="16">
        <f t="shared" si="14"/>
        <v>0.12291510435884284</v>
      </c>
      <c r="H130" s="16">
        <f t="shared" si="14"/>
        <v>0.1228907636251679</v>
      </c>
      <c r="I130" s="16">
        <f t="shared" si="14"/>
        <v>0.1192574338822007</v>
      </c>
      <c r="J130" s="16">
        <f t="shared" si="14"/>
        <v>0.10839465034535914</v>
      </c>
      <c r="K130" s="16">
        <f t="shared" si="14"/>
        <v>5.9275180260214111E-2</v>
      </c>
      <c r="L130" s="16">
        <f t="shared" si="14"/>
        <v>9.8968677808582886E-2</v>
      </c>
      <c r="M130" s="16">
        <f t="shared" si="14"/>
        <v>8.6697522587927484E-2</v>
      </c>
      <c r="N130" s="16">
        <f t="shared" si="14"/>
        <v>9.2259943649179721E-2</v>
      </c>
      <c r="O130" s="16">
        <f t="shared" si="14"/>
        <v>0.14262426217101276</v>
      </c>
      <c r="P130" s="17">
        <f t="shared" si="14"/>
        <v>9.5817697550615394E-2</v>
      </c>
      <c r="Q130" s="17">
        <f t="shared" si="7"/>
        <v>9.576697363228906E-2</v>
      </c>
      <c r="R130" s="17">
        <f t="shared" si="7"/>
        <v>9.576697363228906E-2</v>
      </c>
      <c r="S130" s="84"/>
    </row>
    <row r="131" spans="1:19" x14ac:dyDescent="0.35">
      <c r="A131" s="8" t="s">
        <v>17</v>
      </c>
      <c r="B131" s="16">
        <f t="shared" si="5"/>
        <v>0.10526905468202413</v>
      </c>
      <c r="C131" s="16">
        <f t="shared" ref="C131:P131" si="15">C105+C79</f>
        <v>0.10456294046995709</v>
      </c>
      <c r="D131" s="16">
        <f t="shared" si="15"/>
        <v>0.11056201908570948</v>
      </c>
      <c r="E131" s="16">
        <f t="shared" si="15"/>
        <v>0.11154563165607939</v>
      </c>
      <c r="F131" s="16">
        <f t="shared" si="15"/>
        <v>0.12249333359803155</v>
      </c>
      <c r="G131" s="16">
        <f t="shared" si="15"/>
        <v>0.12127871881746546</v>
      </c>
      <c r="H131" s="16">
        <f t="shared" si="15"/>
        <v>0.12629534360073749</v>
      </c>
      <c r="I131" s="16">
        <f t="shared" si="15"/>
        <v>0.12583061387228126</v>
      </c>
      <c r="J131" s="16">
        <f t="shared" si="15"/>
        <v>0.11082359188793633</v>
      </c>
      <c r="K131" s="16">
        <f t="shared" si="15"/>
        <v>8.1326466400965192E-2</v>
      </c>
      <c r="L131" s="16">
        <f t="shared" si="15"/>
        <v>8.7823037266589424E-2</v>
      </c>
      <c r="M131" s="16">
        <f t="shared" si="15"/>
        <v>0.11030984022678422</v>
      </c>
      <c r="N131" s="16">
        <f t="shared" si="15"/>
        <v>0.10365831625501365</v>
      </c>
      <c r="O131" s="16">
        <f t="shared" si="15"/>
        <v>0.10187689431312219</v>
      </c>
      <c r="P131" s="17">
        <f t="shared" si="15"/>
        <v>0.1019234322090574</v>
      </c>
      <c r="Q131" s="17">
        <f t="shared" si="7"/>
        <v>0.1015622083102823</v>
      </c>
      <c r="R131" s="17">
        <f t="shared" si="7"/>
        <v>0.10156220831028229</v>
      </c>
      <c r="S131" s="84"/>
    </row>
    <row r="132" spans="1:19" x14ac:dyDescent="0.35">
      <c r="A132" s="8" t="s">
        <v>18</v>
      </c>
      <c r="B132" s="16">
        <f t="shared" si="5"/>
        <v>9.771592952805741E-2</v>
      </c>
      <c r="C132" s="16">
        <f t="shared" ref="C132:P132" si="16">C106+C80</f>
        <v>8.3386714842783802E-2</v>
      </c>
      <c r="D132" s="16">
        <f t="shared" si="16"/>
        <v>9.3299658362056545E-2</v>
      </c>
      <c r="E132" s="16">
        <f t="shared" si="16"/>
        <v>9.673706221935531E-2</v>
      </c>
      <c r="F132" s="16">
        <f t="shared" si="16"/>
        <v>0.10064439633754579</v>
      </c>
      <c r="G132" s="16">
        <f t="shared" si="16"/>
        <v>0.11437761096096624</v>
      </c>
      <c r="H132" s="16">
        <f t="shared" si="16"/>
        <v>0.10469119587018788</v>
      </c>
      <c r="I132" s="16">
        <f t="shared" si="16"/>
        <v>9.5665756328491183E-2</v>
      </c>
      <c r="J132" s="16">
        <f t="shared" si="16"/>
        <v>8.6982768234221089E-2</v>
      </c>
      <c r="K132" s="16">
        <f t="shared" si="16"/>
        <v>6.5643825682859994E-2</v>
      </c>
      <c r="L132" s="16">
        <f t="shared" si="16"/>
        <v>7.4820210741641802E-2</v>
      </c>
      <c r="M132" s="16">
        <f t="shared" si="16"/>
        <v>8.6397066313266754E-2</v>
      </c>
      <c r="N132" s="16">
        <f t="shared" si="16"/>
        <v>9.1036888692004048E-2</v>
      </c>
      <c r="O132" s="16">
        <f t="shared" si="16"/>
        <v>8.2369102706651695E-2</v>
      </c>
      <c r="P132" s="17">
        <f t="shared" si="16"/>
        <v>8.2309971601716977E-2</v>
      </c>
      <c r="Q132" s="17">
        <f t="shared" si="7"/>
        <v>8.2018259203442773E-2</v>
      </c>
      <c r="R132" s="17">
        <f t="shared" si="7"/>
        <v>8.2018259203442773E-2</v>
      </c>
      <c r="S132" s="84"/>
    </row>
    <row r="133" spans="1:19" x14ac:dyDescent="0.35">
      <c r="A133" s="8" t="s">
        <v>19</v>
      </c>
      <c r="B133" s="16">
        <f t="shared" si="5"/>
        <v>8.4425946208864067E-2</v>
      </c>
      <c r="C133" s="16">
        <f t="shared" ref="C133:P133" si="17">C107+C81</f>
        <v>8.3471945101708481E-2</v>
      </c>
      <c r="D133" s="16">
        <f t="shared" si="17"/>
        <v>8.6609709189344547E-2</v>
      </c>
      <c r="E133" s="16">
        <f t="shared" si="17"/>
        <v>8.9766741320925658E-2</v>
      </c>
      <c r="F133" s="16">
        <f t="shared" si="17"/>
        <v>9.4885277296985621E-2</v>
      </c>
      <c r="G133" s="16">
        <f t="shared" si="17"/>
        <v>0.10077257759631962</v>
      </c>
      <c r="H133" s="16">
        <f t="shared" si="17"/>
        <v>9.5211243022938014E-2</v>
      </c>
      <c r="I133" s="16">
        <f t="shared" si="17"/>
        <v>8.6898013393376328E-2</v>
      </c>
      <c r="J133" s="16">
        <f t="shared" si="17"/>
        <v>8.0206805973264933E-2</v>
      </c>
      <c r="K133" s="16">
        <f t="shared" si="17"/>
        <v>5.6884605526785217E-2</v>
      </c>
      <c r="L133" s="16">
        <f t="shared" si="17"/>
        <v>6.8437936335220884E-2</v>
      </c>
      <c r="M133" s="16">
        <f t="shared" si="17"/>
        <v>7.4787758949536265E-2</v>
      </c>
      <c r="N133" s="16">
        <f t="shared" si="17"/>
        <v>8.1098418949607565E-2</v>
      </c>
      <c r="O133" s="16">
        <f t="shared" si="17"/>
        <v>6.9676680919975281E-2</v>
      </c>
      <c r="P133" s="17">
        <f t="shared" si="17"/>
        <v>6.9538310727252153E-2</v>
      </c>
      <c r="Q133" s="17">
        <f t="shared" si="7"/>
        <v>6.9291862004218469E-2</v>
      </c>
      <c r="R133" s="17">
        <f t="shared" si="7"/>
        <v>6.9291862004218469E-2</v>
      </c>
      <c r="S133" s="84"/>
    </row>
    <row r="134" spans="1:19" x14ac:dyDescent="0.35">
      <c r="A134" s="8" t="s">
        <v>20</v>
      </c>
      <c r="B134" s="16">
        <f t="shared" si="5"/>
        <v>9.7195244793864016E-2</v>
      </c>
      <c r="C134" s="16">
        <f t="shared" ref="C134:P134" si="18">C108+C82</f>
        <v>8.477915358239152E-2</v>
      </c>
      <c r="D134" s="16">
        <f t="shared" si="18"/>
        <v>9.4244525987083216E-2</v>
      </c>
      <c r="E134" s="16">
        <f t="shared" si="18"/>
        <v>9.0255471683675662E-2</v>
      </c>
      <c r="F134" s="16">
        <f t="shared" si="18"/>
        <v>0.10865405488991055</v>
      </c>
      <c r="G134" s="16">
        <f t="shared" si="18"/>
        <v>0.1065232391353326</v>
      </c>
      <c r="H134" s="16">
        <f t="shared" si="18"/>
        <v>9.7783757069796362E-2</v>
      </c>
      <c r="I134" s="16">
        <f t="shared" si="18"/>
        <v>8.993225775750513E-2</v>
      </c>
      <c r="J134" s="16">
        <f t="shared" si="18"/>
        <v>8.5412571579931346E-2</v>
      </c>
      <c r="K134" s="16">
        <f t="shared" si="18"/>
        <v>7.3322149245368798E-2</v>
      </c>
      <c r="L134" s="16">
        <f t="shared" si="18"/>
        <v>7.8944409194087156E-2</v>
      </c>
      <c r="M134" s="16">
        <f t="shared" si="18"/>
        <v>8.9283575469935955E-2</v>
      </c>
      <c r="N134" s="16">
        <f t="shared" si="18"/>
        <v>8.6993887441734002E-2</v>
      </c>
      <c r="O134" s="16">
        <f t="shared" si="18"/>
        <v>9.1566287580801098E-2</v>
      </c>
      <c r="P134" s="17">
        <f t="shared" si="18"/>
        <v>9.1599982649381628E-2</v>
      </c>
      <c r="Q134" s="17">
        <f t="shared" si="7"/>
        <v>9.1275345790680931E-2</v>
      </c>
      <c r="R134" s="17">
        <f t="shared" si="7"/>
        <v>9.1275345790680931E-2</v>
      </c>
      <c r="S134" s="84"/>
    </row>
    <row r="135" spans="1:19" x14ac:dyDescent="0.35">
      <c r="A135" s="8" t="s">
        <v>21</v>
      </c>
      <c r="B135" s="16">
        <f t="shared" si="5"/>
        <v>0.10925154355593486</v>
      </c>
      <c r="C135" s="16">
        <f t="shared" ref="C135:P135" si="19">C109+C83</f>
        <v>8.8585058666391214E-2</v>
      </c>
      <c r="D135" s="16">
        <f t="shared" si="19"/>
        <v>0.10443229269602697</v>
      </c>
      <c r="E135" s="16">
        <f t="shared" si="19"/>
        <v>0.11476151439674992</v>
      </c>
      <c r="F135" s="16">
        <f t="shared" si="19"/>
        <v>0.1181093183102563</v>
      </c>
      <c r="G135" s="16">
        <f t="shared" si="19"/>
        <v>0.11414117749787037</v>
      </c>
      <c r="H135" s="16">
        <f t="shared" si="19"/>
        <v>0.12216511970118524</v>
      </c>
      <c r="I135" s="16">
        <f t="shared" si="19"/>
        <v>0.1159631617294667</v>
      </c>
      <c r="J135" s="16">
        <f t="shared" si="19"/>
        <v>0.10453613006519887</v>
      </c>
      <c r="K135" s="16">
        <f t="shared" si="19"/>
        <v>7.969778326476154E-2</v>
      </c>
      <c r="L135" s="16">
        <f t="shared" si="19"/>
        <v>8.28173338471314E-2</v>
      </c>
      <c r="M135" s="16">
        <f t="shared" si="19"/>
        <v>0.10160585902413032</v>
      </c>
      <c r="N135" s="16">
        <f t="shared" si="19"/>
        <v>9.8638595931836215E-2</v>
      </c>
      <c r="O135" s="16">
        <f t="shared" si="19"/>
        <v>0.11115760358638248</v>
      </c>
      <c r="P135" s="17">
        <f t="shared" si="19"/>
        <v>0.11267358283097564</v>
      </c>
      <c r="Q135" s="17">
        <f t="shared" si="7"/>
        <v>0.11227425963318848</v>
      </c>
      <c r="R135" s="17">
        <f t="shared" si="7"/>
        <v>0.11227425963318848</v>
      </c>
      <c r="S135" s="84"/>
    </row>
    <row r="136" spans="1:19" x14ac:dyDescent="0.35">
      <c r="A136" s="8" t="s">
        <v>22</v>
      </c>
      <c r="B136" s="16">
        <f t="shared" si="5"/>
        <v>0.10647497018950398</v>
      </c>
      <c r="C136" s="16">
        <f t="shared" ref="C136:P136" si="20">C110+C84</f>
        <v>0.10218291478961797</v>
      </c>
      <c r="D136" s="16">
        <f t="shared" si="20"/>
        <v>0.10841906706353353</v>
      </c>
      <c r="E136" s="16">
        <f t="shared" si="20"/>
        <v>0.11970909652107087</v>
      </c>
      <c r="F136" s="16">
        <f t="shared" si="20"/>
        <v>0.1258029474834535</v>
      </c>
      <c r="G136" s="16">
        <f t="shared" si="20"/>
        <v>0.12647336626657704</v>
      </c>
      <c r="H136" s="16">
        <f t="shared" si="20"/>
        <v>0.12488658750354162</v>
      </c>
      <c r="I136" s="16">
        <f t="shared" si="20"/>
        <v>0.11540987255816687</v>
      </c>
      <c r="J136" s="16">
        <f t="shared" si="20"/>
        <v>0.10828749470411726</v>
      </c>
      <c r="K136" s="16">
        <f t="shared" si="20"/>
        <v>7.9013062238186021E-2</v>
      </c>
      <c r="L136" s="16">
        <f t="shared" si="20"/>
        <v>8.7168743877863247E-2</v>
      </c>
      <c r="M136" s="16">
        <f t="shared" si="20"/>
        <v>0.10255588181242495</v>
      </c>
      <c r="N136" s="16">
        <f t="shared" si="20"/>
        <v>0.10075707060551664</v>
      </c>
      <c r="O136" s="16">
        <f t="shared" si="20"/>
        <v>9.1828206254680703E-2</v>
      </c>
      <c r="P136" s="17">
        <f t="shared" si="20"/>
        <v>9.3112528134072003E-2</v>
      </c>
      <c r="Q136" s="17">
        <f t="shared" si="7"/>
        <v>9.2782530706508853E-2</v>
      </c>
      <c r="R136" s="17">
        <f t="shared" si="7"/>
        <v>9.2782530706508826E-2</v>
      </c>
      <c r="S136" s="84"/>
    </row>
    <row r="137" spans="1:19" x14ac:dyDescent="0.35">
      <c r="A137" s="8" t="s">
        <v>23</v>
      </c>
      <c r="B137" s="16">
        <f t="shared" si="5"/>
        <v>9.4047007788686646E-2</v>
      </c>
      <c r="C137" s="16">
        <f t="shared" ref="C137:P137" si="21">C111+C85</f>
        <v>8.9283572776224562E-2</v>
      </c>
      <c r="D137" s="16">
        <f t="shared" si="21"/>
        <v>9.6710354523526831E-2</v>
      </c>
      <c r="E137" s="16">
        <f t="shared" si="21"/>
        <v>9.8206787125883335E-2</v>
      </c>
      <c r="F137" s="16">
        <f t="shared" si="21"/>
        <v>0.10573889707808645</v>
      </c>
      <c r="G137" s="16">
        <f t="shared" si="21"/>
        <v>0.11317941248651299</v>
      </c>
      <c r="H137" s="16">
        <f t="shared" si="21"/>
        <v>0.11000057919905711</v>
      </c>
      <c r="I137" s="16">
        <f t="shared" si="21"/>
        <v>9.5347707765295039E-2</v>
      </c>
      <c r="J137" s="16">
        <f t="shared" si="21"/>
        <v>8.8331699079363044E-2</v>
      </c>
      <c r="K137" s="16">
        <f t="shared" si="21"/>
        <v>7.4026594634135981E-2</v>
      </c>
      <c r="L137" s="16">
        <f t="shared" si="21"/>
        <v>7.0048208690319275E-2</v>
      </c>
      <c r="M137" s="16">
        <f t="shared" si="21"/>
        <v>9.0656539386907237E-2</v>
      </c>
      <c r="N137" s="16">
        <f t="shared" si="21"/>
        <v>9.3703627606379611E-2</v>
      </c>
      <c r="O137" s="16">
        <f t="shared" si="21"/>
        <v>8.8326707965957929E-2</v>
      </c>
      <c r="P137" s="17">
        <f t="shared" si="21"/>
        <v>8.6640557391761908E-2</v>
      </c>
      <c r="Q137" s="17">
        <f t="shared" si="7"/>
        <v>8.633349708919176E-2</v>
      </c>
      <c r="R137" s="17">
        <f t="shared" si="7"/>
        <v>8.6333497089191746E-2</v>
      </c>
      <c r="S137" s="84"/>
    </row>
    <row r="138" spans="1:19" x14ac:dyDescent="0.35">
      <c r="A138" s="8" t="s">
        <v>24</v>
      </c>
      <c r="B138" s="16">
        <f t="shared" si="5"/>
        <v>0.10582411697572484</v>
      </c>
      <c r="C138" s="16">
        <f t="shared" ref="C138:P138" si="22">C112+C86</f>
        <v>9.5581665276894781E-2</v>
      </c>
      <c r="D138" s="16">
        <f t="shared" si="22"/>
        <v>0.10463918392198665</v>
      </c>
      <c r="E138" s="16">
        <f t="shared" si="22"/>
        <v>0.10441811723272429</v>
      </c>
      <c r="F138" s="16">
        <f t="shared" si="22"/>
        <v>0.10752502231122507</v>
      </c>
      <c r="G138" s="16">
        <f t="shared" si="22"/>
        <v>0.11818087477297577</v>
      </c>
      <c r="H138" s="16">
        <f t="shared" si="22"/>
        <v>0.1168752937257371</v>
      </c>
      <c r="I138" s="16">
        <f t="shared" si="22"/>
        <v>0.10278601402993967</v>
      </c>
      <c r="J138" s="16">
        <f t="shared" si="22"/>
        <v>0.10328865387592689</v>
      </c>
      <c r="K138" s="16">
        <f t="shared" si="22"/>
        <v>6.8947235839571103E-2</v>
      </c>
      <c r="L138" s="16">
        <f t="shared" si="22"/>
        <v>7.629746659243683E-2</v>
      </c>
      <c r="M138" s="16">
        <f t="shared" si="22"/>
        <v>0.10368790636409227</v>
      </c>
      <c r="N138" s="16">
        <f t="shared" si="22"/>
        <v>0.10212544820136869</v>
      </c>
      <c r="O138" s="16">
        <f t="shared" si="22"/>
        <v>8.7382803723590946E-2</v>
      </c>
      <c r="P138" s="17">
        <f t="shared" si="22"/>
        <v>8.8074498366082679E-2</v>
      </c>
      <c r="Q138" s="17">
        <f t="shared" si="7"/>
        <v>8.7762356074629982E-2</v>
      </c>
      <c r="R138" s="17">
        <f t="shared" si="7"/>
        <v>8.7762356074629969E-2</v>
      </c>
      <c r="S138" s="84"/>
    </row>
    <row r="139" spans="1:19" x14ac:dyDescent="0.35">
      <c r="A139" s="8" t="s">
        <v>25</v>
      </c>
      <c r="B139" s="16">
        <f t="shared" si="5"/>
        <v>0.10780334295879043</v>
      </c>
      <c r="C139" s="16">
        <f t="shared" ref="C139:P139" si="23">C113+C87</f>
        <v>0.1005096340371628</v>
      </c>
      <c r="D139" s="16">
        <f t="shared" si="23"/>
        <v>0.10099278985393875</v>
      </c>
      <c r="E139" s="16">
        <f t="shared" si="23"/>
        <v>0.10929032842137498</v>
      </c>
      <c r="F139" s="16">
        <f t="shared" si="23"/>
        <v>0.11601246620749996</v>
      </c>
      <c r="G139" s="16">
        <f t="shared" si="23"/>
        <v>0.11130277318621204</v>
      </c>
      <c r="H139" s="16">
        <f t="shared" si="23"/>
        <v>0.11787486073402643</v>
      </c>
      <c r="I139" s="16">
        <f t="shared" si="23"/>
        <v>0.1061462222459022</v>
      </c>
      <c r="J139" s="16">
        <f t="shared" si="23"/>
        <v>9.7471449458850751E-2</v>
      </c>
      <c r="K139" s="16">
        <f t="shared" si="23"/>
        <v>7.8848241971063535E-2</v>
      </c>
      <c r="L139" s="16">
        <f t="shared" si="23"/>
        <v>8.2666427777843887E-2</v>
      </c>
      <c r="M139" s="16">
        <f t="shared" si="23"/>
        <v>0.100036205852925</v>
      </c>
      <c r="N139" s="16">
        <f t="shared" si="23"/>
        <v>9.930881780785572E-2</v>
      </c>
      <c r="O139" s="16">
        <f t="shared" si="23"/>
        <v>8.6886506517668022E-2</v>
      </c>
      <c r="P139" s="17">
        <f t="shared" si="23"/>
        <v>8.5780189298149775E-2</v>
      </c>
      <c r="Q139" s="17">
        <f t="shared" ref="Q139:R139" si="24">Q113+Q87</f>
        <v>8.5476178201345371E-2</v>
      </c>
      <c r="R139" s="17">
        <f t="shared" si="24"/>
        <v>8.5476178201345357E-2</v>
      </c>
      <c r="S139" s="84"/>
    </row>
    <row r="140" spans="1:19" x14ac:dyDescent="0.35">
      <c r="A140" s="8" t="s">
        <v>26</v>
      </c>
      <c r="B140" s="16">
        <f t="shared" si="5"/>
        <v>7.1892394230155837E-2</v>
      </c>
      <c r="C140" s="16">
        <f t="shared" ref="C140:P140" si="25">C114+C88</f>
        <v>5.6902115908705059E-2</v>
      </c>
      <c r="D140" s="16">
        <f t="shared" si="25"/>
        <v>6.6042916779468969E-2</v>
      </c>
      <c r="E140" s="16">
        <f t="shared" si="25"/>
        <v>7.0116721464589721E-2</v>
      </c>
      <c r="F140" s="16">
        <f t="shared" si="25"/>
        <v>7.6075359235280374E-2</v>
      </c>
      <c r="G140" s="16">
        <f t="shared" si="25"/>
        <v>7.6914175602103257E-2</v>
      </c>
      <c r="H140" s="16">
        <f t="shared" si="25"/>
        <v>7.3263129711410926E-2</v>
      </c>
      <c r="I140" s="16">
        <f t="shared" si="25"/>
        <v>7.0634082718737667E-2</v>
      </c>
      <c r="J140" s="16">
        <f t="shared" si="25"/>
        <v>6.519672033345067E-2</v>
      </c>
      <c r="K140" s="16">
        <f t="shared" si="25"/>
        <v>4.612959536182637E-2</v>
      </c>
      <c r="L140" s="16">
        <f t="shared" si="25"/>
        <v>5.5449336270421701E-2</v>
      </c>
      <c r="M140" s="16">
        <f t="shared" si="25"/>
        <v>6.8435363377057537E-2</v>
      </c>
      <c r="N140" s="16">
        <f t="shared" si="25"/>
        <v>6.6783086094324179E-2</v>
      </c>
      <c r="O140" s="16">
        <f t="shared" si="25"/>
        <v>6.4597051389443619E-2</v>
      </c>
      <c r="P140" s="17">
        <f t="shared" si="25"/>
        <v>6.4859448771873232E-2</v>
      </c>
      <c r="Q140" s="17">
        <f t="shared" ref="Q140:R140" si="26">Q114+Q88</f>
        <v>6.462958226865613E-2</v>
      </c>
      <c r="R140" s="17">
        <f t="shared" si="26"/>
        <v>6.462958226865613E-2</v>
      </c>
      <c r="S140" s="84"/>
    </row>
    <row r="141" spans="1:19" x14ac:dyDescent="0.35">
      <c r="A141" s="8" t="s">
        <v>27</v>
      </c>
      <c r="B141" s="16">
        <f t="shared" si="5"/>
        <v>0.10154908813918476</v>
      </c>
      <c r="C141" s="16">
        <f t="shared" ref="C141:P141" si="27">C115+C89</f>
        <v>9.188136795206088E-2</v>
      </c>
      <c r="D141" s="16">
        <f t="shared" si="27"/>
        <v>9.0407023572776607E-2</v>
      </c>
      <c r="E141" s="16">
        <f t="shared" si="27"/>
        <v>0.10557019717559084</v>
      </c>
      <c r="F141" s="16">
        <f t="shared" si="27"/>
        <v>0.11271288844746773</v>
      </c>
      <c r="G141" s="16">
        <f t="shared" si="27"/>
        <v>0.10768033154859603</v>
      </c>
      <c r="H141" s="16">
        <f t="shared" si="27"/>
        <v>0.10729415482314822</v>
      </c>
      <c r="I141" s="16">
        <f t="shared" si="27"/>
        <v>9.5188481654550211E-2</v>
      </c>
      <c r="J141" s="16">
        <f t="shared" si="27"/>
        <v>8.6054910079648272E-2</v>
      </c>
      <c r="K141" s="16">
        <f t="shared" si="27"/>
        <v>7.4208595880960349E-2</v>
      </c>
      <c r="L141" s="16">
        <f t="shared" si="27"/>
        <v>8.0927992332035431E-2</v>
      </c>
      <c r="M141" s="16">
        <f t="shared" si="27"/>
        <v>8.6408964937831831E-2</v>
      </c>
      <c r="N141" s="16">
        <f t="shared" si="27"/>
        <v>9.2127503866258315E-2</v>
      </c>
      <c r="O141" s="16">
        <f t="shared" si="27"/>
        <v>9.1953274122385936E-2</v>
      </c>
      <c r="P141" s="17">
        <f t="shared" si="27"/>
        <v>9.1179614371997883E-2</v>
      </c>
      <c r="Q141" s="17">
        <f t="shared" ref="Q141:R141" si="28">Q115+Q89</f>
        <v>9.0856467328394516E-2</v>
      </c>
      <c r="R141" s="17">
        <f t="shared" si="28"/>
        <v>9.0856467328394502E-2</v>
      </c>
      <c r="S141" s="84"/>
    </row>
    <row r="143" spans="1:19" x14ac:dyDescent="0.35">
      <c r="A143" s="5" t="s">
        <v>150</v>
      </c>
    </row>
    <row r="144" spans="1:19" x14ac:dyDescent="0.35">
      <c r="A144" s="4" t="s">
        <v>151</v>
      </c>
    </row>
    <row r="146" spans="1:18" x14ac:dyDescent="0.35">
      <c r="A146" s="8" t="s">
        <v>3</v>
      </c>
      <c r="B146" s="63">
        <v>0.98479561162105533</v>
      </c>
    </row>
    <row r="147" spans="1:18" x14ac:dyDescent="0.35">
      <c r="A147" s="8" t="s">
        <v>136</v>
      </c>
      <c r="B147" s="63">
        <v>0.98610482693461976</v>
      </c>
    </row>
    <row r="149" spans="1:18" x14ac:dyDescent="0.35">
      <c r="A149" s="5" t="s">
        <v>152</v>
      </c>
    </row>
    <row r="150" spans="1:18" x14ac:dyDescent="0.35">
      <c r="A150" s="4" t="s">
        <v>115</v>
      </c>
    </row>
    <row r="151" spans="1:18" x14ac:dyDescent="0.35">
      <c r="A151" s="4" t="s">
        <v>153</v>
      </c>
    </row>
    <row r="153" spans="1:18" x14ac:dyDescent="0.35">
      <c r="A153" s="8"/>
      <c r="B153" s="13" t="str">
        <f>B96</f>
        <v>2011/12</v>
      </c>
      <c r="C153" s="13" t="str">
        <f t="shared" ref="C153:Q153" si="29">C96</f>
        <v>2012/13</v>
      </c>
      <c r="D153" s="13" t="str">
        <f t="shared" si="29"/>
        <v>2013/14</v>
      </c>
      <c r="E153" s="13" t="str">
        <f t="shared" si="29"/>
        <v>2014/15</v>
      </c>
      <c r="F153" s="13" t="str">
        <f t="shared" si="29"/>
        <v>2015/16</v>
      </c>
      <c r="G153" s="13" t="str">
        <f t="shared" si="29"/>
        <v>2016/17</v>
      </c>
      <c r="H153" s="13" t="str">
        <f t="shared" si="29"/>
        <v>2017/18</v>
      </c>
      <c r="I153" s="13" t="str">
        <f t="shared" si="29"/>
        <v>2018/19</v>
      </c>
      <c r="J153" s="13" t="str">
        <f t="shared" si="29"/>
        <v>2019/20</v>
      </c>
      <c r="K153" s="13" t="str">
        <f t="shared" si="29"/>
        <v>2020/21</v>
      </c>
      <c r="L153" s="13" t="str">
        <f t="shared" si="29"/>
        <v>2021/22</v>
      </c>
      <c r="M153" s="13" t="str">
        <f t="shared" si="29"/>
        <v>2022/23</v>
      </c>
      <c r="N153" s="13" t="str">
        <f t="shared" si="29"/>
        <v>2023/24</v>
      </c>
      <c r="O153" s="13" t="str">
        <f t="shared" ref="O153" si="30">O96</f>
        <v>2024/25</v>
      </c>
      <c r="P153" s="13" t="str">
        <f t="shared" si="29"/>
        <v>2025/26</v>
      </c>
      <c r="Q153" s="13" t="str">
        <f t="shared" si="29"/>
        <v>2026/27</v>
      </c>
      <c r="R153" s="13" t="str">
        <f t="shared" ref="R153" si="31">R96</f>
        <v>2027/28</v>
      </c>
    </row>
    <row r="154" spans="1:18" x14ac:dyDescent="0.35">
      <c r="A154" s="8" t="s">
        <v>3</v>
      </c>
      <c r="B154" s="14">
        <v>7141.3305894930299</v>
      </c>
      <c r="C154" s="14">
        <v>7552.7811652310475</v>
      </c>
      <c r="D154" s="14">
        <v>7632.409368941213</v>
      </c>
      <c r="E154" s="14">
        <v>8524.1761939932367</v>
      </c>
      <c r="F154" s="14">
        <v>8015.3511595302543</v>
      </c>
      <c r="G154" s="14">
        <v>8329.9574370597111</v>
      </c>
      <c r="H154" s="14">
        <v>8337.0818696000224</v>
      </c>
      <c r="I154" s="14">
        <v>8108.7141776786648</v>
      </c>
      <c r="J154" s="14">
        <v>7684.633862195421</v>
      </c>
      <c r="K154" s="14">
        <v>7557.1361317638002</v>
      </c>
      <c r="L154" s="14">
        <v>6875.7359126769225</v>
      </c>
      <c r="M154" s="14">
        <v>7582.8005024021986</v>
      </c>
      <c r="N154" s="14">
        <v>7468.1309408600719</v>
      </c>
      <c r="O154" s="14">
        <v>7754.8936373300221</v>
      </c>
      <c r="P154" s="15">
        <v>7944.8747744958628</v>
      </c>
      <c r="Q154" s="15">
        <v>7918.3017876075628</v>
      </c>
      <c r="R154" s="15">
        <v>7923.6044048159611</v>
      </c>
    </row>
    <row r="155" spans="1:18" x14ac:dyDescent="0.35">
      <c r="A155" s="8" t="s">
        <v>10</v>
      </c>
      <c r="B155" s="14">
        <v>739.58635157065589</v>
      </c>
      <c r="C155" s="14">
        <v>874.01589428730745</v>
      </c>
      <c r="D155" s="14">
        <v>847.19503729461803</v>
      </c>
      <c r="E155" s="14">
        <v>1076.6530333185167</v>
      </c>
      <c r="F155" s="14">
        <v>1105.5315920612425</v>
      </c>
      <c r="G155" s="14">
        <v>1110.6770590793487</v>
      </c>
      <c r="H155" s="14">
        <v>1129.4829685481754</v>
      </c>
      <c r="I155" s="14">
        <v>1099.4925510338549</v>
      </c>
      <c r="J155" s="14">
        <v>1166.8417692225792</v>
      </c>
      <c r="K155" s="14">
        <v>1116.5803922810003</v>
      </c>
      <c r="L155" s="14">
        <v>971.9463884318194</v>
      </c>
      <c r="M155" s="14">
        <v>1035.1453930206692</v>
      </c>
      <c r="N155" s="14">
        <v>1220.4287336285822</v>
      </c>
      <c r="O155" s="14">
        <v>1175.5971718140834</v>
      </c>
      <c r="P155" s="15">
        <v>1067.769865752949</v>
      </c>
      <c r="Q155" s="15">
        <v>998.50377995914494</v>
      </c>
      <c r="R155" s="15">
        <v>1042.1538867926783</v>
      </c>
    </row>
    <row r="156" spans="1:18" x14ac:dyDescent="0.35">
      <c r="A156" s="8" t="s">
        <v>11</v>
      </c>
      <c r="B156" s="14">
        <v>291.13171229334836</v>
      </c>
      <c r="C156" s="14">
        <v>372.50024557236526</v>
      </c>
      <c r="D156" s="14">
        <v>415.94111281371676</v>
      </c>
      <c r="E156" s="14">
        <v>479.32225655771026</v>
      </c>
      <c r="F156" s="14">
        <v>406.00891547258061</v>
      </c>
      <c r="G156" s="14">
        <v>451.34639705896655</v>
      </c>
      <c r="H156" s="14">
        <v>374.23923454605875</v>
      </c>
      <c r="I156" s="14">
        <v>433.9908965780761</v>
      </c>
      <c r="J156" s="14">
        <v>419.9030643839028</v>
      </c>
      <c r="K156" s="14">
        <v>420.18294324296892</v>
      </c>
      <c r="L156" s="14">
        <v>337.28096988029176</v>
      </c>
      <c r="M156" s="14">
        <v>475.47641582165295</v>
      </c>
      <c r="N156" s="14">
        <v>457.58332329937048</v>
      </c>
      <c r="O156" s="14">
        <v>512.87518745575267</v>
      </c>
      <c r="P156" s="15">
        <v>449.97046435129607</v>
      </c>
      <c r="Q156" s="15">
        <v>420.78094160103888</v>
      </c>
      <c r="R156" s="15">
        <v>439.17559710765266</v>
      </c>
    </row>
    <row r="157" spans="1:18" x14ac:dyDescent="0.35">
      <c r="A157" s="8" t="s">
        <v>12</v>
      </c>
      <c r="B157" s="14">
        <v>264.62388691915623</v>
      </c>
      <c r="C157" s="14">
        <v>324.59051401691409</v>
      </c>
      <c r="D157" s="14">
        <v>266.39757512274821</v>
      </c>
      <c r="E157" s="14">
        <v>395.85914745786636</v>
      </c>
      <c r="F157" s="14">
        <v>361.35004118550069</v>
      </c>
      <c r="G157" s="14">
        <v>397.35007765643491</v>
      </c>
      <c r="H157" s="14">
        <v>481.33785290136598</v>
      </c>
      <c r="I157" s="14">
        <v>450.79429759763525</v>
      </c>
      <c r="J157" s="14">
        <v>451.95052385195305</v>
      </c>
      <c r="K157" s="14">
        <v>315.40020531361159</v>
      </c>
      <c r="L157" s="14">
        <v>332.18194491412385</v>
      </c>
      <c r="M157" s="14">
        <v>372.1804776573801</v>
      </c>
      <c r="N157" s="14">
        <v>460.14580472484158</v>
      </c>
      <c r="O157" s="14">
        <v>412.94882013148663</v>
      </c>
      <c r="P157" s="15">
        <v>387.52574948154046</v>
      </c>
      <c r="Q157" s="15">
        <v>362.3870068818245</v>
      </c>
      <c r="R157" s="15">
        <v>378.22894146731329</v>
      </c>
    </row>
    <row r="158" spans="1:18" x14ac:dyDescent="0.35">
      <c r="A158" s="8" t="s">
        <v>13</v>
      </c>
      <c r="B158" s="14">
        <v>243.72068011482091</v>
      </c>
      <c r="C158" s="14">
        <v>272.44607555313729</v>
      </c>
      <c r="D158" s="14">
        <v>290.20729745848485</v>
      </c>
      <c r="E158" s="14">
        <v>352.56851369571569</v>
      </c>
      <c r="F158" s="14">
        <v>405.53508676071795</v>
      </c>
      <c r="G158" s="14">
        <v>382.35953358774276</v>
      </c>
      <c r="H158" s="14">
        <v>389.81851090539124</v>
      </c>
      <c r="I158" s="14">
        <v>416.86830017220791</v>
      </c>
      <c r="J158" s="14">
        <v>346.98668013967603</v>
      </c>
      <c r="K158" s="14">
        <v>393.24855267299887</v>
      </c>
      <c r="L158" s="14">
        <v>312.84054768955991</v>
      </c>
      <c r="M158" s="14">
        <v>329.32932765634234</v>
      </c>
      <c r="N158" s="14">
        <v>413.9843254230463</v>
      </c>
      <c r="O158" s="14">
        <v>448.47003353822345</v>
      </c>
      <c r="P158" s="15">
        <v>370.87938676689259</v>
      </c>
      <c r="Q158" s="15">
        <v>346.82049144975048</v>
      </c>
      <c r="R158" s="15">
        <v>361.98192779850382</v>
      </c>
    </row>
    <row r="159" spans="1:18" x14ac:dyDescent="0.35">
      <c r="A159" s="8" t="s">
        <v>14</v>
      </c>
      <c r="B159" s="14">
        <v>186.65390217811878</v>
      </c>
      <c r="C159" s="14">
        <v>250.05606225395093</v>
      </c>
      <c r="D159" s="14">
        <v>288.52197571823865</v>
      </c>
      <c r="E159" s="14">
        <v>369.13429532928296</v>
      </c>
      <c r="F159" s="14">
        <v>290.74863108314787</v>
      </c>
      <c r="G159" s="14">
        <v>308.16876003098986</v>
      </c>
      <c r="H159" s="14">
        <v>253.65398383379852</v>
      </c>
      <c r="I159" s="14">
        <v>265.91421290821648</v>
      </c>
      <c r="J159" s="14">
        <v>234.24743702580898</v>
      </c>
      <c r="K159" s="14">
        <v>248.37646260645494</v>
      </c>
      <c r="L159" s="14">
        <v>207.04982231333406</v>
      </c>
      <c r="M159" s="14">
        <v>255.1733044368894</v>
      </c>
      <c r="N159" s="14">
        <v>270.07618760347452</v>
      </c>
      <c r="O159" s="14">
        <v>272.10600267223339</v>
      </c>
      <c r="P159" s="15">
        <v>248.13455682843559</v>
      </c>
      <c r="Q159" s="15">
        <v>232.03810191531051</v>
      </c>
      <c r="R159" s="15">
        <v>242.18176700836406</v>
      </c>
    </row>
    <row r="160" spans="1:18" x14ac:dyDescent="0.35">
      <c r="A160" s="8" t="s">
        <v>15</v>
      </c>
      <c r="B160" s="14">
        <v>902.39529760336347</v>
      </c>
      <c r="C160" s="14">
        <v>1063.4651159532978</v>
      </c>
      <c r="D160" s="14">
        <v>1042.4039597794761</v>
      </c>
      <c r="E160" s="14">
        <v>1219.0533480945749</v>
      </c>
      <c r="F160" s="14">
        <v>1093.3153075821351</v>
      </c>
      <c r="G160" s="14">
        <v>1057.0045764460772</v>
      </c>
      <c r="H160" s="14">
        <v>1154.822837416247</v>
      </c>
      <c r="I160" s="14">
        <v>1161.8027077108677</v>
      </c>
      <c r="J160" s="14">
        <v>1157.0413737623187</v>
      </c>
      <c r="K160" s="14">
        <v>1107.0598512503336</v>
      </c>
      <c r="L160" s="14">
        <v>938.80820661553503</v>
      </c>
      <c r="M160" s="14">
        <v>1120.1819808607138</v>
      </c>
      <c r="N160" s="14">
        <v>1330.838342017533</v>
      </c>
      <c r="O160" s="14">
        <v>1215.039593826494</v>
      </c>
      <c r="P160" s="15">
        <v>1140.8664752049037</v>
      </c>
      <c r="Q160" s="15">
        <v>1066.8586223094733</v>
      </c>
      <c r="R160" s="15">
        <v>1113.4968962697283</v>
      </c>
    </row>
    <row r="161" spans="1:18" x14ac:dyDescent="0.35">
      <c r="A161" s="8" t="s">
        <v>16</v>
      </c>
      <c r="B161" s="14">
        <v>5.430631425190823</v>
      </c>
      <c r="C161" s="14">
        <v>6.6647733943737615</v>
      </c>
      <c r="D161" s="14">
        <v>9.3385782123020533</v>
      </c>
      <c r="E161" s="14">
        <v>8.1194637338704521</v>
      </c>
      <c r="F161" s="14">
        <v>6.3881606259278509</v>
      </c>
      <c r="G161" s="14">
        <v>2.6153740777974548</v>
      </c>
      <c r="H161" s="14">
        <v>1.3828045256538755</v>
      </c>
      <c r="I161" s="14">
        <v>2.7851943777295354</v>
      </c>
      <c r="J161" s="14">
        <v>6.051029642471029</v>
      </c>
      <c r="K161" s="14">
        <v>3.3172079011398869</v>
      </c>
      <c r="L161" s="14">
        <v>3.7075021120780631</v>
      </c>
      <c r="M161" s="14">
        <v>4.72624186788829</v>
      </c>
      <c r="N161" s="14">
        <v>6.961387722247232</v>
      </c>
      <c r="O161" s="14">
        <v>7.5040407955448964</v>
      </c>
      <c r="P161" s="15">
        <v>5.9723882979758072</v>
      </c>
      <c r="Q161" s="15">
        <v>5.5849602823426903</v>
      </c>
      <c r="R161" s="15">
        <v>5.8291096965745268</v>
      </c>
    </row>
    <row r="162" spans="1:18" x14ac:dyDescent="0.35">
      <c r="A162" s="8" t="s">
        <v>17</v>
      </c>
      <c r="B162" s="14">
        <v>396.90636823278624</v>
      </c>
      <c r="C162" s="14">
        <v>502.98873600237317</v>
      </c>
      <c r="D162" s="14">
        <v>459.09809225948857</v>
      </c>
      <c r="E162" s="14">
        <v>466.99910755238756</v>
      </c>
      <c r="F162" s="14">
        <v>490.39035441179226</v>
      </c>
      <c r="G162" s="14">
        <v>494.26836277356279</v>
      </c>
      <c r="H162" s="14">
        <v>535.97079501243752</v>
      </c>
      <c r="I162" s="14">
        <v>460.04535330818095</v>
      </c>
      <c r="J162" s="14">
        <v>457.154284114078</v>
      </c>
      <c r="K162" s="14">
        <v>481.87070969116553</v>
      </c>
      <c r="L162" s="14">
        <v>388.98940703939718</v>
      </c>
      <c r="M162" s="14">
        <v>516.92723465281574</v>
      </c>
      <c r="N162" s="14">
        <v>572.43841823396087</v>
      </c>
      <c r="O162" s="14">
        <v>515.95556586580665</v>
      </c>
      <c r="P162" s="15">
        <v>499.5709841142243</v>
      </c>
      <c r="Q162" s="15">
        <v>467.16388240101935</v>
      </c>
      <c r="R162" s="15">
        <v>487.58619204556283</v>
      </c>
    </row>
    <row r="163" spans="1:18" x14ac:dyDescent="0.35">
      <c r="A163" s="8" t="s">
        <v>18</v>
      </c>
      <c r="B163" s="14">
        <v>219.73322471781995</v>
      </c>
      <c r="C163" s="14">
        <v>280.39186345828102</v>
      </c>
      <c r="D163" s="14">
        <v>270.96896259750099</v>
      </c>
      <c r="E163" s="14">
        <v>349.36876153443677</v>
      </c>
      <c r="F163" s="14">
        <v>298.87834072071036</v>
      </c>
      <c r="G163" s="14">
        <v>361.98764052932432</v>
      </c>
      <c r="H163" s="14">
        <v>328.1108553707125</v>
      </c>
      <c r="I163" s="14">
        <v>346.05428091924455</v>
      </c>
      <c r="J163" s="14">
        <v>300.6592151465191</v>
      </c>
      <c r="K163" s="14">
        <v>327.11574352128764</v>
      </c>
      <c r="L163" s="14">
        <v>312.69632939776301</v>
      </c>
      <c r="M163" s="14">
        <v>348.27960645611199</v>
      </c>
      <c r="N163" s="14">
        <v>423.56880038509132</v>
      </c>
      <c r="O163" s="14">
        <v>377.0864848924943</v>
      </c>
      <c r="P163" s="15">
        <v>357.54497470143718</v>
      </c>
      <c r="Q163" s="15">
        <v>334.3510808792422</v>
      </c>
      <c r="R163" s="15">
        <v>348.96741052486806</v>
      </c>
    </row>
    <row r="164" spans="1:18" x14ac:dyDescent="0.35">
      <c r="A164" s="8" t="s">
        <v>19</v>
      </c>
      <c r="B164" s="14">
        <v>230.31571904618161</v>
      </c>
      <c r="C164" s="14">
        <v>286.69275121147581</v>
      </c>
      <c r="D164" s="14">
        <v>281.36031218302747</v>
      </c>
      <c r="E164" s="14">
        <v>326.45354897163463</v>
      </c>
      <c r="F164" s="14">
        <v>307.00129817378507</v>
      </c>
      <c r="G164" s="14">
        <v>329.54585122082085</v>
      </c>
      <c r="H164" s="14">
        <v>302.34191479142345</v>
      </c>
      <c r="I164" s="14">
        <v>285.37293915654874</v>
      </c>
      <c r="J164" s="14">
        <v>281.0944767069401</v>
      </c>
      <c r="K164" s="14">
        <v>287.35080397137125</v>
      </c>
      <c r="L164" s="14">
        <v>292.94773054460859</v>
      </c>
      <c r="M164" s="14">
        <v>337.36297089959714</v>
      </c>
      <c r="N164" s="14">
        <v>353.07481824832382</v>
      </c>
      <c r="O164" s="14">
        <v>404.50606592452334</v>
      </c>
      <c r="P164" s="15">
        <v>340.74313155432674</v>
      </c>
      <c r="Q164" s="15">
        <v>318.63917100918781</v>
      </c>
      <c r="R164" s="15">
        <v>332.56864642536368</v>
      </c>
    </row>
    <row r="165" spans="1:18" x14ac:dyDescent="0.35">
      <c r="A165" s="8" t="s">
        <v>20</v>
      </c>
      <c r="B165" s="14">
        <v>203.85646550195881</v>
      </c>
      <c r="C165" s="14">
        <v>228.90245055634287</v>
      </c>
      <c r="D165" s="14">
        <v>225.43290480925558</v>
      </c>
      <c r="E165" s="14">
        <v>288.55833995822104</v>
      </c>
      <c r="F165" s="14">
        <v>247.67765301304797</v>
      </c>
      <c r="G165" s="14">
        <v>240.12431849845061</v>
      </c>
      <c r="H165" s="14">
        <v>216.72336280362595</v>
      </c>
      <c r="I165" s="14">
        <v>245.90038591876396</v>
      </c>
      <c r="J165" s="14">
        <v>259.98436245815554</v>
      </c>
      <c r="K165" s="14">
        <v>250.50621595651302</v>
      </c>
      <c r="L165" s="14">
        <v>204.68502459014064</v>
      </c>
      <c r="M165" s="14">
        <v>236.92770663791623</v>
      </c>
      <c r="N165" s="14">
        <v>231.44370653208978</v>
      </c>
      <c r="O165" s="14">
        <v>263.16219993413347</v>
      </c>
      <c r="P165" s="15">
        <v>227.65099142902045</v>
      </c>
      <c r="Q165" s="15">
        <v>212.88330261412045</v>
      </c>
      <c r="R165" s="15">
        <v>222.1896057936257</v>
      </c>
    </row>
    <row r="166" spans="1:18" x14ac:dyDescent="0.35">
      <c r="A166" s="8" t="s">
        <v>21</v>
      </c>
      <c r="B166" s="14">
        <v>133.15485503433092</v>
      </c>
      <c r="C166" s="14">
        <v>165.19328143608635</v>
      </c>
      <c r="D166" s="14">
        <v>165.78163335733717</v>
      </c>
      <c r="E166" s="14">
        <v>231.73887686213376</v>
      </c>
      <c r="F166" s="14">
        <v>202.15049288196067</v>
      </c>
      <c r="G166" s="14">
        <v>203.76788875292493</v>
      </c>
      <c r="H166" s="14">
        <v>204.5153479821947</v>
      </c>
      <c r="I166" s="14">
        <v>214.46899414144124</v>
      </c>
      <c r="J166" s="14">
        <v>249.88872049025474</v>
      </c>
      <c r="K166" s="14">
        <v>209.97948272151331</v>
      </c>
      <c r="L166" s="14">
        <v>172.17642274407052</v>
      </c>
      <c r="M166" s="14">
        <v>209.17633558091489</v>
      </c>
      <c r="N166" s="14">
        <v>222.02321201995423</v>
      </c>
      <c r="O166" s="14">
        <v>210.07735744305762</v>
      </c>
      <c r="P166" s="15">
        <v>199.56338382635789</v>
      </c>
      <c r="Q166" s="15">
        <v>186.61773429196975</v>
      </c>
      <c r="R166" s="15">
        <v>194.77582462910371</v>
      </c>
    </row>
    <row r="167" spans="1:18" x14ac:dyDescent="0.35">
      <c r="A167" s="8" t="s">
        <v>22</v>
      </c>
      <c r="B167" s="14">
        <v>289.83524116745343</v>
      </c>
      <c r="C167" s="14">
        <v>364.98905873385712</v>
      </c>
      <c r="D167" s="14">
        <v>396.58057628844711</v>
      </c>
      <c r="E167" s="14">
        <v>438.53021271417339</v>
      </c>
      <c r="F167" s="14">
        <v>460.6099633630032</v>
      </c>
      <c r="G167" s="14">
        <v>458.13988308039097</v>
      </c>
      <c r="H167" s="14">
        <v>416.30747785161918</v>
      </c>
      <c r="I167" s="14">
        <v>512.18386511553035</v>
      </c>
      <c r="J167" s="14">
        <v>474.42877193423658</v>
      </c>
      <c r="K167" s="14">
        <v>398.80248241268254</v>
      </c>
      <c r="L167" s="14">
        <v>350.51635569901634</v>
      </c>
      <c r="M167" s="14">
        <v>444.0404662657445</v>
      </c>
      <c r="N167" s="14">
        <v>464.93611395367651</v>
      </c>
      <c r="O167" s="14">
        <v>429.63040085615569</v>
      </c>
      <c r="P167" s="15">
        <v>416.57034060618304</v>
      </c>
      <c r="Q167" s="15">
        <v>389.54747933519627</v>
      </c>
      <c r="R167" s="15">
        <v>406.5767479579057</v>
      </c>
    </row>
    <row r="168" spans="1:18" x14ac:dyDescent="0.35">
      <c r="A168" s="8" t="s">
        <v>23</v>
      </c>
      <c r="B168" s="14">
        <v>168.43421222085499</v>
      </c>
      <c r="C168" s="14">
        <v>163.02502350517597</v>
      </c>
      <c r="D168" s="14">
        <v>183.32570470154241</v>
      </c>
      <c r="E168" s="14">
        <v>179.16434398209617</v>
      </c>
      <c r="F168" s="14">
        <v>146.06347745787468</v>
      </c>
      <c r="G168" s="14">
        <v>130.11322157152085</v>
      </c>
      <c r="H168" s="14">
        <v>143.28952457299849</v>
      </c>
      <c r="I168" s="14">
        <v>140.3912081756809</v>
      </c>
      <c r="J168" s="14">
        <v>173.79213243891789</v>
      </c>
      <c r="K168" s="14">
        <v>145.73589023799565</v>
      </c>
      <c r="L168" s="14">
        <v>141.8966292670321</v>
      </c>
      <c r="M168" s="14">
        <v>138.54069241152817</v>
      </c>
      <c r="N168" s="14">
        <v>184.54551448563154</v>
      </c>
      <c r="O168" s="14">
        <v>172.76819662734252</v>
      </c>
      <c r="P168" s="15">
        <v>154.30835240475687</v>
      </c>
      <c r="Q168" s="15">
        <v>144.29839059633716</v>
      </c>
      <c r="R168" s="15">
        <v>150.60646903515365</v>
      </c>
    </row>
    <row r="169" spans="1:18" x14ac:dyDescent="0.35">
      <c r="A169" s="8" t="s">
        <v>24</v>
      </c>
      <c r="B169" s="14">
        <v>128.29114430353022</v>
      </c>
      <c r="C169" s="14">
        <v>170.97754179665088</v>
      </c>
      <c r="D169" s="14">
        <v>146.29133448392272</v>
      </c>
      <c r="E169" s="14">
        <v>189.53001711518374</v>
      </c>
      <c r="F169" s="14">
        <v>161.71306749555558</v>
      </c>
      <c r="G169" s="14">
        <v>176.8465358749954</v>
      </c>
      <c r="H169" s="14">
        <v>159.30894247047922</v>
      </c>
      <c r="I169" s="14">
        <v>160.26181883006493</v>
      </c>
      <c r="J169" s="14">
        <v>189.74363870217127</v>
      </c>
      <c r="K169" s="14">
        <v>186.48176894021265</v>
      </c>
      <c r="L169" s="14">
        <v>135.68038865485101</v>
      </c>
      <c r="M169" s="14">
        <v>181.15481457230342</v>
      </c>
      <c r="N169" s="14">
        <v>213.29114450998941</v>
      </c>
      <c r="O169" s="14">
        <v>196.26194020067123</v>
      </c>
      <c r="P169" s="15">
        <v>183.82646608143924</v>
      </c>
      <c r="Q169" s="15">
        <v>171.90166825827717</v>
      </c>
      <c r="R169" s="15">
        <v>179.41643819199084</v>
      </c>
    </row>
    <row r="170" spans="1:18" x14ac:dyDescent="0.35">
      <c r="A170" s="8" t="s">
        <v>25</v>
      </c>
      <c r="B170" s="14">
        <v>363.53434917461033</v>
      </c>
      <c r="C170" s="14">
        <v>401.56190834740624</v>
      </c>
      <c r="D170" s="14">
        <v>376.18870400020677</v>
      </c>
      <c r="E170" s="14">
        <v>401.69182101131224</v>
      </c>
      <c r="F170" s="14">
        <v>357.42523523524829</v>
      </c>
      <c r="G170" s="14">
        <v>374.0133195138248</v>
      </c>
      <c r="H170" s="14">
        <v>352.97645374186817</v>
      </c>
      <c r="I170" s="14">
        <v>349.56979044075911</v>
      </c>
      <c r="J170" s="14">
        <v>421.69369935245936</v>
      </c>
      <c r="K170" s="14">
        <v>420.81380009329064</v>
      </c>
      <c r="L170" s="14">
        <v>366.84082523004292</v>
      </c>
      <c r="M170" s="14">
        <v>438.02073895577871</v>
      </c>
      <c r="N170" s="14">
        <v>464.21520908577963</v>
      </c>
      <c r="O170" s="14">
        <v>523.17166622868638</v>
      </c>
      <c r="P170" s="15">
        <v>443.58242843025965</v>
      </c>
      <c r="Q170" s="15">
        <v>414.80729670034503</v>
      </c>
      <c r="R170" s="15">
        <v>432.94081124451645</v>
      </c>
    </row>
    <row r="171" spans="1:18" x14ac:dyDescent="0.35">
      <c r="A171" s="8" t="s">
        <v>26</v>
      </c>
      <c r="B171" s="14">
        <v>344.03361123830081</v>
      </c>
      <c r="C171" s="14">
        <v>408.51030949421147</v>
      </c>
      <c r="D171" s="14">
        <v>354.07428161770906</v>
      </c>
      <c r="E171" s="14">
        <v>383.22602226878581</v>
      </c>
      <c r="F171" s="14">
        <v>363.22613331677263</v>
      </c>
      <c r="G171" s="14">
        <v>382.15593982855819</v>
      </c>
      <c r="H171" s="14">
        <v>353.647119887266</v>
      </c>
      <c r="I171" s="14">
        <v>390.71757802599166</v>
      </c>
      <c r="J171" s="14">
        <v>390.65720025314891</v>
      </c>
      <c r="K171" s="14">
        <v>381.23018646944189</v>
      </c>
      <c r="L171" s="14">
        <v>336.420225578432</v>
      </c>
      <c r="M171" s="14">
        <v>452.19714696487654</v>
      </c>
      <c r="N171" s="14">
        <v>444.41193599181736</v>
      </c>
      <c r="O171" s="14">
        <v>412.47706982623811</v>
      </c>
      <c r="P171" s="15">
        <v>407.38355040510231</v>
      </c>
      <c r="Q171" s="15">
        <v>380.95663496349988</v>
      </c>
      <c r="R171" s="15">
        <v>397.61035040139296</v>
      </c>
    </row>
    <row r="172" spans="1:18" x14ac:dyDescent="0.35">
      <c r="A172" s="8" t="s">
        <v>27</v>
      </c>
      <c r="B172" s="14">
        <v>161.66906870608912</v>
      </c>
      <c r="C172" s="14">
        <v>208.60166601772002</v>
      </c>
      <c r="D172" s="14">
        <v>248.796870462405</v>
      </c>
      <c r="E172" s="14">
        <v>267.55669595712931</v>
      </c>
      <c r="F172" s="14">
        <v>234.37067149885419</v>
      </c>
      <c r="G172" s="14">
        <v>255.58528120600161</v>
      </c>
      <c r="H172" s="14">
        <v>234.20040190428605</v>
      </c>
      <c r="I172" s="14">
        <v>241.9095782800876</v>
      </c>
      <c r="J172" s="14">
        <v>246.06401953770649</v>
      </c>
      <c r="K172" s="14">
        <v>247.16139639102468</v>
      </c>
      <c r="L172" s="14">
        <v>237.60363224496137</v>
      </c>
      <c r="M172" s="14">
        <v>286.9135914437453</v>
      </c>
      <c r="N172" s="14">
        <v>308.22885339480234</v>
      </c>
      <c r="O172" s="14">
        <v>311.26321643103097</v>
      </c>
      <c r="P172" s="15">
        <v>282.07063042436261</v>
      </c>
      <c r="Q172" s="15">
        <v>263.77274703812475</v>
      </c>
      <c r="R172" s="15">
        <v>275.30370848171572</v>
      </c>
    </row>
    <row r="173" spans="1:18" x14ac:dyDescent="0.35">
      <c r="A173" s="8" t="s">
        <v>136</v>
      </c>
      <c r="B173" s="14">
        <v>5273.3067214485718</v>
      </c>
      <c r="C173" s="14">
        <v>6345.573271590928</v>
      </c>
      <c r="D173" s="14">
        <v>6267.9049131604279</v>
      </c>
      <c r="E173" s="14">
        <v>7423.5278061150329</v>
      </c>
      <c r="F173" s="14">
        <v>6938.3844223398573</v>
      </c>
      <c r="G173" s="14">
        <v>7116.0700207877326</v>
      </c>
      <c r="H173" s="14">
        <v>7032.1303890656018</v>
      </c>
      <c r="I173" s="14">
        <v>7178.5239526908808</v>
      </c>
      <c r="J173" s="14">
        <v>7228.1823991632991</v>
      </c>
      <c r="K173" s="14">
        <v>6941.2140956750063</v>
      </c>
      <c r="L173" s="14">
        <v>6044.2683529470596</v>
      </c>
      <c r="M173" s="14">
        <v>7181.7544461628686</v>
      </c>
      <c r="N173" s="14">
        <v>8042.1958312602128</v>
      </c>
      <c r="O173" s="14">
        <v>7860.9010144639578</v>
      </c>
      <c r="P173" s="15">
        <v>7183.9341206614636</v>
      </c>
      <c r="Q173" s="15">
        <v>6717.9132924862051</v>
      </c>
      <c r="R173" s="15">
        <v>7011.5903308720153</v>
      </c>
    </row>
    <row r="175" spans="1:18" x14ac:dyDescent="0.35">
      <c r="A175" s="5" t="s">
        <v>154</v>
      </c>
    </row>
    <row r="176" spans="1:18" x14ac:dyDescent="0.35">
      <c r="A176" s="4" t="s">
        <v>115</v>
      </c>
    </row>
    <row r="177" spans="1:18" x14ac:dyDescent="0.35">
      <c r="A177" s="4" t="s">
        <v>155</v>
      </c>
    </row>
    <row r="179" spans="1:18" x14ac:dyDescent="0.35">
      <c r="A179" s="8"/>
      <c r="B179" s="13" t="str">
        <f>B153</f>
        <v>2011/12</v>
      </c>
      <c r="C179" s="13" t="str">
        <f t="shared" ref="C179:Q179" si="32">C153</f>
        <v>2012/13</v>
      </c>
      <c r="D179" s="13" t="str">
        <f t="shared" si="32"/>
        <v>2013/14</v>
      </c>
      <c r="E179" s="13" t="str">
        <f t="shared" si="32"/>
        <v>2014/15</v>
      </c>
      <c r="F179" s="13" t="str">
        <f t="shared" si="32"/>
        <v>2015/16</v>
      </c>
      <c r="G179" s="13" t="str">
        <f t="shared" si="32"/>
        <v>2016/17</v>
      </c>
      <c r="H179" s="13" t="str">
        <f t="shared" si="32"/>
        <v>2017/18</v>
      </c>
      <c r="I179" s="13" t="str">
        <f t="shared" si="32"/>
        <v>2018/19</v>
      </c>
      <c r="J179" s="13" t="str">
        <f t="shared" si="32"/>
        <v>2019/20</v>
      </c>
      <c r="K179" s="13" t="str">
        <f t="shared" si="32"/>
        <v>2020/21</v>
      </c>
      <c r="L179" s="13" t="str">
        <f t="shared" si="32"/>
        <v>2021/22</v>
      </c>
      <c r="M179" s="13" t="str">
        <f t="shared" si="32"/>
        <v>2022/23</v>
      </c>
      <c r="N179" s="13" t="str">
        <f t="shared" si="32"/>
        <v>2023/24</v>
      </c>
      <c r="O179" s="13" t="str">
        <f t="shared" ref="O179" si="33">O153</f>
        <v>2024/25</v>
      </c>
      <c r="P179" s="13" t="str">
        <f t="shared" si="32"/>
        <v>2025/26</v>
      </c>
      <c r="Q179" s="13" t="str">
        <f t="shared" si="32"/>
        <v>2026/27</v>
      </c>
      <c r="R179" s="13" t="str">
        <f t="shared" ref="R179" si="34">R153</f>
        <v>2027/28</v>
      </c>
    </row>
    <row r="180" spans="1:18" x14ac:dyDescent="0.35">
      <c r="A180" s="8" t="s">
        <v>3</v>
      </c>
      <c r="B180" s="14">
        <v>4275.8889224472159</v>
      </c>
      <c r="C180" s="14">
        <v>4700.3926930378966</v>
      </c>
      <c r="D180" s="14">
        <v>4669.0515907687595</v>
      </c>
      <c r="E180" s="14">
        <v>4717.9032889633008</v>
      </c>
      <c r="F180" s="14">
        <v>3975.4013017243415</v>
      </c>
      <c r="G180" s="14">
        <v>3731.7673215717514</v>
      </c>
      <c r="H180" s="14">
        <v>3312.8373622138533</v>
      </c>
      <c r="I180" s="14">
        <v>2922.2845393087491</v>
      </c>
      <c r="J180" s="14">
        <v>2661.6739579446903</v>
      </c>
      <c r="K180" s="14">
        <v>2553.7784017568156</v>
      </c>
      <c r="L180" s="14">
        <v>3441.1697220639776</v>
      </c>
      <c r="M180" s="14">
        <v>4380.4665209509249</v>
      </c>
      <c r="N180" s="14">
        <v>3960.248371313301</v>
      </c>
      <c r="O180" s="14">
        <v>3435.5582411076866</v>
      </c>
      <c r="P180" s="15">
        <v>3523.6842409929886</v>
      </c>
      <c r="Q180" s="15">
        <v>3481.2728576874724</v>
      </c>
      <c r="R180" s="15">
        <v>3511.4255714677811</v>
      </c>
    </row>
    <row r="181" spans="1:18" x14ac:dyDescent="0.35">
      <c r="A181" s="8" t="s">
        <v>10</v>
      </c>
      <c r="B181" s="14">
        <v>396.57365737593381</v>
      </c>
      <c r="C181" s="14">
        <v>458.65726696732986</v>
      </c>
      <c r="D181" s="14">
        <v>468.14848974337986</v>
      </c>
      <c r="E181" s="14">
        <v>543.45392865741587</v>
      </c>
      <c r="F181" s="14">
        <v>583.83991164461122</v>
      </c>
      <c r="G181" s="14">
        <v>525.61001026743679</v>
      </c>
      <c r="H181" s="14">
        <v>483.14496833314928</v>
      </c>
      <c r="I181" s="14">
        <v>507.3060491244064</v>
      </c>
      <c r="J181" s="14">
        <v>468.149228011476</v>
      </c>
      <c r="K181" s="14">
        <v>440.3546502728982</v>
      </c>
      <c r="L181" s="14">
        <v>428.24803648050045</v>
      </c>
      <c r="M181" s="14">
        <v>493.83953729104439</v>
      </c>
      <c r="N181" s="14">
        <v>657.43888781815144</v>
      </c>
      <c r="O181" s="14">
        <v>482.19823819975772</v>
      </c>
      <c r="P181" s="15">
        <v>455.78859166115035</v>
      </c>
      <c r="Q181" s="15">
        <v>447.77829332423812</v>
      </c>
      <c r="R181" s="15">
        <v>492.05887380944631</v>
      </c>
    </row>
    <row r="182" spans="1:18" x14ac:dyDescent="0.35">
      <c r="A182" s="8" t="s">
        <v>11</v>
      </c>
      <c r="B182" s="14">
        <v>176.51248174817636</v>
      </c>
      <c r="C182" s="14">
        <v>210.56603534867105</v>
      </c>
      <c r="D182" s="14">
        <v>168.37572815529265</v>
      </c>
      <c r="E182" s="14">
        <v>230.55421879633994</v>
      </c>
      <c r="F182" s="14">
        <v>228.84761454119149</v>
      </c>
      <c r="G182" s="14">
        <v>164.69713343027433</v>
      </c>
      <c r="H182" s="14">
        <v>172.1527055801883</v>
      </c>
      <c r="I182" s="14">
        <v>186.44330423074871</v>
      </c>
      <c r="J182" s="14">
        <v>201.87330749641211</v>
      </c>
      <c r="K182" s="14">
        <v>140.0039929060629</v>
      </c>
      <c r="L182" s="14">
        <v>203.47895538327703</v>
      </c>
      <c r="M182" s="14">
        <v>176.80537466854025</v>
      </c>
      <c r="N182" s="14">
        <v>197.45196097054878</v>
      </c>
      <c r="O182" s="14">
        <v>201.92894651889299</v>
      </c>
      <c r="P182" s="15">
        <v>161.02560560559067</v>
      </c>
      <c r="Q182" s="15">
        <v>157.32177189198677</v>
      </c>
      <c r="R182" s="15">
        <v>172.80778150042909</v>
      </c>
    </row>
    <row r="183" spans="1:18" x14ac:dyDescent="0.35">
      <c r="A183" s="8" t="s">
        <v>12</v>
      </c>
      <c r="B183" s="14">
        <v>134.80395619691967</v>
      </c>
      <c r="C183" s="14">
        <v>163.88236675493255</v>
      </c>
      <c r="D183" s="14">
        <v>225.57966003264698</v>
      </c>
      <c r="E183" s="14">
        <v>174.55955635509534</v>
      </c>
      <c r="F183" s="14">
        <v>186.98444803383157</v>
      </c>
      <c r="G183" s="14">
        <v>190.21093216617908</v>
      </c>
      <c r="H183" s="14">
        <v>173.27517021070145</v>
      </c>
      <c r="I183" s="14">
        <v>150.50612737058856</v>
      </c>
      <c r="J183" s="14">
        <v>129.68973872485427</v>
      </c>
      <c r="K183" s="14">
        <v>140.58842379738698</v>
      </c>
      <c r="L183" s="14">
        <v>119.24711292757708</v>
      </c>
      <c r="M183" s="14">
        <v>249.65009400827086</v>
      </c>
      <c r="N183" s="14">
        <v>206.18628450373919</v>
      </c>
      <c r="O183" s="14">
        <v>169.85121197928316</v>
      </c>
      <c r="P183" s="15">
        <v>173.96832246084821</v>
      </c>
      <c r="Q183" s="15">
        <v>173.04681887325938</v>
      </c>
      <c r="R183" s="15">
        <v>190.33400978974527</v>
      </c>
    </row>
    <row r="184" spans="1:18" x14ac:dyDescent="0.35">
      <c r="A184" s="8" t="s">
        <v>13</v>
      </c>
      <c r="B184" s="14">
        <v>112.56564191817</v>
      </c>
      <c r="C184" s="14">
        <v>210.54475677150589</v>
      </c>
      <c r="D184" s="14">
        <v>174.88027426225437</v>
      </c>
      <c r="E184" s="14">
        <v>224.33743464717952</v>
      </c>
      <c r="F184" s="14">
        <v>166.2803084568128</v>
      </c>
      <c r="G184" s="14">
        <v>192.50191434072161</v>
      </c>
      <c r="H184" s="14">
        <v>141.58277299633306</v>
      </c>
      <c r="I184" s="14">
        <v>154.10703446161165</v>
      </c>
      <c r="J184" s="14">
        <v>134.87624353837964</v>
      </c>
      <c r="K184" s="14">
        <v>109.28069985851309</v>
      </c>
      <c r="L184" s="14">
        <v>142.03965930961186</v>
      </c>
      <c r="M184" s="14">
        <v>182.66727602560201</v>
      </c>
      <c r="N184" s="14">
        <v>184.16349792645644</v>
      </c>
      <c r="O184" s="14">
        <v>178.0569187165936</v>
      </c>
      <c r="P184" s="15">
        <v>152.50969332787022</v>
      </c>
      <c r="Q184" s="15">
        <v>148.20335124205025</v>
      </c>
      <c r="R184" s="15">
        <v>162.7261324584158</v>
      </c>
    </row>
    <row r="185" spans="1:18" x14ac:dyDescent="0.35">
      <c r="A185" s="8" t="s">
        <v>14</v>
      </c>
      <c r="B185" s="14">
        <v>131.83807638833466</v>
      </c>
      <c r="C185" s="14">
        <v>196.70774381228492</v>
      </c>
      <c r="D185" s="14">
        <v>168.38156166972078</v>
      </c>
      <c r="E185" s="14">
        <v>173.24203741187245</v>
      </c>
      <c r="F185" s="14">
        <v>113.85908393231472</v>
      </c>
      <c r="G185" s="14">
        <v>115.27234537583456</v>
      </c>
      <c r="H185" s="14">
        <v>74.007361116267759</v>
      </c>
      <c r="I185" s="14">
        <v>94.219445761795882</v>
      </c>
      <c r="J185" s="14">
        <v>107.54919074442421</v>
      </c>
      <c r="K185" s="14">
        <v>80.791825899913249</v>
      </c>
      <c r="L185" s="14">
        <v>90.250323318095539</v>
      </c>
      <c r="M185" s="14">
        <v>140.78084844494214</v>
      </c>
      <c r="N185" s="14">
        <v>138.28910883652867</v>
      </c>
      <c r="O185" s="14">
        <v>119.25985551040242</v>
      </c>
      <c r="P185" s="15">
        <v>111.41785991168706</v>
      </c>
      <c r="Q185" s="15">
        <v>108.5183675835454</v>
      </c>
      <c r="R185" s="15">
        <v>119.17271231060417</v>
      </c>
    </row>
    <row r="186" spans="1:18" x14ac:dyDescent="0.35">
      <c r="A186" s="8" t="s">
        <v>15</v>
      </c>
      <c r="B186" s="14">
        <v>412.4904679452269</v>
      </c>
      <c r="C186" s="14">
        <v>483.48192502279232</v>
      </c>
      <c r="D186" s="14">
        <v>531.53008331922263</v>
      </c>
      <c r="E186" s="14">
        <v>605.51435106541385</v>
      </c>
      <c r="F186" s="14">
        <v>610.98468074401035</v>
      </c>
      <c r="G186" s="14">
        <v>563.26150739902869</v>
      </c>
      <c r="H186" s="14">
        <v>541.34412827643905</v>
      </c>
      <c r="I186" s="14">
        <v>499.44562430683129</v>
      </c>
      <c r="J186" s="14">
        <v>461.48441884646672</v>
      </c>
      <c r="K186" s="14">
        <v>436.2498570690617</v>
      </c>
      <c r="L186" s="14">
        <v>446.63204605960527</v>
      </c>
      <c r="M186" s="14">
        <v>654.40837112050519</v>
      </c>
      <c r="N186" s="14">
        <v>547.09605592712478</v>
      </c>
      <c r="O186" s="14">
        <v>478.44278147826708</v>
      </c>
      <c r="P186" s="15">
        <v>467.55469061726251</v>
      </c>
      <c r="Q186" s="15">
        <v>463.49281417943268</v>
      </c>
      <c r="R186" s="15">
        <v>509.66720621006885</v>
      </c>
    </row>
    <row r="187" spans="1:18" x14ac:dyDescent="0.35">
      <c r="A187" s="8" t="s">
        <v>16</v>
      </c>
      <c r="B187" s="14">
        <v>6.8867663987707965</v>
      </c>
      <c r="C187" s="14">
        <v>9.7431695889394518</v>
      </c>
      <c r="D187" s="14">
        <v>14.113161967060728</v>
      </c>
      <c r="E187" s="14">
        <v>6.7040349437653131</v>
      </c>
      <c r="F187" s="14">
        <v>8.2609627782944806</v>
      </c>
      <c r="G187" s="14">
        <v>8.3475034497948055</v>
      </c>
      <c r="H187" s="14">
        <v>14.7444342081043</v>
      </c>
      <c r="I187" s="14">
        <v>8.9357535257653975</v>
      </c>
      <c r="J187" s="14">
        <v>5.4154712896972148</v>
      </c>
      <c r="K187" s="14">
        <v>14.319120932622152</v>
      </c>
      <c r="L187" s="14">
        <v>12.10084946464535</v>
      </c>
      <c r="M187" s="14">
        <v>5.2717278609377107</v>
      </c>
      <c r="N187" s="14">
        <v>10.76063634986518</v>
      </c>
      <c r="O187" s="14">
        <v>6.0120569194239355</v>
      </c>
      <c r="P187" s="15">
        <v>6.2114047650385036</v>
      </c>
      <c r="Q187" s="15">
        <v>5.8933495613326405</v>
      </c>
      <c r="R187" s="15">
        <v>6.4590569912320159</v>
      </c>
    </row>
    <row r="188" spans="1:18" x14ac:dyDescent="0.35">
      <c r="A188" s="8" t="s">
        <v>17</v>
      </c>
      <c r="B188" s="14">
        <v>316.42127730586424</v>
      </c>
      <c r="C188" s="14">
        <v>342.74967848738493</v>
      </c>
      <c r="D188" s="14">
        <v>254.2941848600064</v>
      </c>
      <c r="E188" s="14">
        <v>324.73220516441938</v>
      </c>
      <c r="F188" s="14">
        <v>252.01220805522178</v>
      </c>
      <c r="G188" s="14">
        <v>242.26522622502827</v>
      </c>
      <c r="H188" s="14">
        <v>259.06797854067486</v>
      </c>
      <c r="I188" s="14">
        <v>270.08375891302171</v>
      </c>
      <c r="J188" s="14">
        <v>210.46675507903575</v>
      </c>
      <c r="K188" s="14">
        <v>222.40596981584559</v>
      </c>
      <c r="L188" s="14">
        <v>227.2964259736099</v>
      </c>
      <c r="M188" s="14">
        <v>375.87849436054773</v>
      </c>
      <c r="N188" s="14">
        <v>302.75446061187358</v>
      </c>
      <c r="O188" s="14">
        <v>255.02596012412974</v>
      </c>
      <c r="P188" s="15">
        <v>260.27120037412152</v>
      </c>
      <c r="Q188" s="15">
        <v>256.55336078809569</v>
      </c>
      <c r="R188" s="15">
        <v>281.99382882727713</v>
      </c>
    </row>
    <row r="189" spans="1:18" x14ac:dyDescent="0.35">
      <c r="A189" s="8" t="s">
        <v>18</v>
      </c>
      <c r="B189" s="14">
        <v>124.47428549433283</v>
      </c>
      <c r="C189" s="14">
        <v>160.54897075765311</v>
      </c>
      <c r="D189" s="14">
        <v>175.99724964974507</v>
      </c>
      <c r="E189" s="14">
        <v>162.49466380808357</v>
      </c>
      <c r="F189" s="14">
        <v>184.54452658856505</v>
      </c>
      <c r="G189" s="14">
        <v>164.313534026133</v>
      </c>
      <c r="H189" s="14">
        <v>138.82722646021787</v>
      </c>
      <c r="I189" s="14">
        <v>107.2065800515773</v>
      </c>
      <c r="J189" s="14">
        <v>129.79693528523438</v>
      </c>
      <c r="K189" s="14">
        <v>155.57176246631872</v>
      </c>
      <c r="L189" s="14">
        <v>180.78390210593716</v>
      </c>
      <c r="M189" s="14">
        <v>250.11945033808033</v>
      </c>
      <c r="N189" s="14">
        <v>163.85528588060635</v>
      </c>
      <c r="O189" s="14">
        <v>153.80965463151199</v>
      </c>
      <c r="P189" s="15">
        <v>158.26890189401615</v>
      </c>
      <c r="Q189" s="15">
        <v>156.0405930130695</v>
      </c>
      <c r="R189" s="15">
        <v>171.51661289569989</v>
      </c>
    </row>
    <row r="190" spans="1:18" x14ac:dyDescent="0.35">
      <c r="A190" s="8" t="s">
        <v>19</v>
      </c>
      <c r="B190" s="14">
        <v>155.25152267049319</v>
      </c>
      <c r="C190" s="14">
        <v>184.792905742762</v>
      </c>
      <c r="D190" s="14">
        <v>161.94020550102533</v>
      </c>
      <c r="E190" s="14">
        <v>168.8277182103451</v>
      </c>
      <c r="F190" s="14">
        <v>153.67932622168991</v>
      </c>
      <c r="G190" s="14">
        <v>172.74310979966091</v>
      </c>
      <c r="H190" s="14">
        <v>146.74996218332828</v>
      </c>
      <c r="I190" s="14">
        <v>161.94173519304192</v>
      </c>
      <c r="J190" s="14">
        <v>156.84258305707482</v>
      </c>
      <c r="K190" s="14">
        <v>127.35228367878801</v>
      </c>
      <c r="L190" s="14">
        <v>199.95423338964395</v>
      </c>
      <c r="M190" s="14">
        <v>268.08283188626672</v>
      </c>
      <c r="N190" s="14">
        <v>213.68197817529659</v>
      </c>
      <c r="O190" s="14">
        <v>161.47747545002903</v>
      </c>
      <c r="P190" s="15">
        <v>177.27395244770744</v>
      </c>
      <c r="Q190" s="15">
        <v>181.80658671347214</v>
      </c>
      <c r="R190" s="15">
        <v>200.41081376407567</v>
      </c>
    </row>
    <row r="191" spans="1:18" x14ac:dyDescent="0.35">
      <c r="A191" s="8" t="s">
        <v>20</v>
      </c>
      <c r="B191" s="14">
        <v>151.32188816295078</v>
      </c>
      <c r="C191" s="14">
        <v>182.91732901348757</v>
      </c>
      <c r="D191" s="14">
        <v>175.97275825706572</v>
      </c>
      <c r="E191" s="14">
        <v>161.20916864038338</v>
      </c>
      <c r="F191" s="14">
        <v>127.52588485579876</v>
      </c>
      <c r="G191" s="14">
        <v>118.89240270040182</v>
      </c>
      <c r="H191" s="14">
        <v>110.66408203268541</v>
      </c>
      <c r="I191" s="14">
        <v>127.23764170154574</v>
      </c>
      <c r="J191" s="14">
        <v>104.98549203872155</v>
      </c>
      <c r="K191" s="14">
        <v>104.77948717884554</v>
      </c>
      <c r="L191" s="14">
        <v>84.59069922457607</v>
      </c>
      <c r="M191" s="14">
        <v>159.27149916697658</v>
      </c>
      <c r="N191" s="14">
        <v>149.04481339363201</v>
      </c>
      <c r="O191" s="14">
        <v>113.39616427983388</v>
      </c>
      <c r="P191" s="15">
        <v>117.46162946379799</v>
      </c>
      <c r="Q191" s="15">
        <v>116.11960570258304</v>
      </c>
      <c r="R191" s="15">
        <v>127.66168834587529</v>
      </c>
    </row>
    <row r="192" spans="1:18" x14ac:dyDescent="0.35">
      <c r="A192" s="8" t="s">
        <v>21</v>
      </c>
      <c r="B192" s="14">
        <v>103.33494809814195</v>
      </c>
      <c r="C192" s="14">
        <v>136.5049243232535</v>
      </c>
      <c r="D192" s="14">
        <v>124.40071875452865</v>
      </c>
      <c r="E192" s="14">
        <v>152.70346275707266</v>
      </c>
      <c r="F192" s="14">
        <v>159.79024621426819</v>
      </c>
      <c r="G192" s="14">
        <v>117.9130415112183</v>
      </c>
      <c r="H192" s="14">
        <v>89.762418097454812</v>
      </c>
      <c r="I192" s="14">
        <v>107.48928764105224</v>
      </c>
      <c r="J192" s="14">
        <v>100.1395342370199</v>
      </c>
      <c r="K192" s="14">
        <v>93.143493834685898</v>
      </c>
      <c r="L192" s="14">
        <v>61.68319978167446</v>
      </c>
      <c r="M192" s="14">
        <v>85.829491247612168</v>
      </c>
      <c r="N192" s="14">
        <v>99.61677024415053</v>
      </c>
      <c r="O192" s="14">
        <v>115.72006642675107</v>
      </c>
      <c r="P192" s="15">
        <v>85.212447807727216</v>
      </c>
      <c r="Q192" s="15">
        <v>79.637487160946137</v>
      </c>
      <c r="R192" s="15">
        <v>87.179353955001275</v>
      </c>
    </row>
    <row r="193" spans="1:18" x14ac:dyDescent="0.35">
      <c r="A193" s="8" t="s">
        <v>22</v>
      </c>
      <c r="B193" s="14">
        <v>208.55026502231431</v>
      </c>
      <c r="C193" s="14">
        <v>291.87774610705696</v>
      </c>
      <c r="D193" s="14">
        <v>280.05074244231167</v>
      </c>
      <c r="E193" s="14">
        <v>267.36749620080565</v>
      </c>
      <c r="F193" s="14">
        <v>223.18430927034495</v>
      </c>
      <c r="G193" s="14">
        <v>188.19653812459296</v>
      </c>
      <c r="H193" s="14">
        <v>156.79539057900473</v>
      </c>
      <c r="I193" s="14">
        <v>168.60001612350996</v>
      </c>
      <c r="J193" s="14">
        <v>129.08275935183713</v>
      </c>
      <c r="K193" s="14">
        <v>114.76442568180525</v>
      </c>
      <c r="L193" s="14">
        <v>124.70558798223375</v>
      </c>
      <c r="M193" s="14">
        <v>196.10969825624173</v>
      </c>
      <c r="N193" s="14">
        <v>173.20014772851209</v>
      </c>
      <c r="O193" s="14">
        <v>138.62909312015151</v>
      </c>
      <c r="P193" s="15">
        <v>142.13267012939156</v>
      </c>
      <c r="Q193" s="15">
        <v>138.24135655030358</v>
      </c>
      <c r="R193" s="15">
        <v>151.79802739891898</v>
      </c>
    </row>
    <row r="194" spans="1:18" x14ac:dyDescent="0.35">
      <c r="A194" s="8" t="s">
        <v>23</v>
      </c>
      <c r="B194" s="14">
        <v>109.08724817935658</v>
      </c>
      <c r="C194" s="14">
        <v>112.85966245097447</v>
      </c>
      <c r="D194" s="14">
        <v>105.70633327537423</v>
      </c>
      <c r="E194" s="14">
        <v>99.171747560392248</v>
      </c>
      <c r="F194" s="14">
        <v>96.527319724526663</v>
      </c>
      <c r="G194" s="14">
        <v>97.524916778900334</v>
      </c>
      <c r="H194" s="14">
        <v>97.387832658607834</v>
      </c>
      <c r="I194" s="14">
        <v>102.99809347386847</v>
      </c>
      <c r="J194" s="14">
        <v>93.253610305004628</v>
      </c>
      <c r="K194" s="14">
        <v>67.712562106509523</v>
      </c>
      <c r="L194" s="14">
        <v>73.067455610739785</v>
      </c>
      <c r="M194" s="14">
        <v>111.55590025407338</v>
      </c>
      <c r="N194" s="14">
        <v>88.859874567604791</v>
      </c>
      <c r="O194" s="14">
        <v>95.206616967798055</v>
      </c>
      <c r="P194" s="15">
        <v>82.136200801537598</v>
      </c>
      <c r="Q194" s="15">
        <v>81.908354853944729</v>
      </c>
      <c r="R194" s="15">
        <v>90.107648994171143</v>
      </c>
    </row>
    <row r="195" spans="1:18" x14ac:dyDescent="0.35">
      <c r="A195" s="8" t="s">
        <v>24</v>
      </c>
      <c r="B195" s="14">
        <v>99.466633938407341</v>
      </c>
      <c r="C195" s="14">
        <v>139.76929384350359</v>
      </c>
      <c r="D195" s="14">
        <v>98.860797531050679</v>
      </c>
      <c r="E195" s="14">
        <v>85.484561937213073</v>
      </c>
      <c r="F195" s="14">
        <v>78.418195369193967</v>
      </c>
      <c r="G195" s="14">
        <v>71.837684069784942</v>
      </c>
      <c r="H195" s="14">
        <v>92.512601963701485</v>
      </c>
      <c r="I195" s="14">
        <v>67.945181347695566</v>
      </c>
      <c r="J195" s="14">
        <v>55.635011270038085</v>
      </c>
      <c r="K195" s="14">
        <v>64.500671740545698</v>
      </c>
      <c r="L195" s="14">
        <v>63.850961038527274</v>
      </c>
      <c r="M195" s="14">
        <v>86.293812761629937</v>
      </c>
      <c r="N195" s="14">
        <v>98.009508785068974</v>
      </c>
      <c r="O195" s="14">
        <v>100.44779964776117</v>
      </c>
      <c r="P195" s="15">
        <v>80.087667998456382</v>
      </c>
      <c r="Q195" s="15">
        <v>76.487131977067278</v>
      </c>
      <c r="R195" s="15">
        <v>83.871563313732238</v>
      </c>
    </row>
    <row r="196" spans="1:18" x14ac:dyDescent="0.35">
      <c r="A196" s="8" t="s">
        <v>25</v>
      </c>
      <c r="B196" s="14">
        <v>269.18655142565945</v>
      </c>
      <c r="C196" s="14">
        <v>392.63432201218416</v>
      </c>
      <c r="D196" s="14">
        <v>385.66728693985573</v>
      </c>
      <c r="E196" s="14">
        <v>370.5412040937486</v>
      </c>
      <c r="F196" s="14">
        <v>378.5057802609108</v>
      </c>
      <c r="G196" s="14">
        <v>276.75151122408516</v>
      </c>
      <c r="H196" s="14">
        <v>234.97979585164231</v>
      </c>
      <c r="I196" s="14">
        <v>292.79420750016612</v>
      </c>
      <c r="J196" s="14">
        <v>204.55953879731862</v>
      </c>
      <c r="K196" s="14">
        <v>183.11989441696014</v>
      </c>
      <c r="L196" s="14">
        <v>228.4162931460254</v>
      </c>
      <c r="M196" s="14">
        <v>297.81648522965099</v>
      </c>
      <c r="N196" s="14">
        <v>245.24327145204165</v>
      </c>
      <c r="O196" s="14">
        <v>257.77647845087654</v>
      </c>
      <c r="P196" s="15">
        <v>224.64693819697203</v>
      </c>
      <c r="Q196" s="15">
        <v>216.58091320718853</v>
      </c>
      <c r="R196" s="15">
        <v>237.66173268649786</v>
      </c>
    </row>
    <row r="197" spans="1:18" x14ac:dyDescent="0.35">
      <c r="A197" s="8" t="s">
        <v>26</v>
      </c>
      <c r="B197" s="14">
        <v>295.84966493952089</v>
      </c>
      <c r="C197" s="14">
        <v>384.39672325146671</v>
      </c>
      <c r="D197" s="14">
        <v>352.53201302196504</v>
      </c>
      <c r="E197" s="14">
        <v>362.77230164929745</v>
      </c>
      <c r="F197" s="14">
        <v>279.34148619070214</v>
      </c>
      <c r="G197" s="14">
        <v>266.35789457535361</v>
      </c>
      <c r="H197" s="14">
        <v>263.4766545634169</v>
      </c>
      <c r="I197" s="14">
        <v>262.73086062139271</v>
      </c>
      <c r="J197" s="14">
        <v>225.94868983217637</v>
      </c>
      <c r="K197" s="14">
        <v>203.82299350496683</v>
      </c>
      <c r="L197" s="14">
        <v>311.19903054237056</v>
      </c>
      <c r="M197" s="14">
        <v>408.61727140980713</v>
      </c>
      <c r="N197" s="14">
        <v>337.98392631233111</v>
      </c>
      <c r="O197" s="14">
        <v>307.13302863085801</v>
      </c>
      <c r="P197" s="15">
        <v>292.19747101081657</v>
      </c>
      <c r="Q197" s="15">
        <v>293.38114773474558</v>
      </c>
      <c r="R197" s="15">
        <v>322.91022650471461</v>
      </c>
    </row>
    <row r="198" spans="1:18" x14ac:dyDescent="0.35">
      <c r="A198" s="8" t="s">
        <v>27</v>
      </c>
      <c r="B198" s="14">
        <v>115.71871097300604</v>
      </c>
      <c r="C198" s="14">
        <v>186.31940697670038</v>
      </c>
      <c r="D198" s="14">
        <v>134.92481405850432</v>
      </c>
      <c r="E198" s="14">
        <v>146.23140829312092</v>
      </c>
      <c r="F198" s="14">
        <v>134.49169535292771</v>
      </c>
      <c r="G198" s="14">
        <v>124.61443404894351</v>
      </c>
      <c r="H198" s="14">
        <v>96.068398695661074</v>
      </c>
      <c r="I198" s="14">
        <v>85.429068326022843</v>
      </c>
      <c r="J198" s="14">
        <v>103.39152516274521</v>
      </c>
      <c r="K198" s="14">
        <v>95.448677279751877</v>
      </c>
      <c r="L198" s="14">
        <v>127.73636891180327</v>
      </c>
      <c r="M198" s="14">
        <v>169.86558748618586</v>
      </c>
      <c r="N198" s="14">
        <v>123.99172950714319</v>
      </c>
      <c r="O198" s="14">
        <v>147.65969414147494</v>
      </c>
      <c r="P198" s="15">
        <v>123.19450953597914</v>
      </c>
      <c r="Q198" s="15">
        <v>121.03590061966685</v>
      </c>
      <c r="R198" s="15">
        <v>133.00561301212281</v>
      </c>
    </row>
    <row r="199" spans="1:18" x14ac:dyDescent="0.35">
      <c r="A199" s="8" t="s">
        <v>136</v>
      </c>
      <c r="B199" s="14">
        <v>3320.3340441815803</v>
      </c>
      <c r="C199" s="14">
        <v>4248.9542272328836</v>
      </c>
      <c r="D199" s="14">
        <v>4001.356063441011</v>
      </c>
      <c r="E199" s="14">
        <v>4259.9015001919643</v>
      </c>
      <c r="F199" s="14">
        <v>3967.0779882352163</v>
      </c>
      <c r="G199" s="14">
        <v>3601.3116395133729</v>
      </c>
      <c r="H199" s="14">
        <v>3286.5438823475783</v>
      </c>
      <c r="I199" s="14">
        <v>3355.4197696746428</v>
      </c>
      <c r="J199" s="14">
        <v>3023.1400330679162</v>
      </c>
      <c r="K199" s="14">
        <v>2794.2107924414818</v>
      </c>
      <c r="L199" s="14">
        <v>3125.2811406504538</v>
      </c>
      <c r="M199" s="14">
        <v>4312.8637518169153</v>
      </c>
      <c r="N199" s="14">
        <v>3937.6281989906761</v>
      </c>
      <c r="O199" s="14">
        <v>3482.0320411937973</v>
      </c>
      <c r="P199" s="15">
        <v>3271.3597580099708</v>
      </c>
      <c r="Q199" s="15">
        <v>3222.0472049769278</v>
      </c>
      <c r="R199" s="15">
        <v>3541.3428827680286</v>
      </c>
    </row>
    <row r="200" spans="1:18" x14ac:dyDescent="0.35">
      <c r="B200" s="18"/>
    </row>
    <row r="201" spans="1:18" x14ac:dyDescent="0.35">
      <c r="A201" s="5" t="s">
        <v>156</v>
      </c>
    </row>
    <row r="202" spans="1:18" x14ac:dyDescent="0.35">
      <c r="A202" s="4" t="s">
        <v>157</v>
      </c>
    </row>
    <row r="204" spans="1:18" x14ac:dyDescent="0.35">
      <c r="A204" s="8"/>
      <c r="B204" s="13" t="str">
        <f>P179</f>
        <v>2025/26</v>
      </c>
      <c r="C204" s="13" t="str">
        <f>Q179</f>
        <v>2026/27</v>
      </c>
      <c r="D204" s="13" t="str">
        <f>R179</f>
        <v>2027/28</v>
      </c>
    </row>
    <row r="205" spans="1:18" x14ac:dyDescent="0.35">
      <c r="A205" s="8" t="s">
        <v>3</v>
      </c>
      <c r="B205" s="15">
        <v>3405.3424190647261</v>
      </c>
      <c r="C205" s="15">
        <v>3010.7029363956217</v>
      </c>
      <c r="D205" s="15">
        <v>2864.3347287677848</v>
      </c>
    </row>
    <row r="206" spans="1:18" x14ac:dyDescent="0.35">
      <c r="A206" s="8" t="s">
        <v>10</v>
      </c>
      <c r="B206" s="15">
        <v>225.92867913153935</v>
      </c>
      <c r="C206" s="15">
        <v>250.52052356198931</v>
      </c>
      <c r="D206" s="15">
        <v>255.02141656039578</v>
      </c>
    </row>
    <row r="207" spans="1:18" x14ac:dyDescent="0.35">
      <c r="A207" s="8" t="s">
        <v>11</v>
      </c>
      <c r="B207" s="15">
        <v>156.79791696624378</v>
      </c>
      <c r="C207" s="15">
        <v>152.094097831075</v>
      </c>
      <c r="D207" s="15">
        <v>98.014686037385502</v>
      </c>
    </row>
    <row r="208" spans="1:18" x14ac:dyDescent="0.35">
      <c r="A208" s="8" t="s">
        <v>12</v>
      </c>
      <c r="B208" s="15">
        <v>33.667929378337604</v>
      </c>
      <c r="C208" s="15">
        <v>31.120043909762387</v>
      </c>
      <c r="D208" s="15">
        <v>65.706732980532692</v>
      </c>
    </row>
    <row r="209" spans="1:4" x14ac:dyDescent="0.35">
      <c r="A209" s="8" t="s">
        <v>13</v>
      </c>
      <c r="B209" s="15">
        <v>21.614770975108456</v>
      </c>
      <c r="C209" s="15">
        <v>24.09002054226368</v>
      </c>
      <c r="D209" s="15">
        <v>59.797253654711014</v>
      </c>
    </row>
    <row r="210" spans="1:4" x14ac:dyDescent="0.35">
      <c r="A210" s="8" t="s">
        <v>14</v>
      </c>
      <c r="B210" s="15">
        <v>35.907231704239251</v>
      </c>
      <c r="C210" s="15">
        <v>41.770080942665849</v>
      </c>
      <c r="D210" s="15">
        <v>45.95576289392956</v>
      </c>
    </row>
    <row r="211" spans="1:4" x14ac:dyDescent="0.35">
      <c r="A211" s="8" t="s">
        <v>15</v>
      </c>
      <c r="B211" s="15">
        <v>344.55551134824896</v>
      </c>
      <c r="C211" s="15">
        <v>345.45357093511882</v>
      </c>
      <c r="D211" s="15">
        <v>296.19621736913479</v>
      </c>
    </row>
    <row r="212" spans="1:4" x14ac:dyDescent="0.35">
      <c r="A212" s="8" t="s">
        <v>16</v>
      </c>
      <c r="B212" s="15">
        <v>0.98610482693459767</v>
      </c>
      <c r="C212" s="15">
        <v>0.98610482693459767</v>
      </c>
      <c r="D212" s="15">
        <v>0.98610482693459767</v>
      </c>
    </row>
    <row r="213" spans="1:4" x14ac:dyDescent="0.35">
      <c r="A213" s="8" t="s">
        <v>17</v>
      </c>
      <c r="B213" s="15">
        <v>59.507968785409879</v>
      </c>
      <c r="C213" s="15">
        <v>56.139936701020005</v>
      </c>
      <c r="D213" s="15">
        <v>62.477642824716639</v>
      </c>
    </row>
    <row r="214" spans="1:4" x14ac:dyDescent="0.35">
      <c r="A214" s="8" t="s">
        <v>18</v>
      </c>
      <c r="B214" s="15">
        <v>73.312426131611957</v>
      </c>
      <c r="C214" s="15">
        <v>89.241936010060641</v>
      </c>
      <c r="D214" s="15">
        <v>68.968014346580503</v>
      </c>
    </row>
    <row r="215" spans="1:4" x14ac:dyDescent="0.35">
      <c r="A215" s="8" t="s">
        <v>19</v>
      </c>
      <c r="B215" s="15">
        <v>119.72745571924479</v>
      </c>
      <c r="C215" s="15">
        <v>81.769258390391286</v>
      </c>
      <c r="D215" s="15">
        <v>73.523580003404007</v>
      </c>
    </row>
    <row r="216" spans="1:4" x14ac:dyDescent="0.35">
      <c r="A216" s="8" t="s">
        <v>20</v>
      </c>
      <c r="B216" s="15">
        <v>20.05079814767015</v>
      </c>
      <c r="C216" s="15">
        <v>20.05079814767015</v>
      </c>
      <c r="D216" s="15">
        <v>20.05079814767015</v>
      </c>
    </row>
    <row r="217" spans="1:4" x14ac:dyDescent="0.35">
      <c r="A217" s="8" t="s">
        <v>21</v>
      </c>
      <c r="B217" s="15">
        <v>50.126951139714009</v>
      </c>
      <c r="C217" s="15">
        <v>50.780701134693729</v>
      </c>
      <c r="D217" s="15">
        <v>53.395701114612613</v>
      </c>
    </row>
    <row r="218" spans="1:4" x14ac:dyDescent="0.35">
      <c r="A218" s="8" t="s">
        <v>22</v>
      </c>
      <c r="B218" s="15">
        <v>44.53717768158225</v>
      </c>
      <c r="C218" s="15">
        <v>41.546371106873394</v>
      </c>
      <c r="D218" s="15">
        <v>52.761895762031635</v>
      </c>
    </row>
    <row r="219" spans="1:4" x14ac:dyDescent="0.35">
      <c r="A219" s="8" t="s">
        <v>23</v>
      </c>
      <c r="B219" s="15">
        <v>20.708201365626547</v>
      </c>
      <c r="C219" s="15">
        <v>20.708201365626547</v>
      </c>
      <c r="D219" s="15">
        <v>21.246257098408403</v>
      </c>
    </row>
    <row r="220" spans="1:4" x14ac:dyDescent="0.35">
      <c r="A220" s="8" t="s">
        <v>24</v>
      </c>
      <c r="B220" s="15">
        <v>40.873268444235578</v>
      </c>
      <c r="C220" s="15">
        <v>42.277392090576612</v>
      </c>
      <c r="D220" s="15">
        <v>35.958835682041993</v>
      </c>
    </row>
    <row r="221" spans="1:4" x14ac:dyDescent="0.35">
      <c r="A221" s="8" t="s">
        <v>25</v>
      </c>
      <c r="B221" s="15">
        <v>43.688264934646767</v>
      </c>
      <c r="C221" s="15">
        <v>46.706953420442545</v>
      </c>
      <c r="D221" s="15">
        <v>44.554730489315119</v>
      </c>
    </row>
    <row r="222" spans="1:4" x14ac:dyDescent="0.35">
      <c r="A222" s="8" t="s">
        <v>26</v>
      </c>
      <c r="B222" s="15">
        <v>142.00149981592202</v>
      </c>
      <c r="C222" s="15">
        <v>132.3164966258486</v>
      </c>
      <c r="D222" s="15">
        <v>123.16954916855704</v>
      </c>
    </row>
    <row r="223" spans="1:4" x14ac:dyDescent="0.35">
      <c r="A223" s="8" t="s">
        <v>27</v>
      </c>
      <c r="B223" s="15">
        <v>79.680565133764318</v>
      </c>
      <c r="C223" s="15">
        <v>70.6277367994863</v>
      </c>
      <c r="D223" s="15">
        <v>62.587095339836679</v>
      </c>
    </row>
    <row r="224" spans="1:4" x14ac:dyDescent="0.35">
      <c r="A224" s="8" t="s">
        <v>136</v>
      </c>
      <c r="B224" s="15">
        <v>1513.6727216300801</v>
      </c>
      <c r="C224" s="15">
        <v>1498.2002243424995</v>
      </c>
      <c r="D224" s="15">
        <v>1440.3722743001986</v>
      </c>
    </row>
    <row r="225" spans="1:4" x14ac:dyDescent="0.35">
      <c r="C225" s="4"/>
      <c r="D225" s="4"/>
    </row>
    <row r="226" spans="1:4" x14ac:dyDescent="0.35">
      <c r="A226" s="5" t="s">
        <v>158</v>
      </c>
    </row>
    <row r="227" spans="1:4" x14ac:dyDescent="0.35">
      <c r="A227" s="4" t="s">
        <v>159</v>
      </c>
    </row>
    <row r="228" spans="1:4" x14ac:dyDescent="0.35">
      <c r="A228" s="4" t="s">
        <v>160</v>
      </c>
    </row>
    <row r="230" spans="1:4" x14ac:dyDescent="0.35">
      <c r="A230" s="8" t="s">
        <v>3</v>
      </c>
      <c r="B230" s="19">
        <v>0.93522378645406201</v>
      </c>
    </row>
    <row r="231" spans="1:4" x14ac:dyDescent="0.35">
      <c r="A231" s="8" t="s">
        <v>10</v>
      </c>
      <c r="B231" s="19">
        <v>0.9258050861068825</v>
      </c>
    </row>
    <row r="232" spans="1:4" x14ac:dyDescent="0.35">
      <c r="A232" s="8" t="s">
        <v>11</v>
      </c>
      <c r="B232" s="19">
        <v>0.92479223867411853</v>
      </c>
    </row>
    <row r="233" spans="1:4" x14ac:dyDescent="0.35">
      <c r="A233" s="8" t="s">
        <v>12</v>
      </c>
      <c r="B233" s="19">
        <v>0.91213303107056198</v>
      </c>
    </row>
    <row r="234" spans="1:4" x14ac:dyDescent="0.35">
      <c r="A234" s="8" t="s">
        <v>13</v>
      </c>
      <c r="B234" s="19">
        <v>0.89301108213137215</v>
      </c>
    </row>
    <row r="235" spans="1:4" x14ac:dyDescent="0.35">
      <c r="A235" s="8" t="s">
        <v>14</v>
      </c>
      <c r="B235" s="19">
        <v>0.90179720271253472</v>
      </c>
    </row>
    <row r="236" spans="1:4" x14ac:dyDescent="0.35">
      <c r="A236" s="8" t="s">
        <v>15</v>
      </c>
      <c r="B236" s="19">
        <v>0.93669231850555823</v>
      </c>
    </row>
    <row r="237" spans="1:4" x14ac:dyDescent="0.35">
      <c r="A237" s="8" t="s">
        <v>16</v>
      </c>
      <c r="B237" s="19">
        <v>0.96628587666950827</v>
      </c>
    </row>
    <row r="238" spans="1:4" x14ac:dyDescent="0.35">
      <c r="A238" s="8" t="s">
        <v>17</v>
      </c>
      <c r="B238" s="19">
        <v>0.9438704596551416</v>
      </c>
    </row>
    <row r="239" spans="1:4" x14ac:dyDescent="0.35">
      <c r="A239" s="8" t="s">
        <v>18</v>
      </c>
      <c r="B239" s="19">
        <v>0.9425558867056032</v>
      </c>
    </row>
    <row r="240" spans="1:4" x14ac:dyDescent="0.35">
      <c r="A240" s="8" t="s">
        <v>19</v>
      </c>
      <c r="B240" s="19">
        <v>0.94055468034082523</v>
      </c>
    </row>
    <row r="241" spans="1:2" x14ac:dyDescent="0.35">
      <c r="A241" s="8" t="s">
        <v>20</v>
      </c>
      <c r="B241" s="19">
        <v>0.94975077233532457</v>
      </c>
    </row>
    <row r="242" spans="1:2" x14ac:dyDescent="0.35">
      <c r="A242" s="8" t="s">
        <v>21</v>
      </c>
      <c r="B242" s="19">
        <v>0.91574785794969271</v>
      </c>
    </row>
    <row r="243" spans="1:2" x14ac:dyDescent="0.35">
      <c r="A243" s="8" t="s">
        <v>22</v>
      </c>
      <c r="B243" s="19">
        <v>0.94878716025782395</v>
      </c>
    </row>
    <row r="244" spans="1:2" x14ac:dyDescent="0.35">
      <c r="A244" s="8" t="s">
        <v>23</v>
      </c>
      <c r="B244" s="19">
        <v>0.93898789831343088</v>
      </c>
    </row>
    <row r="245" spans="1:2" x14ac:dyDescent="0.35">
      <c r="A245" s="8" t="s">
        <v>24</v>
      </c>
      <c r="B245" s="19">
        <v>0.94552453749861531</v>
      </c>
    </row>
    <row r="246" spans="1:2" x14ac:dyDescent="0.35">
      <c r="A246" s="8" t="s">
        <v>25</v>
      </c>
      <c r="B246" s="19">
        <v>0.94874333168344072</v>
      </c>
    </row>
    <row r="247" spans="1:2" x14ac:dyDescent="0.35">
      <c r="A247" s="8" t="s">
        <v>26</v>
      </c>
      <c r="B247" s="19">
        <v>0.97118357333940053</v>
      </c>
    </row>
    <row r="248" spans="1:2" x14ac:dyDescent="0.35">
      <c r="A248" s="8" t="s">
        <v>27</v>
      </c>
      <c r="B248" s="19">
        <v>0.92456363028830091</v>
      </c>
    </row>
    <row r="250" spans="1:2" x14ac:dyDescent="0.35">
      <c r="A250" s="5" t="s">
        <v>161</v>
      </c>
    </row>
    <row r="251" spans="1:2" x14ac:dyDescent="0.35">
      <c r="A251" s="4" t="s">
        <v>162</v>
      </c>
    </row>
    <row r="252" spans="1:2" x14ac:dyDescent="0.35">
      <c r="A252" s="4" t="s">
        <v>163</v>
      </c>
    </row>
    <row r="254" spans="1:2" x14ac:dyDescent="0.35">
      <c r="A254" s="8" t="s">
        <v>3</v>
      </c>
      <c r="B254" s="19">
        <v>0.64089029647224405</v>
      </c>
    </row>
    <row r="255" spans="1:2" x14ac:dyDescent="0.35">
      <c r="A255" s="8" t="s">
        <v>10</v>
      </c>
      <c r="B255" s="19">
        <v>0.67505154231639297</v>
      </c>
    </row>
    <row r="256" spans="1:2" x14ac:dyDescent="0.35">
      <c r="A256" s="8" t="s">
        <v>11</v>
      </c>
      <c r="B256" s="19">
        <v>0.70438377948582054</v>
      </c>
    </row>
    <row r="257" spans="1:2" x14ac:dyDescent="0.35">
      <c r="A257" s="8" t="s">
        <v>12</v>
      </c>
      <c r="B257" s="19">
        <v>0.68705941145773453</v>
      </c>
    </row>
    <row r="258" spans="1:2" x14ac:dyDescent="0.35">
      <c r="A258" s="8" t="s">
        <v>13</v>
      </c>
      <c r="B258" s="19">
        <v>0.65088693705330247</v>
      </c>
    </row>
    <row r="259" spans="1:2" x14ac:dyDescent="0.35">
      <c r="A259" s="8" t="s">
        <v>14</v>
      </c>
      <c r="B259" s="19">
        <v>0.63106511585309999</v>
      </c>
    </row>
    <row r="260" spans="1:2" x14ac:dyDescent="0.35">
      <c r="A260" s="8" t="s">
        <v>15</v>
      </c>
      <c r="B260" s="19">
        <v>0.70584509752752345</v>
      </c>
    </row>
    <row r="261" spans="1:2" x14ac:dyDescent="0.35">
      <c r="A261" s="8" t="s">
        <v>16</v>
      </c>
      <c r="B261" s="19">
        <v>0.35202891791044799</v>
      </c>
    </row>
    <row r="262" spans="1:2" x14ac:dyDescent="0.35">
      <c r="A262" s="8" t="s">
        <v>17</v>
      </c>
      <c r="B262" s="19">
        <v>0.66310482849470498</v>
      </c>
    </row>
    <row r="263" spans="1:2" x14ac:dyDescent="0.35">
      <c r="A263" s="8" t="s">
        <v>18</v>
      </c>
      <c r="B263" s="19">
        <v>0.70508281704387399</v>
      </c>
    </row>
    <row r="264" spans="1:2" x14ac:dyDescent="0.35">
      <c r="A264" s="8" t="s">
        <v>19</v>
      </c>
      <c r="B264" s="19">
        <v>0.72198563095899704</v>
      </c>
    </row>
    <row r="265" spans="1:2" x14ac:dyDescent="0.35">
      <c r="A265" s="8" t="s">
        <v>20</v>
      </c>
      <c r="B265" s="19">
        <v>0.64555198525942048</v>
      </c>
    </row>
    <row r="266" spans="1:2" x14ac:dyDescent="0.35">
      <c r="A266" s="8" t="s">
        <v>21</v>
      </c>
      <c r="B266" s="19">
        <v>0.58423132885001006</v>
      </c>
    </row>
    <row r="267" spans="1:2" x14ac:dyDescent="0.35">
      <c r="A267" s="8" t="s">
        <v>22</v>
      </c>
      <c r="B267" s="19">
        <v>0.74344715966850394</v>
      </c>
    </row>
    <row r="268" spans="1:2" x14ac:dyDescent="0.35">
      <c r="A268" s="8" t="s">
        <v>23</v>
      </c>
      <c r="B268" s="19">
        <v>0.65268667228260147</v>
      </c>
    </row>
    <row r="269" spans="1:2" x14ac:dyDescent="0.35">
      <c r="A269" s="8" t="s">
        <v>24</v>
      </c>
      <c r="B269" s="19">
        <v>0.68384879725085901</v>
      </c>
    </row>
    <row r="270" spans="1:2" x14ac:dyDescent="0.35">
      <c r="A270" s="8" t="s">
        <v>25</v>
      </c>
      <c r="B270" s="19">
        <v>0.632194651689161</v>
      </c>
    </row>
    <row r="271" spans="1:2" x14ac:dyDescent="0.35">
      <c r="A271" s="8" t="s">
        <v>26</v>
      </c>
      <c r="B271" s="19">
        <v>0.57435194519118149</v>
      </c>
    </row>
    <row r="272" spans="1:2" x14ac:dyDescent="0.35">
      <c r="A272" s="8" t="s">
        <v>27</v>
      </c>
      <c r="B272" s="19">
        <v>0.72121522236869495</v>
      </c>
    </row>
    <row r="274" spans="1:2" x14ac:dyDescent="0.35">
      <c r="A274" s="5" t="s">
        <v>164</v>
      </c>
    </row>
    <row r="275" spans="1:2" x14ac:dyDescent="0.35">
      <c r="A275" s="4" t="s">
        <v>165</v>
      </c>
    </row>
    <row r="277" spans="1:2" x14ac:dyDescent="0.35">
      <c r="A277" s="8" t="s">
        <v>3</v>
      </c>
      <c r="B277" s="13">
        <v>34.068446137770252</v>
      </c>
    </row>
    <row r="278" spans="1:2" x14ac:dyDescent="0.35">
      <c r="A278" s="8" t="s">
        <v>10</v>
      </c>
      <c r="B278" s="13">
        <v>27.563809923395304</v>
      </c>
    </row>
    <row r="279" spans="1:2" x14ac:dyDescent="0.35">
      <c r="A279" s="8" t="s">
        <v>11</v>
      </c>
      <c r="B279" s="13">
        <v>9.2299206334589616</v>
      </c>
    </row>
    <row r="280" spans="1:2" x14ac:dyDescent="0.35">
      <c r="A280" s="8" t="s">
        <v>12</v>
      </c>
      <c r="B280" s="13">
        <v>10.961087525883736</v>
      </c>
    </row>
    <row r="281" spans="1:2" x14ac:dyDescent="0.35">
      <c r="A281" s="8" t="s">
        <v>13</v>
      </c>
      <c r="B281" s="13">
        <v>11.121809460620288</v>
      </c>
    </row>
    <row r="282" spans="1:2" x14ac:dyDescent="0.35">
      <c r="A282" s="8" t="s">
        <v>14</v>
      </c>
      <c r="B282" s="13">
        <v>5.1006512918130333</v>
      </c>
    </row>
    <row r="283" spans="1:2" x14ac:dyDescent="0.35">
      <c r="A283" s="8" t="s">
        <v>15</v>
      </c>
      <c r="B283" s="13">
        <v>31.398215746264714</v>
      </c>
    </row>
    <row r="284" spans="1:2" x14ac:dyDescent="0.35">
      <c r="A284" s="8" t="s">
        <v>16</v>
      </c>
      <c r="B284" s="13">
        <v>0.39403569745496442</v>
      </c>
    </row>
    <row r="285" spans="1:2" x14ac:dyDescent="0.35">
      <c r="A285" s="8" t="s">
        <v>17</v>
      </c>
      <c r="B285" s="13">
        <v>14.079923253314071</v>
      </c>
    </row>
    <row r="286" spans="1:2" x14ac:dyDescent="0.35">
      <c r="A286" s="8" t="s">
        <v>18</v>
      </c>
      <c r="B286" s="13">
        <v>11.327672427206471</v>
      </c>
    </row>
    <row r="287" spans="1:2" x14ac:dyDescent="0.35">
      <c r="A287" s="8" t="s">
        <v>19</v>
      </c>
      <c r="B287" s="13">
        <v>11.11378085015701</v>
      </c>
    </row>
    <row r="288" spans="1:2" x14ac:dyDescent="0.35">
      <c r="A288" s="8" t="s">
        <v>20</v>
      </c>
      <c r="B288" s="13">
        <v>5.3351611346153698</v>
      </c>
    </row>
    <row r="289" spans="1:2" x14ac:dyDescent="0.35">
      <c r="A289" s="8" t="s">
        <v>21</v>
      </c>
      <c r="B289" s="13">
        <v>3.1319271858803996</v>
      </c>
    </row>
    <row r="290" spans="1:2" x14ac:dyDescent="0.35">
      <c r="A290" s="8" t="s">
        <v>22</v>
      </c>
      <c r="B290" s="13">
        <v>8.4829128840571784</v>
      </c>
    </row>
    <row r="291" spans="1:2" x14ac:dyDescent="0.35">
      <c r="A291" s="8" t="s">
        <v>23</v>
      </c>
      <c r="B291" s="13">
        <v>3.2324692959054846</v>
      </c>
    </row>
    <row r="292" spans="1:2" x14ac:dyDescent="0.35">
      <c r="A292" s="8" t="s">
        <v>24</v>
      </c>
      <c r="B292" s="13">
        <v>3.4232039252482034</v>
      </c>
    </row>
    <row r="293" spans="1:2" x14ac:dyDescent="0.35">
      <c r="A293" s="8" t="s">
        <v>25</v>
      </c>
      <c r="B293" s="13">
        <v>9.9998489854889776</v>
      </c>
    </row>
    <row r="294" spans="1:2" x14ac:dyDescent="0.35">
      <c r="A294" s="8" t="s">
        <v>26</v>
      </c>
      <c r="B294" s="13">
        <v>15.187540334142627</v>
      </c>
    </row>
    <row r="295" spans="1:2" x14ac:dyDescent="0.35">
      <c r="A295" s="8" t="s">
        <v>27</v>
      </c>
      <c r="B295" s="13">
        <v>6.0092012140473487</v>
      </c>
    </row>
    <row r="296" spans="1:2" x14ac:dyDescent="0.35">
      <c r="A296" s="8" t="s">
        <v>136</v>
      </c>
      <c r="B296" s="13">
        <v>187.09317176895411</v>
      </c>
    </row>
    <row r="298" spans="1:2" x14ac:dyDescent="0.35">
      <c r="A298" s="5" t="s">
        <v>166</v>
      </c>
    </row>
    <row r="299" spans="1:2" x14ac:dyDescent="0.35">
      <c r="A299" s="4" t="s">
        <v>167</v>
      </c>
    </row>
    <row r="301" spans="1:2" x14ac:dyDescent="0.35">
      <c r="A301" s="8" t="s">
        <v>3</v>
      </c>
      <c r="B301" s="16">
        <v>6.7785514495808013E-3</v>
      </c>
    </row>
    <row r="302" spans="1:2" x14ac:dyDescent="0.35">
      <c r="A302" s="8" t="s">
        <v>136</v>
      </c>
      <c r="B302" s="16">
        <v>4.2337239777210005E-3</v>
      </c>
    </row>
    <row r="304" spans="1:2" x14ac:dyDescent="0.35">
      <c r="A304" s="5" t="s">
        <v>168</v>
      </c>
    </row>
    <row r="305" spans="1:2" x14ac:dyDescent="0.35">
      <c r="A305" s="20" t="s">
        <v>261</v>
      </c>
    </row>
    <row r="306" spans="1:2" x14ac:dyDescent="0.35">
      <c r="A306" s="1"/>
    </row>
    <row r="307" spans="1:2" x14ac:dyDescent="0.35">
      <c r="A307" s="8" t="s">
        <v>3</v>
      </c>
      <c r="B307" s="13">
        <v>130</v>
      </c>
    </row>
    <row r="308" spans="1:2" x14ac:dyDescent="0.35">
      <c r="A308" s="8" t="s">
        <v>10</v>
      </c>
      <c r="B308" s="13">
        <v>216</v>
      </c>
    </row>
    <row r="309" spans="1:2" x14ac:dyDescent="0.35">
      <c r="A309" s="8" t="s">
        <v>11</v>
      </c>
      <c r="B309" s="13">
        <v>110</v>
      </c>
    </row>
    <row r="310" spans="1:2" x14ac:dyDescent="0.35">
      <c r="A310" s="8" t="s">
        <v>12</v>
      </c>
      <c r="B310" s="13">
        <v>78</v>
      </c>
    </row>
    <row r="311" spans="1:2" x14ac:dyDescent="0.35">
      <c r="A311" s="8" t="s">
        <v>13</v>
      </c>
      <c r="B311" s="13">
        <v>69</v>
      </c>
    </row>
    <row r="312" spans="1:2" x14ac:dyDescent="0.35">
      <c r="A312" s="8" t="s">
        <v>14</v>
      </c>
      <c r="B312" s="13">
        <v>40</v>
      </c>
    </row>
    <row r="313" spans="1:2" x14ac:dyDescent="0.35">
      <c r="A313" s="8" t="s">
        <v>15</v>
      </c>
      <c r="B313" s="13">
        <v>280</v>
      </c>
    </row>
    <row r="314" spans="1:2" x14ac:dyDescent="0.35">
      <c r="A314" s="8" t="s">
        <v>16</v>
      </c>
      <c r="B314" s="13">
        <v>0</v>
      </c>
    </row>
    <row r="315" spans="1:2" x14ac:dyDescent="0.35">
      <c r="A315" s="8" t="s">
        <v>17</v>
      </c>
      <c r="B315" s="13">
        <v>65</v>
      </c>
    </row>
    <row r="316" spans="1:2" x14ac:dyDescent="0.35">
      <c r="A316" s="8" t="s">
        <v>18</v>
      </c>
      <c r="B316" s="13">
        <v>78</v>
      </c>
    </row>
    <row r="317" spans="1:2" x14ac:dyDescent="0.35">
      <c r="A317" s="8" t="s">
        <v>19</v>
      </c>
      <c r="B317" s="13">
        <v>72</v>
      </c>
    </row>
    <row r="318" spans="1:2" x14ac:dyDescent="0.35">
      <c r="A318" s="8" t="s">
        <v>20</v>
      </c>
      <c r="B318" s="13">
        <v>0</v>
      </c>
    </row>
    <row r="319" spans="1:2" x14ac:dyDescent="0.35">
      <c r="A319" s="8" t="s">
        <v>21</v>
      </c>
      <c r="B319" s="13">
        <v>50</v>
      </c>
    </row>
    <row r="320" spans="1:2" x14ac:dyDescent="0.35">
      <c r="A320" s="8" t="s">
        <v>22</v>
      </c>
      <c r="B320" s="13">
        <v>31</v>
      </c>
    </row>
    <row r="321" spans="1:3" x14ac:dyDescent="0.35">
      <c r="A321" s="8" t="s">
        <v>23</v>
      </c>
      <c r="B321" s="13">
        <v>0</v>
      </c>
    </row>
    <row r="322" spans="1:3" x14ac:dyDescent="0.35">
      <c r="A322" s="8" t="s">
        <v>24</v>
      </c>
      <c r="B322" s="13">
        <v>25</v>
      </c>
    </row>
    <row r="323" spans="1:3" x14ac:dyDescent="0.35">
      <c r="A323" s="8" t="s">
        <v>25</v>
      </c>
      <c r="B323" s="13">
        <v>0</v>
      </c>
    </row>
    <row r="324" spans="1:3" x14ac:dyDescent="0.35">
      <c r="A324" s="8" t="s">
        <v>26</v>
      </c>
      <c r="B324" s="13">
        <v>0</v>
      </c>
    </row>
    <row r="325" spans="1:3" x14ac:dyDescent="0.35">
      <c r="A325" s="8" t="s">
        <v>27</v>
      </c>
      <c r="B325" s="13">
        <v>56</v>
      </c>
    </row>
    <row r="327" spans="1:3" x14ac:dyDescent="0.35">
      <c r="A327" s="5" t="s">
        <v>169</v>
      </c>
    </row>
    <row r="328" spans="1:3" x14ac:dyDescent="0.35">
      <c r="A328" s="4" t="s">
        <v>262</v>
      </c>
    </row>
    <row r="329" spans="1:3" x14ac:dyDescent="0.35">
      <c r="A329" s="4" t="s">
        <v>170</v>
      </c>
    </row>
    <row r="331" spans="1:3" x14ac:dyDescent="0.35">
      <c r="A331" s="8"/>
      <c r="B331" s="13" t="s">
        <v>133</v>
      </c>
      <c r="C331" s="13" t="s">
        <v>134</v>
      </c>
    </row>
    <row r="332" spans="1:3" x14ac:dyDescent="0.35">
      <c r="A332" s="8" t="s">
        <v>3</v>
      </c>
      <c r="B332" s="14">
        <v>209960.43831858397</v>
      </c>
      <c r="C332" s="14">
        <v>209115.7516183471</v>
      </c>
    </row>
    <row r="333" spans="1:3" x14ac:dyDescent="0.35">
      <c r="A333" s="8" t="s">
        <v>10</v>
      </c>
      <c r="B333" s="14">
        <v>29994.937893588922</v>
      </c>
      <c r="C333" s="14">
        <v>30274.003104715495</v>
      </c>
    </row>
    <row r="334" spans="1:3" x14ac:dyDescent="0.35">
      <c r="A334" s="8" t="s">
        <v>11</v>
      </c>
      <c r="B334" s="14">
        <v>12557.49489196457</v>
      </c>
      <c r="C334" s="14">
        <v>13025.217876778963</v>
      </c>
    </row>
    <row r="335" spans="1:3" x14ac:dyDescent="0.35">
      <c r="A335" s="8" t="s">
        <v>12</v>
      </c>
      <c r="B335" s="14">
        <v>11004.428784529537</v>
      </c>
      <c r="C335" s="14">
        <v>11077.169316354693</v>
      </c>
    </row>
    <row r="336" spans="1:3" x14ac:dyDescent="0.35">
      <c r="A336" s="8" t="s">
        <v>13</v>
      </c>
      <c r="B336" s="14">
        <v>9558.6907862363078</v>
      </c>
      <c r="C336" s="14">
        <v>9685.3574773136625</v>
      </c>
    </row>
    <row r="337" spans="1:3" x14ac:dyDescent="0.35">
      <c r="A337" s="8" t="s">
        <v>14</v>
      </c>
      <c r="B337" s="14">
        <v>6127.2596838540958</v>
      </c>
      <c r="C337" s="14">
        <v>6196.1079046470595</v>
      </c>
    </row>
    <row r="338" spans="1:3" x14ac:dyDescent="0.35">
      <c r="A338" s="8" t="s">
        <v>15</v>
      </c>
      <c r="B338" s="14">
        <v>30849.519160678959</v>
      </c>
      <c r="C338" s="14">
        <v>30806.321306306152</v>
      </c>
    </row>
    <row r="339" spans="1:3" x14ac:dyDescent="0.35">
      <c r="A339" s="8" t="s">
        <v>16</v>
      </c>
      <c r="B339" s="14">
        <v>326.12775496437393</v>
      </c>
      <c r="C339" s="14">
        <v>321.15335773877399</v>
      </c>
    </row>
    <row r="340" spans="1:3" x14ac:dyDescent="0.35">
      <c r="A340" s="8" t="s">
        <v>17</v>
      </c>
      <c r="B340" s="14">
        <v>14007.279276068735</v>
      </c>
      <c r="C340" s="14">
        <v>14134.686705081293</v>
      </c>
    </row>
    <row r="341" spans="1:3" x14ac:dyDescent="0.35">
      <c r="A341" s="8" t="s">
        <v>18</v>
      </c>
      <c r="B341" s="14">
        <v>11707.721551688104</v>
      </c>
      <c r="C341" s="14">
        <v>11905.367320918436</v>
      </c>
    </row>
    <row r="342" spans="1:3" x14ac:dyDescent="0.35">
      <c r="A342" s="8" t="s">
        <v>19</v>
      </c>
      <c r="B342" s="14">
        <v>12741.263155540382</v>
      </c>
      <c r="C342" s="14">
        <v>13013.36146933559</v>
      </c>
    </row>
    <row r="343" spans="1:3" x14ac:dyDescent="0.35">
      <c r="A343" s="8" t="s">
        <v>20</v>
      </c>
      <c r="B343" s="14">
        <v>7825.6252833543913</v>
      </c>
      <c r="C343" s="14">
        <v>7962.2466371735845</v>
      </c>
    </row>
    <row r="344" spans="1:3" x14ac:dyDescent="0.35">
      <c r="A344" s="8" t="s">
        <v>21</v>
      </c>
      <c r="B344" s="14">
        <v>5173.6726595702394</v>
      </c>
      <c r="C344" s="14">
        <v>5011.512305176615</v>
      </c>
    </row>
    <row r="345" spans="1:3" x14ac:dyDescent="0.35">
      <c r="A345" s="8" t="s">
        <v>22</v>
      </c>
      <c r="B345" s="14">
        <v>10619.494943219837</v>
      </c>
      <c r="C345" s="14">
        <v>10634.410563485395</v>
      </c>
    </row>
    <row r="346" spans="1:3" x14ac:dyDescent="0.35">
      <c r="A346" s="8" t="s">
        <v>23</v>
      </c>
      <c r="B346" s="14">
        <v>4738.4510847361325</v>
      </c>
      <c r="C346" s="14">
        <v>4715.4694995635555</v>
      </c>
    </row>
    <row r="347" spans="1:3" x14ac:dyDescent="0.35">
      <c r="A347" s="8" t="s">
        <v>24</v>
      </c>
      <c r="B347" s="14">
        <v>4969.0427205943824</v>
      </c>
      <c r="C347" s="14">
        <v>5019.3862952170293</v>
      </c>
    </row>
    <row r="348" spans="1:3" x14ac:dyDescent="0.35">
      <c r="A348" s="8" t="s">
        <v>25</v>
      </c>
      <c r="B348" s="14">
        <v>13898.239315753239</v>
      </c>
      <c r="C348" s="14">
        <v>13550.372927683333</v>
      </c>
    </row>
    <row r="349" spans="1:3" x14ac:dyDescent="0.35">
      <c r="A349" s="8" t="s">
        <v>26</v>
      </c>
      <c r="B349" s="14">
        <v>18172.474459382327</v>
      </c>
      <c r="C349" s="14">
        <v>18554.257776376839</v>
      </c>
    </row>
    <row r="350" spans="1:3" x14ac:dyDescent="0.35">
      <c r="A350" s="8" t="s">
        <v>27</v>
      </c>
      <c r="B350" s="14">
        <v>7750.8353017993068</v>
      </c>
      <c r="C350" s="14">
        <v>7752.7280022662972</v>
      </c>
    </row>
    <row r="352" spans="1:3" x14ac:dyDescent="0.35">
      <c r="A352" s="5" t="s">
        <v>171</v>
      </c>
    </row>
    <row r="353" spans="1:17" x14ac:dyDescent="0.35">
      <c r="A353" s="4" t="s">
        <v>172</v>
      </c>
    </row>
    <row r="355" spans="1:17" x14ac:dyDescent="0.35">
      <c r="A355" s="8"/>
      <c r="B355" s="13" t="s">
        <v>119</v>
      </c>
      <c r="C355" s="13" t="s">
        <v>120</v>
      </c>
      <c r="D355" s="13" t="s">
        <v>121</v>
      </c>
      <c r="E355" s="13" t="s">
        <v>122</v>
      </c>
      <c r="F355" s="13" t="s">
        <v>123</v>
      </c>
      <c r="G355" s="13" t="s">
        <v>124</v>
      </c>
      <c r="H355" s="13" t="s">
        <v>125</v>
      </c>
      <c r="I355" s="13" t="s">
        <v>126</v>
      </c>
      <c r="J355" s="13" t="s">
        <v>127</v>
      </c>
      <c r="K355" s="13" t="s">
        <v>128</v>
      </c>
      <c r="L355" s="13" t="s">
        <v>129</v>
      </c>
      <c r="M355" s="13" t="s">
        <v>130</v>
      </c>
      <c r="N355" s="13" t="s">
        <v>131</v>
      </c>
      <c r="O355" s="8" t="s">
        <v>132</v>
      </c>
      <c r="Q355" s="12"/>
    </row>
    <row r="356" spans="1:17" x14ac:dyDescent="0.35">
      <c r="A356" s="8" t="s">
        <v>3</v>
      </c>
      <c r="B356" s="14">
        <v>20754.618656358914</v>
      </c>
      <c r="C356" s="14">
        <v>24212.323302112331</v>
      </c>
      <c r="D356" s="14">
        <v>25446.067683039415</v>
      </c>
      <c r="E356" s="14">
        <v>27581.14708039687</v>
      </c>
      <c r="F356" s="14">
        <v>27024.842299830008</v>
      </c>
      <c r="G356" s="14">
        <v>25353.970625943628</v>
      </c>
      <c r="H356" s="14">
        <v>23535.161880698874</v>
      </c>
      <c r="I356" s="14">
        <v>22977.969450410059</v>
      </c>
      <c r="J356" s="14">
        <v>21243.700750786644</v>
      </c>
      <c r="K356" s="14">
        <v>18785.233659151865</v>
      </c>
      <c r="L356" s="14">
        <v>19653.249369675737</v>
      </c>
      <c r="M356" s="14">
        <v>21941.047396940441</v>
      </c>
      <c r="N356" s="14">
        <v>19518.331237537808</v>
      </c>
      <c r="O356" s="14">
        <v>18379.070619391485</v>
      </c>
      <c r="Q356" s="12"/>
    </row>
    <row r="357" spans="1:17" x14ac:dyDescent="0.35">
      <c r="A357" s="8" t="s">
        <v>10</v>
      </c>
      <c r="B357" s="14">
        <v>2881.8782311721907</v>
      </c>
      <c r="C357" s="14">
        <v>3213.2361064610386</v>
      </c>
      <c r="D357" s="14">
        <v>3108.8835609445132</v>
      </c>
      <c r="E357" s="14">
        <v>3548.4324987565878</v>
      </c>
      <c r="F357" s="14">
        <v>3610.633756894098</v>
      </c>
      <c r="G357" s="14">
        <v>3484.9407826588103</v>
      </c>
      <c r="H357" s="14">
        <v>3489.4080152375664</v>
      </c>
      <c r="I357" s="14">
        <v>3426.8293016601556</v>
      </c>
      <c r="J357" s="14">
        <v>3354.103447290167</v>
      </c>
      <c r="K357" s="14">
        <v>3193.3355970486582</v>
      </c>
      <c r="L357" s="14">
        <v>3184.5289701075144</v>
      </c>
      <c r="M357" s="14">
        <v>3296.2945571212531</v>
      </c>
      <c r="N357" s="14">
        <v>3194.6204653283121</v>
      </c>
      <c r="O357" s="14">
        <v>3003.8025384313032</v>
      </c>
      <c r="Q357" s="12"/>
    </row>
    <row r="358" spans="1:17" x14ac:dyDescent="0.35">
      <c r="A358" s="8" t="s">
        <v>11</v>
      </c>
      <c r="B358" s="14">
        <v>1074.7357011022318</v>
      </c>
      <c r="C358" s="14">
        <v>1218.1616682514632</v>
      </c>
      <c r="D358" s="14">
        <v>1194.4734653919595</v>
      </c>
      <c r="E358" s="14">
        <v>1302.3503387374826</v>
      </c>
      <c r="F358" s="14">
        <v>1208.2263651526889</v>
      </c>
      <c r="G358" s="14">
        <v>1271.119138870326</v>
      </c>
      <c r="H358" s="14">
        <v>1332.6528292419275</v>
      </c>
      <c r="I358" s="14">
        <v>1247.8944519892179</v>
      </c>
      <c r="J358" s="14">
        <v>1447.0278643351794</v>
      </c>
      <c r="K358" s="14">
        <v>1427.7872786016728</v>
      </c>
      <c r="L358" s="14">
        <v>1339.4023393194871</v>
      </c>
      <c r="M358" s="14">
        <v>1170.4935575489681</v>
      </c>
      <c r="N358" s="14">
        <v>1085.4479926486765</v>
      </c>
      <c r="O358" s="14">
        <v>1165.5233560956221</v>
      </c>
      <c r="Q358" s="12"/>
    </row>
    <row r="359" spans="1:17" x14ac:dyDescent="0.35">
      <c r="A359" s="8" t="s">
        <v>12</v>
      </c>
      <c r="B359" s="14">
        <v>1066.1305696271986</v>
      </c>
      <c r="C359" s="14">
        <v>1171.5261061124011</v>
      </c>
      <c r="D359" s="14">
        <v>1088.4850086853489</v>
      </c>
      <c r="E359" s="14">
        <v>1268.5990934608005</v>
      </c>
      <c r="F359" s="14">
        <v>1151.3324400120034</v>
      </c>
      <c r="G359" s="14">
        <v>1228.2216818063562</v>
      </c>
      <c r="H359" s="14">
        <v>1311.3658078480184</v>
      </c>
      <c r="I359" s="14">
        <v>1235.5789455909162</v>
      </c>
      <c r="J359" s="14">
        <v>1158.9711245602216</v>
      </c>
      <c r="K359" s="14">
        <v>1047.751939502044</v>
      </c>
      <c r="L359" s="14">
        <v>1117.7063831379114</v>
      </c>
      <c r="M359" s="14">
        <v>1253.595850202903</v>
      </c>
      <c r="N359" s="14">
        <v>1068.1600226434844</v>
      </c>
      <c r="O359" s="14">
        <v>1118.0562969758366</v>
      </c>
      <c r="Q359" s="12"/>
    </row>
    <row r="360" spans="1:17" x14ac:dyDescent="0.35">
      <c r="A360" s="8" t="s">
        <v>13</v>
      </c>
      <c r="B360" s="14">
        <v>983.99051097710958</v>
      </c>
      <c r="C360" s="14">
        <v>1190.7944226715247</v>
      </c>
      <c r="D360" s="14">
        <v>1107.4729856685799</v>
      </c>
      <c r="E360" s="14">
        <v>1143.9400895788588</v>
      </c>
      <c r="F360" s="14">
        <v>1239.7237762558855</v>
      </c>
      <c r="G360" s="14">
        <v>1277.4187037964812</v>
      </c>
      <c r="H360" s="14">
        <v>1228.260750534723</v>
      </c>
      <c r="I360" s="14">
        <v>1224.5219862295603</v>
      </c>
      <c r="J360" s="14">
        <v>1186.2617835132864</v>
      </c>
      <c r="K360" s="14">
        <v>1100.9986415355206</v>
      </c>
      <c r="L360" s="14">
        <v>1097.5344637644666</v>
      </c>
      <c r="M360" s="14">
        <v>1083.8103935330175</v>
      </c>
      <c r="N360" s="14">
        <v>1052.3971832783031</v>
      </c>
      <c r="O360" s="14">
        <v>1169.6316557228809</v>
      </c>
      <c r="Q360" s="12"/>
    </row>
    <row r="361" spans="1:17" x14ac:dyDescent="0.35">
      <c r="A361" s="8" t="s">
        <v>14</v>
      </c>
      <c r="B361" s="14">
        <v>781.88821420478553</v>
      </c>
      <c r="C361" s="14">
        <v>872.1521273696228</v>
      </c>
      <c r="D361" s="14">
        <v>737.62708221905496</v>
      </c>
      <c r="E361" s="14">
        <v>817.04218966121653</v>
      </c>
      <c r="F361" s="14">
        <v>774.27754112081925</v>
      </c>
      <c r="G361" s="14">
        <v>703.82716233612314</v>
      </c>
      <c r="H361" s="14">
        <v>617.64025685960428</v>
      </c>
      <c r="I361" s="14">
        <v>622.72151489425187</v>
      </c>
      <c r="J361" s="14">
        <v>589.13774894900803</v>
      </c>
      <c r="K361" s="14">
        <v>567.42306212242397</v>
      </c>
      <c r="L361" s="14">
        <v>598.80688363910781</v>
      </c>
      <c r="M361" s="14">
        <v>689.97936122285819</v>
      </c>
      <c r="N361" s="14">
        <v>636.894472952348</v>
      </c>
      <c r="O361" s="14">
        <v>640.44292762378177</v>
      </c>
      <c r="Q361" s="12"/>
    </row>
    <row r="362" spans="1:17" x14ac:dyDescent="0.35">
      <c r="A362" s="8" t="s">
        <v>15</v>
      </c>
      <c r="B362" s="14">
        <v>2963.7100303310135</v>
      </c>
      <c r="C362" s="14">
        <v>3323.766356753692</v>
      </c>
      <c r="D362" s="14">
        <v>3346.6708243999974</v>
      </c>
      <c r="E362" s="14">
        <v>3706.1471938811574</v>
      </c>
      <c r="F362" s="14">
        <v>3471.3724016548367</v>
      </c>
      <c r="G362" s="14">
        <v>3660.3817904092011</v>
      </c>
      <c r="H362" s="14">
        <v>3617.3543182460853</v>
      </c>
      <c r="I362" s="14">
        <v>3427.4588249434973</v>
      </c>
      <c r="J362" s="14">
        <v>3718.0982500871105</v>
      </c>
      <c r="K362" s="14">
        <v>3569.1521753887373</v>
      </c>
      <c r="L362" s="14">
        <v>3369.7312995749999</v>
      </c>
      <c r="M362" s="14">
        <v>3423.854176212069</v>
      </c>
      <c r="N362" s="14">
        <v>3256.6195183564841</v>
      </c>
      <c r="O362" s="14">
        <v>3226.7327616452521</v>
      </c>
      <c r="Q362" s="12"/>
    </row>
    <row r="363" spans="1:17" x14ac:dyDescent="0.35">
      <c r="A363" s="8" t="s">
        <v>16</v>
      </c>
      <c r="B363" s="14">
        <v>26.123867538231874</v>
      </c>
      <c r="C363" s="14">
        <v>30.596621504535324</v>
      </c>
      <c r="D363" s="14">
        <v>36.403434436612805</v>
      </c>
      <c r="E363" s="14">
        <v>29.420352459356952</v>
      </c>
      <c r="F363" s="14">
        <v>38.418408844045146</v>
      </c>
      <c r="G363" s="14">
        <v>27.798819006350442</v>
      </c>
      <c r="H363" s="14">
        <v>28.340884461109589</v>
      </c>
      <c r="I363" s="14">
        <v>26.811668600731053</v>
      </c>
      <c r="J363" s="14">
        <v>26.325003971710103</v>
      </c>
      <c r="K363" s="14">
        <v>28.916867247145149</v>
      </c>
      <c r="L363" s="14">
        <v>31.195954895858041</v>
      </c>
      <c r="M363" s="14">
        <v>22.562275780146116</v>
      </c>
      <c r="N363" s="14">
        <v>34.121532279489855</v>
      </c>
      <c r="O363" s="14">
        <v>32.757808461753626</v>
      </c>
      <c r="Q363" s="12"/>
    </row>
    <row r="364" spans="1:17" x14ac:dyDescent="0.35">
      <c r="A364" s="8" t="s">
        <v>17</v>
      </c>
      <c r="B364" s="14">
        <v>1467.6128665007282</v>
      </c>
      <c r="C364" s="14">
        <v>1673.2072211958341</v>
      </c>
      <c r="D364" s="14">
        <v>1621.6662467874478</v>
      </c>
      <c r="E364" s="14">
        <v>1631.1578995546683</v>
      </c>
      <c r="F364" s="14">
        <v>1511.695588272119</v>
      </c>
      <c r="G364" s="14">
        <v>1617.0707165165491</v>
      </c>
      <c r="H364" s="14">
        <v>1605.8099561186684</v>
      </c>
      <c r="I364" s="14">
        <v>1608.8001457643015</v>
      </c>
      <c r="J364" s="14">
        <v>1493.4422887843023</v>
      </c>
      <c r="K364" s="14">
        <v>1514.6831655507822</v>
      </c>
      <c r="L364" s="14">
        <v>1493.3677484266818</v>
      </c>
      <c r="M364" s="14">
        <v>1615.1324497059604</v>
      </c>
      <c r="N364" s="14">
        <v>1376.7053974187572</v>
      </c>
      <c r="O364" s="14">
        <v>1458.5380401003436</v>
      </c>
      <c r="Q364" s="12"/>
    </row>
    <row r="365" spans="1:17" x14ac:dyDescent="0.35">
      <c r="A365" s="8" t="s">
        <v>18</v>
      </c>
      <c r="B365" s="14">
        <v>822.40358862077505</v>
      </c>
      <c r="C365" s="14">
        <v>965.29508137619075</v>
      </c>
      <c r="D365" s="14">
        <v>948.83987195180885</v>
      </c>
      <c r="E365" s="14">
        <v>1090.6412668294215</v>
      </c>
      <c r="F365" s="14">
        <v>1053.8692152126112</v>
      </c>
      <c r="G365" s="14">
        <v>1094.1702938843086</v>
      </c>
      <c r="H365" s="14">
        <v>1109.716962481662</v>
      </c>
      <c r="I365" s="14">
        <v>1269.2955379094365</v>
      </c>
      <c r="J365" s="14">
        <v>1254.1287343644972</v>
      </c>
      <c r="K365" s="14">
        <v>1256.6496142122837</v>
      </c>
      <c r="L365" s="14">
        <v>1219.6632668112477</v>
      </c>
      <c r="M365" s="14">
        <v>1136.5028801549302</v>
      </c>
      <c r="N365" s="14">
        <v>1061.6225876235455</v>
      </c>
      <c r="O365" s="14">
        <v>1084.0536267426567</v>
      </c>
      <c r="Q365" s="12"/>
    </row>
    <row r="366" spans="1:17" x14ac:dyDescent="0.35">
      <c r="A366" s="8" t="s">
        <v>19</v>
      </c>
      <c r="B366" s="14">
        <v>845.67058792835633</v>
      </c>
      <c r="C366" s="14">
        <v>1020.1189561933284</v>
      </c>
      <c r="D366" s="14">
        <v>1002.3591152623547</v>
      </c>
      <c r="E366" s="14">
        <v>1170.9564745806601</v>
      </c>
      <c r="F366" s="14">
        <v>1185.0808628480568</v>
      </c>
      <c r="G366" s="14">
        <v>1234.9265679800692</v>
      </c>
      <c r="H366" s="14">
        <v>1140.5947498620048</v>
      </c>
      <c r="I366" s="14">
        <v>1254.171442179013</v>
      </c>
      <c r="J366" s="14">
        <v>1192.1787350163738</v>
      </c>
      <c r="K366" s="14">
        <v>1162.7161732003581</v>
      </c>
      <c r="L366" s="14">
        <v>1265.2267733809256</v>
      </c>
      <c r="M366" s="14">
        <v>1416.6261603481958</v>
      </c>
      <c r="N366" s="14">
        <v>1303.5329781554733</v>
      </c>
      <c r="O366" s="14">
        <v>1108.696188485208</v>
      </c>
      <c r="Q366" s="12"/>
    </row>
    <row r="367" spans="1:17" x14ac:dyDescent="0.35">
      <c r="A367" s="8" t="s">
        <v>20</v>
      </c>
      <c r="B367" s="14">
        <v>646.31519684794921</v>
      </c>
      <c r="C367" s="14">
        <v>715.81424042382787</v>
      </c>
      <c r="D367" s="14">
        <v>679.63121071148782</v>
      </c>
      <c r="E367" s="14">
        <v>708.48821627832979</v>
      </c>
      <c r="F367" s="14">
        <v>673.35766283912449</v>
      </c>
      <c r="G367" s="14">
        <v>665.71343778806408</v>
      </c>
      <c r="H367" s="14">
        <v>590.61254418958652</v>
      </c>
      <c r="I367" s="14">
        <v>654.95806347066468</v>
      </c>
      <c r="J367" s="14">
        <v>666.26917428413776</v>
      </c>
      <c r="K367" s="14">
        <v>618.83364344905203</v>
      </c>
      <c r="L367" s="14">
        <v>714.35155348597186</v>
      </c>
      <c r="M367" s="14">
        <v>809.25760794216069</v>
      </c>
      <c r="N367" s="14">
        <v>655.99960405059835</v>
      </c>
      <c r="O367" s="14">
        <v>637.0871132659239</v>
      </c>
      <c r="Q367" s="12"/>
    </row>
    <row r="368" spans="1:17" x14ac:dyDescent="0.35">
      <c r="A368" s="8" t="s">
        <v>21</v>
      </c>
      <c r="B368" s="14">
        <v>514.92023606931946</v>
      </c>
      <c r="C368" s="14">
        <v>521.62812906494787</v>
      </c>
      <c r="D368" s="14">
        <v>457.83847070017879</v>
      </c>
      <c r="E368" s="14">
        <v>561.18637862538355</v>
      </c>
      <c r="F368" s="14">
        <v>534.82700298106738</v>
      </c>
      <c r="G368" s="14">
        <v>501.70532688457911</v>
      </c>
      <c r="H368" s="14">
        <v>463.42101213597766</v>
      </c>
      <c r="I368" s="14">
        <v>457.68786562709772</v>
      </c>
      <c r="J368" s="14">
        <v>502.88132893868044</v>
      </c>
      <c r="K368" s="14">
        <v>452.11119669097548</v>
      </c>
      <c r="L368" s="14">
        <v>500.96518467406088</v>
      </c>
      <c r="M368" s="14">
        <v>524.14667278132288</v>
      </c>
      <c r="N368" s="14">
        <v>481.55715728620714</v>
      </c>
      <c r="O368" s="14">
        <v>478.73696051569868</v>
      </c>
      <c r="Q368" s="12"/>
    </row>
    <row r="369" spans="1:17" x14ac:dyDescent="0.35">
      <c r="A369" s="8" t="s">
        <v>22</v>
      </c>
      <c r="B369" s="14">
        <v>1075.8271894710733</v>
      </c>
      <c r="C369" s="14">
        <v>1194.2617064372548</v>
      </c>
      <c r="D369" s="14">
        <v>1080.1459900628352</v>
      </c>
      <c r="E369" s="14">
        <v>1059.9393754921614</v>
      </c>
      <c r="F369" s="14">
        <v>1091.5313911499256</v>
      </c>
      <c r="G369" s="14">
        <v>1049.1682754697504</v>
      </c>
      <c r="H369" s="14">
        <v>910.86589003829818</v>
      </c>
      <c r="I369" s="14">
        <v>974.13969478200761</v>
      </c>
      <c r="J369" s="14">
        <v>882.76199280067317</v>
      </c>
      <c r="K369" s="14">
        <v>827.82849168883104</v>
      </c>
      <c r="L369" s="14">
        <v>981.10579404259602</v>
      </c>
      <c r="M369" s="14">
        <v>1010.8707594859394</v>
      </c>
      <c r="N369" s="14">
        <v>972.60381608051705</v>
      </c>
      <c r="O369" s="14">
        <v>982.50053117029847</v>
      </c>
      <c r="Q369" s="12"/>
    </row>
    <row r="370" spans="1:17" x14ac:dyDescent="0.35">
      <c r="A370" s="8" t="s">
        <v>23</v>
      </c>
      <c r="B370" s="14">
        <v>544.53613326844379</v>
      </c>
      <c r="C370" s="14">
        <v>537.02119359611538</v>
      </c>
      <c r="D370" s="14">
        <v>520.41926805269804</v>
      </c>
      <c r="E370" s="14">
        <v>464.31909936865964</v>
      </c>
      <c r="F370" s="14">
        <v>448.13645896665253</v>
      </c>
      <c r="G370" s="14">
        <v>493.43328667012366</v>
      </c>
      <c r="H370" s="14">
        <v>450.17373210699486</v>
      </c>
      <c r="I370" s="14">
        <v>419.59121068177006</v>
      </c>
      <c r="J370" s="14">
        <v>504.18752417604674</v>
      </c>
      <c r="K370" s="14">
        <v>404.43001266055347</v>
      </c>
      <c r="L370" s="14">
        <v>477.33334278468067</v>
      </c>
      <c r="M370" s="14">
        <v>543.34670644871608</v>
      </c>
      <c r="N370" s="14">
        <v>463.60904296929124</v>
      </c>
      <c r="O370" s="14">
        <v>425.82406327330011</v>
      </c>
      <c r="Q370" s="12"/>
    </row>
    <row r="371" spans="1:17" x14ac:dyDescent="0.35">
      <c r="A371" s="8" t="s">
        <v>24</v>
      </c>
      <c r="B371" s="14">
        <v>461.9999673957787</v>
      </c>
      <c r="C371" s="14">
        <v>536.88886593555912</v>
      </c>
      <c r="D371" s="14">
        <v>453.29395571577163</v>
      </c>
      <c r="E371" s="14">
        <v>534.35050279211328</v>
      </c>
      <c r="F371" s="14">
        <v>460.62653056729732</v>
      </c>
      <c r="G371" s="14">
        <v>451.29486916704167</v>
      </c>
      <c r="H371" s="14">
        <v>440.62728170485315</v>
      </c>
      <c r="I371" s="14">
        <v>393.54090122685267</v>
      </c>
      <c r="J371" s="14">
        <v>426.01260054324024</v>
      </c>
      <c r="K371" s="14">
        <v>439.3748464743436</v>
      </c>
      <c r="L371" s="14">
        <v>486.34841729965274</v>
      </c>
      <c r="M371" s="14">
        <v>547.40102765656923</v>
      </c>
      <c r="N371" s="14">
        <v>515.51121590452965</v>
      </c>
      <c r="O371" s="14">
        <v>463.8730201865356</v>
      </c>
      <c r="Q371" s="12"/>
    </row>
    <row r="372" spans="1:17" x14ac:dyDescent="0.35">
      <c r="A372" s="8" t="s">
        <v>25</v>
      </c>
      <c r="B372" s="14">
        <v>1226.8137678390196</v>
      </c>
      <c r="C372" s="14">
        <v>1350.1842071407905</v>
      </c>
      <c r="D372" s="14">
        <v>1263.7906524851219</v>
      </c>
      <c r="E372" s="14">
        <v>1228.1683981281626</v>
      </c>
      <c r="F372" s="14">
        <v>1189.5544399946511</v>
      </c>
      <c r="G372" s="14">
        <v>1098.8055603384219</v>
      </c>
      <c r="H372" s="14">
        <v>997.35720880112217</v>
      </c>
      <c r="I372" s="14">
        <v>1043.0886490404771</v>
      </c>
      <c r="J372" s="14">
        <v>1056.1582070338889</v>
      </c>
      <c r="K372" s="14">
        <v>1044.5650799812556</v>
      </c>
      <c r="L372" s="14">
        <v>1165.2274069688551</v>
      </c>
      <c r="M372" s="14">
        <v>1306.127401275407</v>
      </c>
      <c r="N372" s="14">
        <v>1154.2526848424463</v>
      </c>
      <c r="O372" s="14">
        <v>1269.2648198769919</v>
      </c>
      <c r="Q372" s="12"/>
    </row>
    <row r="373" spans="1:17" x14ac:dyDescent="0.35">
      <c r="A373" s="8" t="s">
        <v>26</v>
      </c>
      <c r="B373" s="14">
        <v>1268.5933679003595</v>
      </c>
      <c r="C373" s="14">
        <v>1441.7859226084479</v>
      </c>
      <c r="D373" s="14">
        <v>1425.4065748186035</v>
      </c>
      <c r="E373" s="14">
        <v>1489.0669982181971</v>
      </c>
      <c r="F373" s="14">
        <v>1396.8571729109315</v>
      </c>
      <c r="G373" s="14">
        <v>1445.4319930766287</v>
      </c>
      <c r="H373" s="14">
        <v>1267.6901331493109</v>
      </c>
      <c r="I373" s="14">
        <v>1460.2298881005277</v>
      </c>
      <c r="J373" s="14">
        <v>1460.8462783736736</v>
      </c>
      <c r="K373" s="14">
        <v>1206.0729106547565</v>
      </c>
      <c r="L373" s="14">
        <v>1326.8095073921595</v>
      </c>
      <c r="M373" s="14">
        <v>1711.2610348583885</v>
      </c>
      <c r="N373" s="14">
        <v>1615.1905554233588</v>
      </c>
      <c r="O373" s="14">
        <v>1461.2542183990463</v>
      </c>
      <c r="Q373" s="12"/>
    </row>
    <row r="374" spans="1:17" x14ac:dyDescent="0.35">
      <c r="A374" s="8" t="s">
        <v>27</v>
      </c>
      <c r="B374" s="14">
        <v>641.51102557431511</v>
      </c>
      <c r="C374" s="14">
        <v>718.95424407322923</v>
      </c>
      <c r="D374" s="14">
        <v>725.56472974153121</v>
      </c>
      <c r="E374" s="14">
        <v>743.78919372220503</v>
      </c>
      <c r="F374" s="14">
        <v>735.39093619045298</v>
      </c>
      <c r="G374" s="14">
        <v>739.42234007013394</v>
      </c>
      <c r="H374" s="14">
        <v>670.76293662387957</v>
      </c>
      <c r="I374" s="14">
        <v>680.51762718309237</v>
      </c>
      <c r="J374" s="14">
        <v>669.22178878960995</v>
      </c>
      <c r="K374" s="14">
        <v>731.80606402049409</v>
      </c>
      <c r="L374" s="14">
        <v>794.53298456089669</v>
      </c>
      <c r="M374" s="14">
        <v>845.71590712658372</v>
      </c>
      <c r="N374" s="14">
        <v>749.15344741180388</v>
      </c>
      <c r="O374" s="14">
        <v>752.36665774250059</v>
      </c>
      <c r="Q374" s="12"/>
    </row>
    <row r="375" spans="1:17" x14ac:dyDescent="0.35">
      <c r="A375" s="12"/>
      <c r="P375" s="4"/>
    </row>
    <row r="376" spans="1:17" x14ac:dyDescent="0.35">
      <c r="A376" s="5" t="s">
        <v>173</v>
      </c>
    </row>
    <row r="377" spans="1:17" x14ac:dyDescent="0.35">
      <c r="A377" s="4" t="s">
        <v>174</v>
      </c>
    </row>
    <row r="379" spans="1:17" x14ac:dyDescent="0.35">
      <c r="A379" s="8"/>
      <c r="B379" s="13" t="s">
        <v>258</v>
      </c>
      <c r="C379" s="13" t="s">
        <v>119</v>
      </c>
      <c r="D379" s="13" t="s">
        <v>120</v>
      </c>
      <c r="E379" s="13" t="s">
        <v>121</v>
      </c>
      <c r="F379" s="13" t="s">
        <v>122</v>
      </c>
      <c r="G379" s="13" t="s">
        <v>123</v>
      </c>
      <c r="H379" s="13" t="s">
        <v>124</v>
      </c>
      <c r="I379" s="13" t="s">
        <v>125</v>
      </c>
      <c r="J379" s="13" t="s">
        <v>126</v>
      </c>
      <c r="K379" s="13" t="s">
        <v>127</v>
      </c>
      <c r="L379" s="13" t="s">
        <v>128</v>
      </c>
      <c r="M379" s="13" t="s">
        <v>129</v>
      </c>
      <c r="N379" s="13" t="s">
        <v>130</v>
      </c>
      <c r="O379" s="13" t="s">
        <v>131</v>
      </c>
      <c r="P379" s="8" t="s">
        <v>132</v>
      </c>
    </row>
    <row r="380" spans="1:17" x14ac:dyDescent="0.35">
      <c r="A380" s="8" t="s">
        <v>3</v>
      </c>
      <c r="B380" s="73">
        <f>B36/(B62/1000)</f>
        <v>48.169031017608162</v>
      </c>
      <c r="C380" s="73">
        <f t="shared" ref="C380:P380" si="35">C36/(C62/1000)</f>
        <v>48.022786406652543</v>
      </c>
      <c r="D380" s="73">
        <f t="shared" si="35"/>
        <v>48.175385807927128</v>
      </c>
      <c r="E380" s="73">
        <f t="shared" si="35"/>
        <v>48.031070576601479</v>
      </c>
      <c r="F380" s="73">
        <f t="shared" si="35"/>
        <v>48.323749926615051</v>
      </c>
      <c r="G380" s="73">
        <f t="shared" si="35"/>
        <v>48.095704465065594</v>
      </c>
      <c r="H380" s="73">
        <f t="shared" si="35"/>
        <v>47.731627365981744</v>
      </c>
      <c r="I380" s="73">
        <f t="shared" si="35"/>
        <v>46.898288960518748</v>
      </c>
      <c r="J380" s="73">
        <f t="shared" si="35"/>
        <v>46.932360832978482</v>
      </c>
      <c r="K380" s="73">
        <f t="shared" si="35"/>
        <v>46.786777626743493</v>
      </c>
      <c r="L380" s="73">
        <f t="shared" si="35"/>
        <v>47.545640846640069</v>
      </c>
      <c r="M380" s="73">
        <f t="shared" si="35"/>
        <v>47.517960929384287</v>
      </c>
      <c r="N380" s="73">
        <f t="shared" si="35"/>
        <v>47.341474260174934</v>
      </c>
      <c r="O380" s="73">
        <f t="shared" si="35"/>
        <v>47.067802411791817</v>
      </c>
      <c r="P380" s="73">
        <f t="shared" si="35"/>
        <v>47.038801638914897</v>
      </c>
    </row>
    <row r="381" spans="1:17" x14ac:dyDescent="0.35">
      <c r="A381" s="8" t="s">
        <v>10</v>
      </c>
      <c r="B381" s="73">
        <f>B37/(B$63/1000)</f>
        <v>8.3919592101227227</v>
      </c>
      <c r="C381" s="73">
        <f t="shared" ref="C381:P381" si="36">C37/(C$63/1000)</f>
        <v>8.3972082619819979</v>
      </c>
      <c r="D381" s="73">
        <f t="shared" si="36"/>
        <v>8.6815705297732073</v>
      </c>
      <c r="E381" s="73">
        <f t="shared" si="36"/>
        <v>8.9005034899762379</v>
      </c>
      <c r="F381" s="73">
        <f t="shared" si="36"/>
        <v>9.1178823750195104</v>
      </c>
      <c r="G381" s="73">
        <f t="shared" si="36"/>
        <v>9.2991940427615436</v>
      </c>
      <c r="H381" s="73">
        <f t="shared" si="36"/>
        <v>9.2942112211716879</v>
      </c>
      <c r="I381" s="73">
        <f t="shared" si="36"/>
        <v>9.0974400903203279</v>
      </c>
      <c r="J381" s="73">
        <f t="shared" si="36"/>
        <v>8.9356548539902487</v>
      </c>
      <c r="K381" s="73">
        <f t="shared" si="36"/>
        <v>8.7851444068859355</v>
      </c>
      <c r="L381" s="73">
        <f t="shared" si="36"/>
        <v>8.7285817112254929</v>
      </c>
      <c r="M381" s="73">
        <f t="shared" si="36"/>
        <v>8.664706486633909</v>
      </c>
      <c r="N381" s="73">
        <f t="shared" si="36"/>
        <v>8.5419830592811667</v>
      </c>
      <c r="O381" s="73">
        <f t="shared" si="36"/>
        <v>8.5092931694089895</v>
      </c>
      <c r="P381" s="73">
        <f t="shared" si="36"/>
        <v>8.4400688152732375</v>
      </c>
    </row>
    <row r="382" spans="1:17" x14ac:dyDescent="0.35">
      <c r="A382" s="8" t="s">
        <v>11</v>
      </c>
      <c r="B382" s="73">
        <f t="shared" ref="B382:P399" si="37">B38/(B$63/1000)</f>
        <v>3.8991920396966266</v>
      </c>
      <c r="C382" s="73">
        <f t="shared" si="37"/>
        <v>3.8480510173170694</v>
      </c>
      <c r="D382" s="73">
        <f t="shared" si="37"/>
        <v>3.8830407008930417</v>
      </c>
      <c r="E382" s="73">
        <f t="shared" si="37"/>
        <v>3.9009296390220869</v>
      </c>
      <c r="F382" s="73">
        <f t="shared" si="37"/>
        <v>3.9218303538736894</v>
      </c>
      <c r="G382" s="73">
        <f t="shared" si="37"/>
        <v>3.8435270297140876</v>
      </c>
      <c r="H382" s="73">
        <f t="shared" si="37"/>
        <v>3.7474105770229156</v>
      </c>
      <c r="I382" s="73">
        <f t="shared" si="37"/>
        <v>3.6260043529792045</v>
      </c>
      <c r="J382" s="73">
        <f t="shared" si="37"/>
        <v>3.5328972671114713</v>
      </c>
      <c r="K382" s="73">
        <f t="shared" si="37"/>
        <v>3.5166978279380539</v>
      </c>
      <c r="L382" s="73">
        <f t="shared" si="37"/>
        <v>3.5100439507880719</v>
      </c>
      <c r="M382" s="73">
        <f t="shared" si="37"/>
        <v>3.5098178407250082</v>
      </c>
      <c r="N382" s="73">
        <f t="shared" si="37"/>
        <v>3.4810586127530181</v>
      </c>
      <c r="O382" s="73">
        <f t="shared" si="37"/>
        <v>3.4078984709651268</v>
      </c>
      <c r="P382" s="73">
        <f t="shared" si="37"/>
        <v>3.4113853172270465</v>
      </c>
    </row>
    <row r="383" spans="1:17" x14ac:dyDescent="0.35">
      <c r="A383" s="8" t="s">
        <v>12</v>
      </c>
      <c r="B383" s="73">
        <f t="shared" si="37"/>
        <v>3.1643561688600457</v>
      </c>
      <c r="C383" s="73">
        <f t="shared" si="37"/>
        <v>3.1634664379811559</v>
      </c>
      <c r="D383" s="73">
        <f t="shared" si="37"/>
        <v>3.2554379113933494</v>
      </c>
      <c r="E383" s="73">
        <f t="shared" si="37"/>
        <v>3.3115575965381021</v>
      </c>
      <c r="F383" s="73">
        <f t="shared" si="37"/>
        <v>3.3308222857119771</v>
      </c>
      <c r="G383" s="73">
        <f t="shared" si="37"/>
        <v>3.3289272419679183</v>
      </c>
      <c r="H383" s="73">
        <f t="shared" si="37"/>
        <v>3.3081421342544313</v>
      </c>
      <c r="I383" s="73">
        <f t="shared" si="37"/>
        <v>3.2812829946602036</v>
      </c>
      <c r="J383" s="73">
        <f t="shared" si="37"/>
        <v>3.21585249746057</v>
      </c>
      <c r="K383" s="73">
        <f t="shared" si="37"/>
        <v>3.1547457731496045</v>
      </c>
      <c r="L383" s="73">
        <f t="shared" si="37"/>
        <v>3.1518940676984863</v>
      </c>
      <c r="M383" s="73">
        <f t="shared" si="37"/>
        <v>3.1417296721891832</v>
      </c>
      <c r="N383" s="73">
        <f t="shared" si="37"/>
        <v>3.0685350051548519</v>
      </c>
      <c r="O383" s="73">
        <f t="shared" si="37"/>
        <v>3.061341211436698</v>
      </c>
      <c r="P383" s="73">
        <f t="shared" si="37"/>
        <v>3.079870817699963</v>
      </c>
      <c r="Q383" s="12"/>
    </row>
    <row r="384" spans="1:17" x14ac:dyDescent="0.35">
      <c r="A384" s="8" t="s">
        <v>13</v>
      </c>
      <c r="B384" s="73">
        <f t="shared" si="37"/>
        <v>2.6902400848402825</v>
      </c>
      <c r="C384" s="73">
        <f t="shared" si="37"/>
        <v>2.7178626470085194</v>
      </c>
      <c r="D384" s="73">
        <f t="shared" si="37"/>
        <v>2.8001014791363721</v>
      </c>
      <c r="E384" s="73">
        <f t="shared" si="37"/>
        <v>2.8558962880046974</v>
      </c>
      <c r="F384" s="73">
        <f t="shared" si="37"/>
        <v>2.895242256198276</v>
      </c>
      <c r="G384" s="73">
        <f t="shared" si="37"/>
        <v>2.8756965107746191</v>
      </c>
      <c r="H384" s="73">
        <f t="shared" si="37"/>
        <v>2.9276223076405485</v>
      </c>
      <c r="I384" s="73">
        <f t="shared" si="37"/>
        <v>2.8632186771073131</v>
      </c>
      <c r="J384" s="73">
        <f t="shared" si="37"/>
        <v>2.8411044478978993</v>
      </c>
      <c r="K384" s="73">
        <f t="shared" si="37"/>
        <v>2.7808380597075835</v>
      </c>
      <c r="L384" s="73">
        <f t="shared" si="37"/>
        <v>2.7732002979827768</v>
      </c>
      <c r="M384" s="73">
        <f t="shared" si="37"/>
        <v>2.7185079683164068</v>
      </c>
      <c r="N384" s="73">
        <f t="shared" si="37"/>
        <v>2.6889208464513801</v>
      </c>
      <c r="O384" s="73">
        <f t="shared" si="37"/>
        <v>2.7222355094761248</v>
      </c>
      <c r="P384" s="73">
        <f t="shared" si="37"/>
        <v>2.7203492089849362</v>
      </c>
      <c r="Q384" s="12"/>
    </row>
    <row r="385" spans="1:17" x14ac:dyDescent="0.35">
      <c r="A385" s="8" t="s">
        <v>14</v>
      </c>
      <c r="B385" s="73">
        <f t="shared" si="37"/>
        <v>3.4667633535534863</v>
      </c>
      <c r="C385" s="73">
        <f t="shared" si="37"/>
        <v>3.3061576649493638</v>
      </c>
      <c r="D385" s="73">
        <f t="shared" si="37"/>
        <v>3.1243878991442333</v>
      </c>
      <c r="E385" s="73">
        <f t="shared" si="37"/>
        <v>2.9751396240040777</v>
      </c>
      <c r="F385" s="73">
        <f t="shared" si="37"/>
        <v>2.7456202000213441</v>
      </c>
      <c r="G385" s="73">
        <f t="shared" si="37"/>
        <v>2.5763767013254024</v>
      </c>
      <c r="H385" s="73">
        <f t="shared" si="37"/>
        <v>2.3651062614752663</v>
      </c>
      <c r="I385" s="73">
        <f t="shared" si="37"/>
        <v>2.1234977312377041</v>
      </c>
      <c r="J385" s="73">
        <f t="shared" si="37"/>
        <v>1.960299508489953</v>
      </c>
      <c r="K385" s="73">
        <f t="shared" si="37"/>
        <v>1.8456935093517319</v>
      </c>
      <c r="L385" s="73">
        <f t="shared" si="37"/>
        <v>1.8195359077214643</v>
      </c>
      <c r="M385" s="73">
        <f t="shared" si="37"/>
        <v>1.8150484029784621</v>
      </c>
      <c r="N385" s="73">
        <f t="shared" si="37"/>
        <v>1.8132732697056386</v>
      </c>
      <c r="O385" s="73">
        <f t="shared" si="37"/>
        <v>1.7754701491391389</v>
      </c>
      <c r="P385" s="73">
        <f t="shared" si="37"/>
        <v>1.7706677568217566</v>
      </c>
      <c r="Q385" s="12"/>
    </row>
    <row r="386" spans="1:17" x14ac:dyDescent="0.35">
      <c r="A386" s="8" t="s">
        <v>15</v>
      </c>
      <c r="B386" s="73">
        <f t="shared" si="37"/>
        <v>8.6956735672992469</v>
      </c>
      <c r="C386" s="73">
        <f t="shared" si="37"/>
        <v>8.6571428688790384</v>
      </c>
      <c r="D386" s="73">
        <f t="shared" si="37"/>
        <v>9.0168966251362743</v>
      </c>
      <c r="E386" s="73">
        <f t="shared" si="37"/>
        <v>9.2627771096879634</v>
      </c>
      <c r="F386" s="73">
        <f t="shared" si="37"/>
        <v>9.4855079908285607</v>
      </c>
      <c r="G386" s="73">
        <f t="shared" si="37"/>
        <v>9.5868035948154162</v>
      </c>
      <c r="H386" s="73">
        <f t="shared" si="37"/>
        <v>9.5630305690825459</v>
      </c>
      <c r="I386" s="73">
        <f t="shared" si="37"/>
        <v>9.3346204050567092</v>
      </c>
      <c r="J386" s="73">
        <f t="shared" si="37"/>
        <v>9.1613285882083098</v>
      </c>
      <c r="K386" s="73">
        <f t="shared" si="37"/>
        <v>8.9832368514061169</v>
      </c>
      <c r="L386" s="73">
        <f t="shared" si="37"/>
        <v>8.9997224766234769</v>
      </c>
      <c r="M386" s="73">
        <f t="shared" si="37"/>
        <v>8.8966349466393897</v>
      </c>
      <c r="N386" s="73">
        <f t="shared" si="37"/>
        <v>8.7905525104653002</v>
      </c>
      <c r="O386" s="73">
        <f t="shared" si="37"/>
        <v>8.7864007189217599</v>
      </c>
      <c r="P386" s="73">
        <f t="shared" si="37"/>
        <v>8.7048474094238912</v>
      </c>
      <c r="Q386" s="12"/>
    </row>
    <row r="387" spans="1:17" x14ac:dyDescent="0.35">
      <c r="A387" s="8" t="s">
        <v>16</v>
      </c>
      <c r="B387" s="73">
        <f t="shared" si="37"/>
        <v>8.8390452565217145E-2</v>
      </c>
      <c r="C387" s="73">
        <f t="shared" si="37"/>
        <v>9.3935388742194564E-2</v>
      </c>
      <c r="D387" s="73">
        <f t="shared" si="37"/>
        <v>0.10013445535243122</v>
      </c>
      <c r="E387" s="73">
        <f t="shared" si="37"/>
        <v>0.10574048811518347</v>
      </c>
      <c r="F387" s="73">
        <f t="shared" si="37"/>
        <v>0.10604346337834257</v>
      </c>
      <c r="G387" s="73">
        <f t="shared" si="37"/>
        <v>0.10985953083539091</v>
      </c>
      <c r="H387" s="73">
        <f t="shared" si="37"/>
        <v>9.8467091726860689E-2</v>
      </c>
      <c r="I387" s="73">
        <f t="shared" si="37"/>
        <v>8.6889975051534896E-2</v>
      </c>
      <c r="J387" s="73">
        <f t="shared" si="37"/>
        <v>8.6069918058746822E-2</v>
      </c>
      <c r="K387" s="73">
        <f t="shared" si="37"/>
        <v>7.9901168097105346E-2</v>
      </c>
      <c r="L387" s="73">
        <f t="shared" si="37"/>
        <v>7.962770681151593E-2</v>
      </c>
      <c r="M387" s="73">
        <f t="shared" si="37"/>
        <v>8.4228043056303076E-2</v>
      </c>
      <c r="N387" s="73">
        <f t="shared" si="37"/>
        <v>8.7212276434598793E-2</v>
      </c>
      <c r="O387" s="73">
        <f t="shared" si="37"/>
        <v>8.8698501501115107E-2</v>
      </c>
      <c r="P387" s="73">
        <f t="shared" si="37"/>
        <v>9.3029618159457969E-2</v>
      </c>
      <c r="Q387" s="12"/>
    </row>
    <row r="388" spans="1:17" x14ac:dyDescent="0.35">
      <c r="A388" s="8" t="s">
        <v>17</v>
      </c>
      <c r="B388" s="73">
        <f t="shared" si="37"/>
        <v>4.6380147894529795</v>
      </c>
      <c r="C388" s="73">
        <f t="shared" si="37"/>
        <v>4.7074739945440562</v>
      </c>
      <c r="D388" s="73">
        <f t="shared" si="37"/>
        <v>4.8184134914856891</v>
      </c>
      <c r="E388" s="73">
        <f t="shared" si="37"/>
        <v>4.8479511580024077</v>
      </c>
      <c r="F388" s="73">
        <f t="shared" si="37"/>
        <v>4.7427356339984765</v>
      </c>
      <c r="G388" s="73">
        <f t="shared" si="37"/>
        <v>4.6255310376905756</v>
      </c>
      <c r="H388" s="73">
        <f t="shared" si="37"/>
        <v>4.5005035874932853</v>
      </c>
      <c r="I388" s="73">
        <f t="shared" si="37"/>
        <v>4.3065538877911873</v>
      </c>
      <c r="J388" s="73">
        <f t="shared" si="37"/>
        <v>4.1481351698454709</v>
      </c>
      <c r="K388" s="73">
        <f t="shared" si="37"/>
        <v>4.0178017084895847</v>
      </c>
      <c r="L388" s="73">
        <f t="shared" si="37"/>
        <v>4.0324390482761316</v>
      </c>
      <c r="M388" s="73">
        <f t="shared" si="37"/>
        <v>4.0028809270188113</v>
      </c>
      <c r="N388" s="73">
        <f t="shared" si="37"/>
        <v>3.9566632888866158</v>
      </c>
      <c r="O388" s="73">
        <f t="shared" si="37"/>
        <v>3.9200495273524565</v>
      </c>
      <c r="P388" s="73">
        <f t="shared" si="37"/>
        <v>3.9142595956889976</v>
      </c>
      <c r="Q388" s="12"/>
    </row>
    <row r="389" spans="1:17" x14ac:dyDescent="0.35">
      <c r="A389" s="8" t="s">
        <v>18</v>
      </c>
      <c r="B389" s="73">
        <f t="shared" si="37"/>
        <v>2.8960516958399656</v>
      </c>
      <c r="C389" s="73">
        <f t="shared" si="37"/>
        <v>2.9950437796192975</v>
      </c>
      <c r="D389" s="73">
        <f t="shared" si="37"/>
        <v>3.0720111327068258</v>
      </c>
      <c r="E389" s="73">
        <f t="shared" si="37"/>
        <v>3.1750420335888303</v>
      </c>
      <c r="F389" s="73">
        <f t="shared" si="37"/>
        <v>3.2582499061888268</v>
      </c>
      <c r="G389" s="73">
        <f t="shared" si="37"/>
        <v>3.3311074352307273</v>
      </c>
      <c r="H389" s="73">
        <f t="shared" si="37"/>
        <v>3.3735964704772172</v>
      </c>
      <c r="I389" s="73">
        <f t="shared" si="37"/>
        <v>3.2738305358850996</v>
      </c>
      <c r="J389" s="73">
        <f t="shared" si="37"/>
        <v>3.2447879362207863</v>
      </c>
      <c r="K389" s="73">
        <f t="shared" si="37"/>
        <v>3.2077226123390981</v>
      </c>
      <c r="L389" s="73">
        <f t="shared" si="37"/>
        <v>3.283378673154171</v>
      </c>
      <c r="M389" s="73">
        <f t="shared" si="37"/>
        <v>3.2932515509273843</v>
      </c>
      <c r="N389" s="73">
        <f t="shared" si="37"/>
        <v>3.2568691886398495</v>
      </c>
      <c r="O389" s="73">
        <f t="shared" si="37"/>
        <v>3.2412903077210484</v>
      </c>
      <c r="P389" s="73">
        <f t="shared" si="37"/>
        <v>3.2674063969317819</v>
      </c>
      <c r="Q389" s="12"/>
    </row>
    <row r="390" spans="1:17" x14ac:dyDescent="0.35">
      <c r="A390" s="8" t="s">
        <v>19</v>
      </c>
      <c r="B390" s="73">
        <f t="shared" si="37"/>
        <v>3.2134390368558163</v>
      </c>
      <c r="C390" s="73">
        <f t="shared" si="37"/>
        <v>3.3138045177640287</v>
      </c>
      <c r="D390" s="73">
        <f t="shared" si="37"/>
        <v>3.4560850153931368</v>
      </c>
      <c r="E390" s="73">
        <f t="shared" si="37"/>
        <v>3.5185078782643839</v>
      </c>
      <c r="F390" s="73">
        <f t="shared" si="37"/>
        <v>3.6080859906180387</v>
      </c>
      <c r="G390" s="73">
        <f t="shared" si="37"/>
        <v>3.6356745104165751</v>
      </c>
      <c r="H390" s="73">
        <f t="shared" si="37"/>
        <v>3.6229218978931841</v>
      </c>
      <c r="I390" s="73">
        <f t="shared" si="37"/>
        <v>3.5765354176186728</v>
      </c>
      <c r="J390" s="73">
        <f t="shared" si="37"/>
        <v>3.5685923309191807</v>
      </c>
      <c r="K390" s="73">
        <f t="shared" si="37"/>
        <v>3.4800266087951308</v>
      </c>
      <c r="L390" s="73">
        <f t="shared" si="37"/>
        <v>3.4750690984062214</v>
      </c>
      <c r="M390" s="73">
        <f t="shared" si="37"/>
        <v>3.4887216325950869</v>
      </c>
      <c r="N390" s="73">
        <f t="shared" si="37"/>
        <v>3.5179660419043994</v>
      </c>
      <c r="O390" s="73">
        <f t="shared" si="37"/>
        <v>3.520039204510923</v>
      </c>
      <c r="P390" s="73">
        <f t="shared" si="37"/>
        <v>3.4971083227230175</v>
      </c>
      <c r="Q390" s="12"/>
    </row>
    <row r="391" spans="1:17" x14ac:dyDescent="0.35">
      <c r="A391" s="8" t="s">
        <v>20</v>
      </c>
      <c r="B391" s="73">
        <f t="shared" si="37"/>
        <v>2.8125741134810349</v>
      </c>
      <c r="C391" s="73">
        <f t="shared" si="37"/>
        <v>2.8010290599732128</v>
      </c>
      <c r="D391" s="73">
        <f t="shared" si="37"/>
        <v>2.8102186775997251</v>
      </c>
      <c r="E391" s="73">
        <f t="shared" si="37"/>
        <v>2.7863425303521367</v>
      </c>
      <c r="F391" s="73">
        <f t="shared" si="37"/>
        <v>2.748951053280384</v>
      </c>
      <c r="G391" s="73">
        <f t="shared" si="37"/>
        <v>2.6452568394852953</v>
      </c>
      <c r="H391" s="73">
        <f t="shared" si="37"/>
        <v>2.5454711970957686</v>
      </c>
      <c r="I391" s="73">
        <f t="shared" si="37"/>
        <v>2.4415367417547675</v>
      </c>
      <c r="J391" s="73">
        <f t="shared" si="37"/>
        <v>2.3874412316439613</v>
      </c>
      <c r="K391" s="73">
        <f t="shared" si="37"/>
        <v>2.356413160509534</v>
      </c>
      <c r="L391" s="73">
        <f t="shared" si="37"/>
        <v>2.3263796681963704</v>
      </c>
      <c r="M391" s="73">
        <f t="shared" si="37"/>
        <v>2.2707687392307454</v>
      </c>
      <c r="N391" s="73">
        <f t="shared" si="37"/>
        <v>2.2517746057560855</v>
      </c>
      <c r="O391" s="73">
        <f t="shared" si="37"/>
        <v>2.2384916656106695</v>
      </c>
      <c r="P391" s="73">
        <f t="shared" si="37"/>
        <v>2.1909658129487521</v>
      </c>
      <c r="Q391" s="12"/>
    </row>
    <row r="392" spans="1:17" x14ac:dyDescent="0.35">
      <c r="A392" s="8" t="s">
        <v>21</v>
      </c>
      <c r="B392" s="73">
        <f t="shared" si="37"/>
        <v>1.9087580130756878</v>
      </c>
      <c r="C392" s="73">
        <f t="shared" si="37"/>
        <v>1.8571328254156469</v>
      </c>
      <c r="D392" s="73">
        <f t="shared" si="37"/>
        <v>1.840900447317517</v>
      </c>
      <c r="E392" s="73">
        <f t="shared" si="37"/>
        <v>1.8688994976859914</v>
      </c>
      <c r="F392" s="73">
        <f t="shared" si="37"/>
        <v>1.8495570030460928</v>
      </c>
      <c r="G392" s="73">
        <f t="shared" si="37"/>
        <v>1.7745681129095123</v>
      </c>
      <c r="H392" s="73">
        <f t="shared" si="37"/>
        <v>1.7372399373521166</v>
      </c>
      <c r="I392" s="73">
        <f t="shared" si="37"/>
        <v>1.6402533095879883</v>
      </c>
      <c r="J392" s="73">
        <f t="shared" si="37"/>
        <v>1.6079484108938096</v>
      </c>
      <c r="K392" s="73">
        <f t="shared" si="37"/>
        <v>1.5932042681559646</v>
      </c>
      <c r="L392" s="73">
        <f t="shared" si="37"/>
        <v>1.5631234492295223</v>
      </c>
      <c r="M392" s="73">
        <f t="shared" si="37"/>
        <v>1.5853736901216455</v>
      </c>
      <c r="N392" s="73">
        <f t="shared" si="37"/>
        <v>1.5752242742510159</v>
      </c>
      <c r="O392" s="73">
        <f t="shared" si="37"/>
        <v>1.5603123379039487</v>
      </c>
      <c r="P392" s="73">
        <f t="shared" si="37"/>
        <v>1.5473908810379073</v>
      </c>
      <c r="Q392" s="12"/>
    </row>
    <row r="393" spans="1:17" x14ac:dyDescent="0.35">
      <c r="A393" s="8" t="s">
        <v>22</v>
      </c>
      <c r="B393" s="73">
        <f t="shared" si="37"/>
        <v>5.1273359364963484</v>
      </c>
      <c r="C393" s="73">
        <f t="shared" si="37"/>
        <v>4.8987095824452025</v>
      </c>
      <c r="D393" s="73">
        <f t="shared" si="37"/>
        <v>4.8173667842483505</v>
      </c>
      <c r="E393" s="73">
        <f t="shared" si="37"/>
        <v>4.6797173991502179</v>
      </c>
      <c r="F393" s="73">
        <f t="shared" si="37"/>
        <v>4.5325347498320046</v>
      </c>
      <c r="G393" s="73">
        <f t="shared" si="37"/>
        <v>4.2982357920923215</v>
      </c>
      <c r="H393" s="73">
        <f t="shared" si="37"/>
        <v>4.0545788827257994</v>
      </c>
      <c r="I393" s="73">
        <f t="shared" si="37"/>
        <v>3.7412416215037481</v>
      </c>
      <c r="J393" s="73">
        <f t="shared" si="37"/>
        <v>3.4815824113938363</v>
      </c>
      <c r="K393" s="73">
        <f t="shared" si="37"/>
        <v>3.2825500394885712</v>
      </c>
      <c r="L393" s="73">
        <f t="shared" si="37"/>
        <v>3.1813235957658623</v>
      </c>
      <c r="M393" s="73">
        <f t="shared" si="37"/>
        <v>3.1624387789657948</v>
      </c>
      <c r="N393" s="73">
        <f t="shared" si="37"/>
        <v>3.1480762276043315</v>
      </c>
      <c r="O393" s="73">
        <f t="shared" si="37"/>
        <v>3.1398790919084614</v>
      </c>
      <c r="P393" s="73">
        <f t="shared" si="37"/>
        <v>3.1030458053249745</v>
      </c>
      <c r="Q393" s="12"/>
    </row>
    <row r="394" spans="1:17" x14ac:dyDescent="0.35">
      <c r="A394" s="8" t="s">
        <v>23</v>
      </c>
      <c r="B394" s="73">
        <f t="shared" si="37"/>
        <v>1.7461884975402897</v>
      </c>
      <c r="C394" s="73">
        <f t="shared" si="37"/>
        <v>1.7439118050874902</v>
      </c>
      <c r="D394" s="73">
        <f t="shared" si="37"/>
        <v>1.7409474331038335</v>
      </c>
      <c r="E394" s="73">
        <f t="shared" si="37"/>
        <v>1.7171027183603291</v>
      </c>
      <c r="F394" s="73">
        <f t="shared" si="37"/>
        <v>1.6741482373257448</v>
      </c>
      <c r="G394" s="73">
        <f t="shared" si="37"/>
        <v>1.6362214268984874</v>
      </c>
      <c r="H394" s="73">
        <f t="shared" si="37"/>
        <v>1.5609464102701822</v>
      </c>
      <c r="I394" s="73">
        <f t="shared" si="37"/>
        <v>1.4960251421300952</v>
      </c>
      <c r="J394" s="73">
        <f t="shared" si="37"/>
        <v>1.4476139857747683</v>
      </c>
      <c r="K394" s="73">
        <f t="shared" si="37"/>
        <v>1.4184473118663925</v>
      </c>
      <c r="L394" s="73">
        <f t="shared" si="37"/>
        <v>1.4141368407765353</v>
      </c>
      <c r="M394" s="73">
        <f t="shared" si="37"/>
        <v>1.3892020412146395</v>
      </c>
      <c r="N394" s="73">
        <f t="shared" si="37"/>
        <v>1.3836578711904766</v>
      </c>
      <c r="O394" s="73">
        <f t="shared" si="37"/>
        <v>1.3645019550880479</v>
      </c>
      <c r="P394" s="73">
        <f t="shared" si="37"/>
        <v>1.3531091804645627</v>
      </c>
      <c r="Q394" s="12"/>
    </row>
    <row r="395" spans="1:17" x14ac:dyDescent="0.35">
      <c r="A395" s="8" t="s">
        <v>24</v>
      </c>
      <c r="B395" s="73">
        <f t="shared" si="37"/>
        <v>1.6650185174270333</v>
      </c>
      <c r="C395" s="73">
        <f t="shared" si="37"/>
        <v>1.6711636427678862</v>
      </c>
      <c r="D395" s="73">
        <f t="shared" si="37"/>
        <v>1.7056170692283521</v>
      </c>
      <c r="E395" s="73">
        <f t="shared" si="37"/>
        <v>1.6947939621698305</v>
      </c>
      <c r="F395" s="73">
        <f t="shared" si="37"/>
        <v>1.6994781449648408</v>
      </c>
      <c r="G395" s="73">
        <f t="shared" si="37"/>
        <v>1.6385310664265336</v>
      </c>
      <c r="H395" s="73">
        <f t="shared" si="37"/>
        <v>1.5687620364448127</v>
      </c>
      <c r="I395" s="73">
        <f t="shared" si="37"/>
        <v>1.4856456666716173</v>
      </c>
      <c r="J395" s="73">
        <f t="shared" si="37"/>
        <v>1.4286719397277989</v>
      </c>
      <c r="K395" s="73">
        <f t="shared" si="37"/>
        <v>1.3954743322146193</v>
      </c>
      <c r="L395" s="73">
        <f t="shared" si="37"/>
        <v>1.4087846317343811</v>
      </c>
      <c r="M395" s="73">
        <f t="shared" si="37"/>
        <v>1.4171625503634564</v>
      </c>
      <c r="N395" s="73">
        <f t="shared" si="37"/>
        <v>1.4089346145480024</v>
      </c>
      <c r="O395" s="73">
        <f t="shared" si="37"/>
        <v>1.4129142063504543</v>
      </c>
      <c r="P395" s="73">
        <f t="shared" si="37"/>
        <v>1.4186924146294533</v>
      </c>
      <c r="Q395" s="12"/>
    </row>
    <row r="396" spans="1:17" x14ac:dyDescent="0.35">
      <c r="A396" s="8" t="s">
        <v>25</v>
      </c>
      <c r="B396" s="73">
        <f t="shared" si="37"/>
        <v>5.1218219821630875</v>
      </c>
      <c r="C396" s="73">
        <f t="shared" si="37"/>
        <v>4.7556324444144922</v>
      </c>
      <c r="D396" s="73">
        <f t="shared" si="37"/>
        <v>4.6492253483116004</v>
      </c>
      <c r="E396" s="73">
        <f t="shared" si="37"/>
        <v>4.5396573447130821</v>
      </c>
      <c r="F396" s="73">
        <f t="shared" si="37"/>
        <v>4.3822155695615219</v>
      </c>
      <c r="G396" s="73">
        <f t="shared" si="37"/>
        <v>4.0564149231558275</v>
      </c>
      <c r="H396" s="73">
        <f t="shared" si="37"/>
        <v>3.7929869013875872</v>
      </c>
      <c r="I396" s="73">
        <f t="shared" si="37"/>
        <v>3.5847908483380153</v>
      </c>
      <c r="J396" s="73">
        <f t="shared" si="37"/>
        <v>3.40927363806524</v>
      </c>
      <c r="K396" s="73">
        <f t="shared" si="37"/>
        <v>3.4005371375297866</v>
      </c>
      <c r="L396" s="73">
        <f t="shared" si="37"/>
        <v>3.5048499785073273</v>
      </c>
      <c r="M396" s="73">
        <f t="shared" si="37"/>
        <v>3.5446447756363773</v>
      </c>
      <c r="N396" s="73">
        <f t="shared" si="37"/>
        <v>3.6635663740880884</v>
      </c>
      <c r="O396" s="73">
        <f t="shared" si="37"/>
        <v>3.6127691296186746</v>
      </c>
      <c r="P396" s="73">
        <f t="shared" si="37"/>
        <v>4.080029411931096</v>
      </c>
      <c r="Q396" s="12"/>
    </row>
    <row r="397" spans="1:17" x14ac:dyDescent="0.35">
      <c r="A397" s="8" t="s">
        <v>26</v>
      </c>
      <c r="B397" s="73">
        <f t="shared" si="37"/>
        <v>6.2517155139796072</v>
      </c>
      <c r="C397" s="73">
        <f t="shared" si="37"/>
        <v>6.1019093997275888</v>
      </c>
      <c r="D397" s="73">
        <f t="shared" si="37"/>
        <v>6.1404608843396957</v>
      </c>
      <c r="E397" s="73">
        <f t="shared" si="37"/>
        <v>6.1225039435357074</v>
      </c>
      <c r="F397" s="73">
        <f t="shared" si="37"/>
        <v>6.1326306560745545</v>
      </c>
      <c r="G397" s="73">
        <f t="shared" si="37"/>
        <v>5.910961180919986</v>
      </c>
      <c r="H397" s="73">
        <f t="shared" si="37"/>
        <v>5.7743640335464335</v>
      </c>
      <c r="I397" s="73">
        <f t="shared" si="37"/>
        <v>5.5617509160117358</v>
      </c>
      <c r="J397" s="73">
        <f t="shared" si="37"/>
        <v>5.3988687772698833</v>
      </c>
      <c r="K397" s="73">
        <f t="shared" si="37"/>
        <v>5.2527800019862463</v>
      </c>
      <c r="L397" s="73">
        <f t="shared" si="37"/>
        <v>5.1605584069895176</v>
      </c>
      <c r="M397" s="73">
        <f t="shared" si="37"/>
        <v>5.1480374172134988</v>
      </c>
      <c r="N397" s="73">
        <f t="shared" si="37"/>
        <v>5.0905669764539239</v>
      </c>
      <c r="O397" s="73">
        <f t="shared" si="37"/>
        <v>5.0608914346277105</v>
      </c>
      <c r="P397" s="73">
        <f t="shared" si="37"/>
        <v>4.9763978397784374</v>
      </c>
      <c r="Q397" s="12"/>
    </row>
    <row r="398" spans="1:17" x14ac:dyDescent="0.35">
      <c r="A398" s="8" t="s">
        <v>27</v>
      </c>
      <c r="B398" s="73">
        <f t="shared" si="37"/>
        <v>2.3167112043428579</v>
      </c>
      <c r="C398" s="73">
        <f t="shared" si="37"/>
        <v>2.3282086746068669</v>
      </c>
      <c r="D398" s="73">
        <f t="shared" si="37"/>
        <v>2.3758859908968537</v>
      </c>
      <c r="E398" s="73">
        <f t="shared" si="37"/>
        <v>2.3919093608189681</v>
      </c>
      <c r="F398" s="73">
        <f t="shared" si="37"/>
        <v>2.4238643653709437</v>
      </c>
      <c r="G398" s="73">
        <f t="shared" si="37"/>
        <v>2.4326324703906219</v>
      </c>
      <c r="H398" s="73">
        <f t="shared" si="37"/>
        <v>2.4002156998339679</v>
      </c>
      <c r="I398" s="73">
        <f t="shared" si="37"/>
        <v>2.2631839226686199</v>
      </c>
      <c r="J398" s="73">
        <f t="shared" si="37"/>
        <v>2.2030639725489607</v>
      </c>
      <c r="K398" s="73">
        <f t="shared" si="37"/>
        <v>2.1643792200386169</v>
      </c>
      <c r="L398" s="73">
        <f t="shared" si="37"/>
        <v>2.1526200716894066</v>
      </c>
      <c r="M398" s="73">
        <f t="shared" si="37"/>
        <v>2.1738207960135414</v>
      </c>
      <c r="N398" s="73">
        <f t="shared" si="37"/>
        <v>2.1749633535062669</v>
      </c>
      <c r="O398" s="73">
        <f t="shared" si="37"/>
        <v>2.1843107675682982</v>
      </c>
      <c r="P398" s="73">
        <f t="shared" ref="C398:P399" si="38">P54/(P$63/1000)</f>
        <v>2.2036345884875117</v>
      </c>
      <c r="Q398" s="12"/>
    </row>
    <row r="399" spans="1:17" x14ac:dyDescent="0.35">
      <c r="A399" s="8" t="s">
        <v>136</v>
      </c>
      <c r="B399" s="73">
        <f t="shared" si="37"/>
        <v>68.094204177592346</v>
      </c>
      <c r="C399" s="73">
        <f t="shared" si="38"/>
        <v>67.357844013225105</v>
      </c>
      <c r="D399" s="73">
        <f t="shared" si="38"/>
        <v>68.288701875460504</v>
      </c>
      <c r="E399" s="73">
        <f t="shared" si="38"/>
        <v>68.654972061990236</v>
      </c>
      <c r="F399" s="73">
        <f t="shared" si="38"/>
        <v>68.655400235293115</v>
      </c>
      <c r="G399" s="73">
        <f t="shared" si="38"/>
        <v>67.605519447810835</v>
      </c>
      <c r="H399" s="73">
        <f t="shared" si="38"/>
        <v>66.235577216894626</v>
      </c>
      <c r="I399" s="73">
        <f t="shared" si="38"/>
        <v>63.78430223637455</v>
      </c>
      <c r="J399" s="73">
        <f t="shared" si="38"/>
        <v>62.059186885520909</v>
      </c>
      <c r="K399" s="73">
        <f t="shared" si="38"/>
        <v>60.715593997949668</v>
      </c>
      <c r="L399" s="73">
        <f t="shared" si="38"/>
        <v>60.565269581576743</v>
      </c>
      <c r="M399" s="73">
        <f t="shared" si="38"/>
        <v>60.30697625983963</v>
      </c>
      <c r="N399" s="73">
        <f t="shared" si="38"/>
        <v>59.899798397075017</v>
      </c>
      <c r="O399" s="73">
        <f t="shared" si="38"/>
        <v>59.606787359109639</v>
      </c>
      <c r="P399" s="73">
        <f t="shared" si="38"/>
        <v>59.772259193536776</v>
      </c>
      <c r="Q399" s="12"/>
    </row>
    <row r="401" spans="1:16" x14ac:dyDescent="0.35">
      <c r="A401" s="5" t="s">
        <v>255</v>
      </c>
      <c r="P401" s="4"/>
    </row>
    <row r="402" spans="1:16" x14ac:dyDescent="0.35">
      <c r="A402" s="4" t="s">
        <v>254</v>
      </c>
      <c r="P402" s="4"/>
    </row>
    <row r="403" spans="1:16" x14ac:dyDescent="0.35">
      <c r="P403" s="4"/>
    </row>
    <row r="404" spans="1:16" x14ac:dyDescent="0.35">
      <c r="A404" s="8"/>
      <c r="B404" s="13" t="s">
        <v>118</v>
      </c>
      <c r="C404" s="13" t="s">
        <v>119</v>
      </c>
      <c r="D404" s="13" t="s">
        <v>120</v>
      </c>
      <c r="E404" s="13" t="s">
        <v>121</v>
      </c>
      <c r="F404" s="13" t="s">
        <v>122</v>
      </c>
      <c r="G404" s="13" t="s">
        <v>123</v>
      </c>
      <c r="H404" s="13" t="s">
        <v>124</v>
      </c>
      <c r="I404" s="13" t="s">
        <v>125</v>
      </c>
      <c r="J404" s="13" t="s">
        <v>126</v>
      </c>
      <c r="K404" s="13" t="s">
        <v>127</v>
      </c>
      <c r="L404" s="13" t="s">
        <v>128</v>
      </c>
      <c r="M404" s="13" t="s">
        <v>129</v>
      </c>
      <c r="N404" s="13" t="s">
        <v>130</v>
      </c>
      <c r="O404" s="13" t="s">
        <v>131</v>
      </c>
      <c r="P404" s="13" t="s">
        <v>132</v>
      </c>
    </row>
    <row r="405" spans="1:16" x14ac:dyDescent="0.35">
      <c r="A405" s="8" t="s">
        <v>10</v>
      </c>
      <c r="B405" s="92">
        <v>388183.32541149302</v>
      </c>
      <c r="C405" s="92">
        <v>408871.62228474836</v>
      </c>
      <c r="D405" s="92">
        <v>419731.41110301338</v>
      </c>
      <c r="E405" s="92">
        <v>423637.80972277216</v>
      </c>
      <c r="F405" s="92">
        <v>433253.84548378922</v>
      </c>
      <c r="G405" s="92">
        <v>444057.2729794404</v>
      </c>
      <c r="H405" s="92">
        <v>450786.18593753123</v>
      </c>
      <c r="I405" s="92">
        <v>445831.83472758677</v>
      </c>
      <c r="J405" s="92">
        <v>469986.01175315434</v>
      </c>
      <c r="K405" s="92">
        <v>475711.58830132749</v>
      </c>
      <c r="L405" s="92">
        <v>489681.44438981562</v>
      </c>
      <c r="M405" s="92">
        <v>496906.94728571002</v>
      </c>
      <c r="N405" s="92">
        <v>495192.08729710715</v>
      </c>
      <c r="O405" s="92">
        <v>496327.37659183942</v>
      </c>
      <c r="P405" s="92">
        <v>496450.14451097435</v>
      </c>
    </row>
    <row r="406" spans="1:16" x14ac:dyDescent="0.35">
      <c r="A406" s="8" t="s">
        <v>11</v>
      </c>
      <c r="B406" s="92">
        <v>167983.49085732305</v>
      </c>
      <c r="C406" s="92">
        <v>177465.93220182922</v>
      </c>
      <c r="D406" s="92">
        <v>182487.77684388513</v>
      </c>
      <c r="E406" s="92">
        <v>184367.62125526089</v>
      </c>
      <c r="F406" s="92">
        <v>183033.22114685734</v>
      </c>
      <c r="G406" s="92">
        <v>178465.79806062632</v>
      </c>
      <c r="H406" s="92">
        <v>175980.93203147154</v>
      </c>
      <c r="I406" s="92">
        <v>172388.34064806125</v>
      </c>
      <c r="J406" s="92">
        <v>177809.9025174136</v>
      </c>
      <c r="K406" s="92">
        <v>183746.11906494349</v>
      </c>
      <c r="L406" s="92">
        <v>192855.41698821457</v>
      </c>
      <c r="M406" s="92">
        <v>193534.44089728137</v>
      </c>
      <c r="N406" s="92">
        <v>194500.44547671094</v>
      </c>
      <c r="O406" s="92">
        <v>193566.84585588722</v>
      </c>
      <c r="P406" s="92">
        <v>194959.55331987177</v>
      </c>
    </row>
    <row r="407" spans="1:16" x14ac:dyDescent="0.35">
      <c r="A407" s="8" t="s">
        <v>12</v>
      </c>
      <c r="B407" s="92">
        <v>146620.93858439129</v>
      </c>
      <c r="C407" s="92">
        <v>154590.14445510902</v>
      </c>
      <c r="D407" s="92">
        <v>156838.82057751424</v>
      </c>
      <c r="E407" s="92">
        <v>154542.91571673154</v>
      </c>
      <c r="F407" s="92">
        <v>156276.97003170615</v>
      </c>
      <c r="G407" s="92">
        <v>157352.123578339</v>
      </c>
      <c r="H407" s="92">
        <v>158362.67120240995</v>
      </c>
      <c r="I407" s="92">
        <v>157493.3815576674</v>
      </c>
      <c r="J407" s="92">
        <v>165606.91385331558</v>
      </c>
      <c r="K407" s="92">
        <v>165862.90586035102</v>
      </c>
      <c r="L407" s="92">
        <v>172834.34893632235</v>
      </c>
      <c r="M407" s="92">
        <v>175749.85420423342</v>
      </c>
      <c r="N407" s="92">
        <v>175416.97547570258</v>
      </c>
      <c r="O407" s="92">
        <v>173438.09487904079</v>
      </c>
      <c r="P407" s="92">
        <v>177090.61485648146</v>
      </c>
    </row>
    <row r="408" spans="1:16" x14ac:dyDescent="0.35">
      <c r="A408" s="8" t="s">
        <v>13</v>
      </c>
      <c r="B408" s="92">
        <v>144982.22173382796</v>
      </c>
      <c r="C408" s="92">
        <v>149970.632765658</v>
      </c>
      <c r="D408" s="92">
        <v>147073.88147727773</v>
      </c>
      <c r="E408" s="92">
        <v>146721.65873033178</v>
      </c>
      <c r="F408" s="92">
        <v>148721.97265348115</v>
      </c>
      <c r="G408" s="92">
        <v>149133.36976698641</v>
      </c>
      <c r="H408" s="92">
        <v>152504.7450944976</v>
      </c>
      <c r="I408" s="92">
        <v>151086.79924213685</v>
      </c>
      <c r="J408" s="92">
        <v>160125.5607705923</v>
      </c>
      <c r="K408" s="92">
        <v>160343.47241128632</v>
      </c>
      <c r="L408" s="92">
        <v>164602.82844209272</v>
      </c>
      <c r="M408" s="92">
        <v>167432.94246821266</v>
      </c>
      <c r="N408" s="92">
        <v>165272.06134316805</v>
      </c>
      <c r="O408" s="92">
        <v>166214.82881454911</v>
      </c>
      <c r="P408" s="92">
        <v>168396.62341153214</v>
      </c>
    </row>
    <row r="409" spans="1:16" x14ac:dyDescent="0.35">
      <c r="A409" s="8" t="s">
        <v>14</v>
      </c>
      <c r="B409" s="92">
        <v>155412.17790644948</v>
      </c>
      <c r="C409" s="92">
        <v>156296.58877253035</v>
      </c>
      <c r="D409" s="92">
        <v>145724.73501220421</v>
      </c>
      <c r="E409" s="92">
        <v>134497.20219129077</v>
      </c>
      <c r="F409" s="92">
        <v>121112.45968345128</v>
      </c>
      <c r="G409" s="92">
        <v>111167.20519633978</v>
      </c>
      <c r="H409" s="92">
        <v>102464.78347610831</v>
      </c>
      <c r="I409" s="92">
        <v>93104.865160531583</v>
      </c>
      <c r="J409" s="92">
        <v>92095.298045191565</v>
      </c>
      <c r="K409" s="92">
        <v>88441.667128440182</v>
      </c>
      <c r="L409" s="92">
        <v>90710.101295650093</v>
      </c>
      <c r="M409" s="92">
        <v>94305.147792962875</v>
      </c>
      <c r="N409" s="92">
        <v>95573.329522475222</v>
      </c>
      <c r="O409" s="92">
        <v>95100.20454452603</v>
      </c>
      <c r="P409" s="92">
        <v>97127.029105990223</v>
      </c>
    </row>
    <row r="410" spans="1:16" x14ac:dyDescent="0.35">
      <c r="A410" s="8" t="s">
        <v>15</v>
      </c>
      <c r="B410" s="92">
        <v>396144.26112657978</v>
      </c>
      <c r="C410" s="92">
        <v>413864.15792647115</v>
      </c>
      <c r="D410" s="92">
        <v>423640.69763892703</v>
      </c>
      <c r="E410" s="92">
        <v>428192.45414117724</v>
      </c>
      <c r="F410" s="92">
        <v>437122.75480559212</v>
      </c>
      <c r="G410" s="92">
        <v>443192.66185176763</v>
      </c>
      <c r="H410" s="92">
        <v>446495.04582323617</v>
      </c>
      <c r="I410" s="92">
        <v>441160.9666272715</v>
      </c>
      <c r="J410" s="92">
        <v>463558.35458233638</v>
      </c>
      <c r="K410" s="92">
        <v>467013.95340929768</v>
      </c>
      <c r="L410" s="92">
        <v>486359.6123317196</v>
      </c>
      <c r="M410" s="92">
        <v>490800.66356519167</v>
      </c>
      <c r="N410" s="92">
        <v>487916.58870401914</v>
      </c>
      <c r="O410" s="92">
        <v>488717.77025995834</v>
      </c>
      <c r="P410" s="92">
        <v>489656.80004085728</v>
      </c>
    </row>
    <row r="411" spans="1:16" x14ac:dyDescent="0.35">
      <c r="A411" s="8" t="s">
        <v>16</v>
      </c>
      <c r="B411" s="92">
        <v>3747.7636458618344</v>
      </c>
      <c r="C411" s="92">
        <v>4225.1745290535437</v>
      </c>
      <c r="D411" s="92">
        <v>4488.7838076429216</v>
      </c>
      <c r="E411" s="92">
        <v>4718.9778036896087</v>
      </c>
      <c r="F411" s="92">
        <v>4715.0487010195975</v>
      </c>
      <c r="G411" s="92">
        <v>4906.1796996681933</v>
      </c>
      <c r="H411" s="92">
        <v>4517.4438075884973</v>
      </c>
      <c r="I411" s="92">
        <v>4051.3891099415196</v>
      </c>
      <c r="J411" s="92">
        <v>4226.407442363854</v>
      </c>
      <c r="K411" s="92">
        <v>4175.5040546437713</v>
      </c>
      <c r="L411" s="92">
        <v>4184.0852890933693</v>
      </c>
      <c r="M411" s="92">
        <v>4418.1397063743261</v>
      </c>
      <c r="N411" s="92">
        <v>4651.9825637351832</v>
      </c>
      <c r="O411" s="92">
        <v>4717.177299836103</v>
      </c>
      <c r="P411" s="92">
        <v>5127.8035895759622</v>
      </c>
    </row>
    <row r="412" spans="1:16" x14ac:dyDescent="0.35">
      <c r="A412" s="8" t="s">
        <v>17</v>
      </c>
      <c r="B412" s="92">
        <v>211006.88067412312</v>
      </c>
      <c r="C412" s="92">
        <v>225451.19826266699</v>
      </c>
      <c r="D412" s="92">
        <v>227917.28369618289</v>
      </c>
      <c r="E412" s="92">
        <v>227058.21739633431</v>
      </c>
      <c r="F412" s="92">
        <v>221879.64954888413</v>
      </c>
      <c r="G412" s="92">
        <v>216993.78938261376</v>
      </c>
      <c r="H412" s="92">
        <v>213321.49012082143</v>
      </c>
      <c r="I412" s="92">
        <v>206858.72209933153</v>
      </c>
      <c r="J412" s="92">
        <v>213602.64987665234</v>
      </c>
      <c r="K412" s="92">
        <v>212988.80823246986</v>
      </c>
      <c r="L412" s="92">
        <v>220644.77582172683</v>
      </c>
      <c r="M412" s="92">
        <v>223875.5663699868</v>
      </c>
      <c r="N412" s="92">
        <v>223734.50469094995</v>
      </c>
      <c r="O412" s="92">
        <v>223263.90568011056</v>
      </c>
      <c r="P412" s="92">
        <v>224317.33958759444</v>
      </c>
    </row>
    <row r="413" spans="1:16" x14ac:dyDescent="0.35">
      <c r="A413" s="8" t="s">
        <v>18</v>
      </c>
      <c r="B413" s="92">
        <v>129536.86064866451</v>
      </c>
      <c r="C413" s="92">
        <v>140600.09272801442</v>
      </c>
      <c r="D413" s="92">
        <v>143974.85152184969</v>
      </c>
      <c r="E413" s="92">
        <v>146257.29249701806</v>
      </c>
      <c r="F413" s="92">
        <v>150223.04841198391</v>
      </c>
      <c r="G413" s="92">
        <v>153543.43406973779</v>
      </c>
      <c r="H413" s="92">
        <v>156692.0358429536</v>
      </c>
      <c r="I413" s="92">
        <v>154908.76547244497</v>
      </c>
      <c r="J413" s="92">
        <v>163767.20151402324</v>
      </c>
      <c r="K413" s="92">
        <v>166471.39342647095</v>
      </c>
      <c r="L413" s="92">
        <v>177820.45885171567</v>
      </c>
      <c r="M413" s="92">
        <v>182433.67800488582</v>
      </c>
      <c r="N413" s="92">
        <v>180920.55183813296</v>
      </c>
      <c r="O413" s="92">
        <v>180537.8316196551</v>
      </c>
      <c r="P413" s="92">
        <v>182984.95635074173</v>
      </c>
    </row>
    <row r="414" spans="1:16" x14ac:dyDescent="0.35">
      <c r="A414" s="8" t="s">
        <v>19</v>
      </c>
      <c r="B414" s="92">
        <v>142921.99563601176</v>
      </c>
      <c r="C414" s="92">
        <v>153606.66407585549</v>
      </c>
      <c r="D414" s="92">
        <v>158548.65377058752</v>
      </c>
      <c r="E414" s="92">
        <v>159944.72633843127</v>
      </c>
      <c r="F414" s="92">
        <v>163144.47740410425</v>
      </c>
      <c r="G414" s="92">
        <v>165360.24490163545</v>
      </c>
      <c r="H414" s="92">
        <v>167433.67271682544</v>
      </c>
      <c r="I414" s="92">
        <v>166794.11883430133</v>
      </c>
      <c r="J414" s="92">
        <v>177696.32220319152</v>
      </c>
      <c r="K414" s="92">
        <v>178916.56137571702</v>
      </c>
      <c r="L414" s="92">
        <v>186405.05502712168</v>
      </c>
      <c r="M414" s="92">
        <v>190753.77508487471</v>
      </c>
      <c r="N414" s="92">
        <v>193257.94553432526</v>
      </c>
      <c r="O414" s="92">
        <v>194648.12692971059</v>
      </c>
      <c r="P414" s="92">
        <v>195345.20065567008</v>
      </c>
    </row>
    <row r="415" spans="1:16" x14ac:dyDescent="0.35">
      <c r="A415" s="8" t="s">
        <v>20</v>
      </c>
      <c r="B415" s="92">
        <v>133000.03723567555</v>
      </c>
      <c r="C415" s="92">
        <v>138814.69451919501</v>
      </c>
      <c r="D415" s="92">
        <v>137086.77879538544</v>
      </c>
      <c r="E415" s="92">
        <v>134691.53331234725</v>
      </c>
      <c r="F415" s="92">
        <v>131943.6498279708</v>
      </c>
      <c r="G415" s="92">
        <v>126780.37708808381</v>
      </c>
      <c r="H415" s="92">
        <v>123415.46679430066</v>
      </c>
      <c r="I415" s="92">
        <v>119063.5266075465</v>
      </c>
      <c r="J415" s="92">
        <v>123886.95856552193</v>
      </c>
      <c r="K415" s="92">
        <v>125347.67462237428</v>
      </c>
      <c r="L415" s="92">
        <v>128024.25625364337</v>
      </c>
      <c r="M415" s="92">
        <v>128026.20618219774</v>
      </c>
      <c r="N415" s="92">
        <v>128284.88735454611</v>
      </c>
      <c r="O415" s="92">
        <v>129398.32696431282</v>
      </c>
      <c r="P415" s="92">
        <v>128668.2660398352</v>
      </c>
    </row>
    <row r="416" spans="1:16" x14ac:dyDescent="0.35">
      <c r="A416" s="8" t="s">
        <v>21</v>
      </c>
      <c r="B416" s="92">
        <v>81946.164030403015</v>
      </c>
      <c r="C416" s="92">
        <v>84812.634338011994</v>
      </c>
      <c r="D416" s="92">
        <v>83203.915716503892</v>
      </c>
      <c r="E416" s="92">
        <v>82490.252096479395</v>
      </c>
      <c r="F416" s="92">
        <v>80845.527990996401</v>
      </c>
      <c r="G416" s="92">
        <v>76890.7490545162</v>
      </c>
      <c r="H416" s="92">
        <v>75403.810284552077</v>
      </c>
      <c r="I416" s="92">
        <v>71173.938108344941</v>
      </c>
      <c r="J416" s="92">
        <v>74016.576996147138</v>
      </c>
      <c r="K416" s="92">
        <v>74408.773842785478</v>
      </c>
      <c r="L416" s="92">
        <v>76178.363325525119</v>
      </c>
      <c r="M416" s="92">
        <v>79597.961942028342</v>
      </c>
      <c r="N416" s="92">
        <v>80452.471021795849</v>
      </c>
      <c r="O416" s="92">
        <v>80978.799083540624</v>
      </c>
      <c r="P416" s="92">
        <v>81723.352625570958</v>
      </c>
    </row>
    <row r="417" spans="1:35" x14ac:dyDescent="0.35">
      <c r="A417" s="8" t="s">
        <v>22</v>
      </c>
      <c r="B417" s="92">
        <v>234410.55352845724</v>
      </c>
      <c r="C417" s="92">
        <v>233332.11886245038</v>
      </c>
      <c r="D417" s="92">
        <v>226258.95697177976</v>
      </c>
      <c r="E417" s="92">
        <v>216268.02644838794</v>
      </c>
      <c r="F417" s="92">
        <v>209066.91444841793</v>
      </c>
      <c r="G417" s="92">
        <v>197494.55896314234</v>
      </c>
      <c r="H417" s="92">
        <v>185772.37616557226</v>
      </c>
      <c r="I417" s="92">
        <v>171099.30884877662</v>
      </c>
      <c r="J417" s="92">
        <v>170197.62507522534</v>
      </c>
      <c r="K417" s="92">
        <v>165969.48025350994</v>
      </c>
      <c r="L417" s="92">
        <v>164378.27901039051</v>
      </c>
      <c r="M417" s="92">
        <v>169409.51436390757</v>
      </c>
      <c r="N417" s="92">
        <v>173128.79676014671</v>
      </c>
      <c r="O417" s="92">
        <v>173358.36915036291</v>
      </c>
      <c r="P417" s="92">
        <v>174676.58840443654</v>
      </c>
    </row>
    <row r="418" spans="1:35" x14ac:dyDescent="0.35">
      <c r="A418" s="8" t="s">
        <v>23</v>
      </c>
      <c r="B418" s="92">
        <v>77797.268337403351</v>
      </c>
      <c r="C418" s="92">
        <v>82122.288843645845</v>
      </c>
      <c r="D418" s="92">
        <v>81055.783698705825</v>
      </c>
      <c r="E418" s="92">
        <v>79497.065939359687</v>
      </c>
      <c r="F418" s="92">
        <v>76818.08701353932</v>
      </c>
      <c r="G418" s="92">
        <v>75229.833237844257</v>
      </c>
      <c r="H418" s="92">
        <v>72733.652695703131</v>
      </c>
      <c r="I418" s="92">
        <v>70007.43937155632</v>
      </c>
      <c r="J418" s="92">
        <v>72499.172536924947</v>
      </c>
      <c r="K418" s="92">
        <v>73197.31034727949</v>
      </c>
      <c r="L418" s="92">
        <v>75538.875393367838</v>
      </c>
      <c r="M418" s="92">
        <v>76260.956804806687</v>
      </c>
      <c r="N418" s="92">
        <v>76144.998646966676</v>
      </c>
      <c r="O418" s="92">
        <v>75329.806100507762</v>
      </c>
      <c r="P418" s="92">
        <v>75153.454595000774</v>
      </c>
    </row>
    <row r="419" spans="1:35" x14ac:dyDescent="0.35">
      <c r="A419" s="8" t="s">
        <v>24</v>
      </c>
      <c r="B419" s="92">
        <v>75239.03793211357</v>
      </c>
      <c r="C419" s="92">
        <v>79141.136812033932</v>
      </c>
      <c r="D419" s="92">
        <v>80062.820465019744</v>
      </c>
      <c r="E419" s="92">
        <v>78637.819116585582</v>
      </c>
      <c r="F419" s="92">
        <v>79220.956274586468</v>
      </c>
      <c r="G419" s="92">
        <v>75416.172833803124</v>
      </c>
      <c r="H419" s="92">
        <v>73242.076783234952</v>
      </c>
      <c r="I419" s="92">
        <v>69835.568966458377</v>
      </c>
      <c r="J419" s="92">
        <v>71191.069997795887</v>
      </c>
      <c r="K419" s="92">
        <v>71716.223350795888</v>
      </c>
      <c r="L419" s="92">
        <v>75072.412319581417</v>
      </c>
      <c r="M419" s="92">
        <v>77399.316820325388</v>
      </c>
      <c r="N419" s="92">
        <v>77118.487697228207</v>
      </c>
      <c r="O419" s="92">
        <v>78032.57876644218</v>
      </c>
      <c r="P419" s="92">
        <v>79080.707429198941</v>
      </c>
    </row>
    <row r="420" spans="1:35" x14ac:dyDescent="0.35">
      <c r="A420" s="8" t="s">
        <v>25</v>
      </c>
      <c r="B420" s="92">
        <v>210791.50264677542</v>
      </c>
      <c r="C420" s="92">
        <v>209046.47152666774</v>
      </c>
      <c r="D420" s="92">
        <v>204133.94610297628</v>
      </c>
      <c r="E420" s="92">
        <v>200976.44193592184</v>
      </c>
      <c r="F420" s="92">
        <v>190741.78117966611</v>
      </c>
      <c r="G420" s="92">
        <v>178098.5578104771</v>
      </c>
      <c r="H420" s="92">
        <v>168733.0583534622</v>
      </c>
      <c r="I420" s="92">
        <v>158781.74471955246</v>
      </c>
      <c r="J420" s="92">
        <v>164515.56873833394</v>
      </c>
      <c r="K420" s="92">
        <v>168610.44938487702</v>
      </c>
      <c r="L420" s="92">
        <v>177250.39245521015</v>
      </c>
      <c r="M420" s="92">
        <v>184054.84325186117</v>
      </c>
      <c r="N420" s="92">
        <v>192019.59704056947</v>
      </c>
      <c r="O420" s="92">
        <v>191133.00042060702</v>
      </c>
      <c r="P420" s="92">
        <v>218568.14009981876</v>
      </c>
    </row>
    <row r="421" spans="1:35" x14ac:dyDescent="0.35">
      <c r="A421" s="8" t="s">
        <v>26</v>
      </c>
      <c r="B421" s="92">
        <v>271717.62028319691</v>
      </c>
      <c r="C421" s="92">
        <v>281607.74279699399</v>
      </c>
      <c r="D421" s="92">
        <v>280763.44818859745</v>
      </c>
      <c r="E421" s="92">
        <v>275539.00979444472</v>
      </c>
      <c r="F421" s="92">
        <v>271604.51890473167</v>
      </c>
      <c r="G421" s="92">
        <v>262923.55687149859</v>
      </c>
      <c r="H421" s="92">
        <v>257691.54705243118</v>
      </c>
      <c r="I421" s="92">
        <v>247981.61541457943</v>
      </c>
      <c r="J421" s="92">
        <v>255279.6871320428</v>
      </c>
      <c r="K421" s="92">
        <v>254587.26703384149</v>
      </c>
      <c r="L421" s="92">
        <v>257489.26992966418</v>
      </c>
      <c r="M421" s="92">
        <v>262237.72387011745</v>
      </c>
      <c r="N421" s="92">
        <v>261280.29954361802</v>
      </c>
      <c r="O421" s="92">
        <v>261057.17023582058</v>
      </c>
      <c r="P421" s="92">
        <v>260012.89070937273</v>
      </c>
    </row>
    <row r="422" spans="1:35" x14ac:dyDescent="0.35">
      <c r="A422" s="8" t="s">
        <v>27</v>
      </c>
      <c r="B422" s="92">
        <v>101169.98263951566</v>
      </c>
      <c r="C422" s="92">
        <v>106874.52316788892</v>
      </c>
      <c r="D422" s="92">
        <v>107322.58628440557</v>
      </c>
      <c r="E422" s="92">
        <v>106696.87532391667</v>
      </c>
      <c r="F422" s="92">
        <v>107489.29739801842</v>
      </c>
      <c r="G422" s="92">
        <v>107972.41418452658</v>
      </c>
      <c r="H422" s="92">
        <v>107518.46504043897</v>
      </c>
      <c r="I422" s="92">
        <v>102399.30237995024</v>
      </c>
      <c r="J422" s="92">
        <v>105425.67002021849</v>
      </c>
      <c r="K422" s="92">
        <v>106527.50935507531</v>
      </c>
      <c r="L422" s="92">
        <v>109965.24829399442</v>
      </c>
      <c r="M422" s="92">
        <v>113227.18854411932</v>
      </c>
      <c r="N422" s="92">
        <v>114501.30954620081</v>
      </c>
      <c r="O422" s="92">
        <v>114827.53891085436</v>
      </c>
      <c r="P422" s="92">
        <v>116825.23997312426</v>
      </c>
    </row>
    <row r="423" spans="1:35" x14ac:dyDescent="0.35">
      <c r="A423" s="8" t="s">
        <v>136</v>
      </c>
      <c r="B423" s="92">
        <v>3072612.0828582663</v>
      </c>
      <c r="C423" s="92">
        <v>3200693.8188688243</v>
      </c>
      <c r="D423" s="92">
        <v>3210315.1316724592</v>
      </c>
      <c r="E423" s="92">
        <v>3184735.8997604805</v>
      </c>
      <c r="F423" s="92">
        <v>3167214.1809087959</v>
      </c>
      <c r="G423" s="92">
        <v>3124978.2995310463</v>
      </c>
      <c r="H423" s="92">
        <v>3093069.4592231391</v>
      </c>
      <c r="I423" s="92">
        <v>3004021.6278960397</v>
      </c>
      <c r="J423" s="92">
        <v>3125486.9516204451</v>
      </c>
      <c r="K423" s="92">
        <v>3144036.6614554869</v>
      </c>
      <c r="L423" s="92">
        <v>3249995.2243548492</v>
      </c>
      <c r="M423" s="92">
        <v>3310424.867159077</v>
      </c>
      <c r="N423" s="92">
        <v>3319367.3200573986</v>
      </c>
      <c r="O423" s="92">
        <v>3320647.7521075616</v>
      </c>
      <c r="P423" s="92">
        <v>3366164.7053056476</v>
      </c>
    </row>
    <row r="425" spans="1:35" x14ac:dyDescent="0.35">
      <c r="A425" s="5" t="s">
        <v>256</v>
      </c>
      <c r="P425" s="4"/>
      <c r="T425" s="5" t="s">
        <v>257</v>
      </c>
      <c r="U425" s="12"/>
      <c r="V425" s="12"/>
      <c r="W425" s="12"/>
      <c r="X425" s="12"/>
      <c r="Y425" s="12"/>
      <c r="Z425" s="12"/>
      <c r="AA425" s="12"/>
      <c r="AB425" s="12"/>
      <c r="AC425" s="12"/>
      <c r="AD425" s="12"/>
      <c r="AE425" s="12"/>
      <c r="AF425" s="12"/>
      <c r="AG425" s="12"/>
      <c r="AH425" s="12"/>
    </row>
    <row r="426" spans="1:35" x14ac:dyDescent="0.35">
      <c r="A426" s="4" t="s">
        <v>115</v>
      </c>
      <c r="P426" s="4"/>
      <c r="T426" s="4" t="s">
        <v>115</v>
      </c>
      <c r="U426" s="12"/>
      <c r="V426" s="12"/>
      <c r="W426" s="12"/>
      <c r="X426" s="12"/>
      <c r="Y426" s="12"/>
      <c r="Z426" s="12"/>
      <c r="AA426" s="12"/>
      <c r="AB426" s="12"/>
      <c r="AC426" s="12"/>
      <c r="AD426" s="12"/>
      <c r="AE426" s="12"/>
      <c r="AF426" s="12"/>
      <c r="AG426" s="12"/>
      <c r="AH426" s="12"/>
    </row>
    <row r="427" spans="1:35" x14ac:dyDescent="0.35">
      <c r="A427" s="4" t="s">
        <v>175</v>
      </c>
      <c r="P427" s="4"/>
      <c r="T427" s="4" t="s">
        <v>175</v>
      </c>
      <c r="U427" s="12"/>
      <c r="V427" s="12"/>
      <c r="W427" s="12"/>
      <c r="X427" s="12"/>
      <c r="Y427" s="12"/>
      <c r="Z427" s="12"/>
      <c r="AA427" s="12"/>
      <c r="AB427" s="12"/>
      <c r="AC427" s="12"/>
      <c r="AD427" s="12"/>
      <c r="AE427" s="12"/>
      <c r="AF427" s="12"/>
      <c r="AG427" s="12"/>
      <c r="AH427" s="12"/>
    </row>
    <row r="428" spans="1:35" x14ac:dyDescent="0.35">
      <c r="A428" s="82"/>
      <c r="P428" s="4"/>
      <c r="T428" s="82"/>
      <c r="U428" s="12"/>
      <c r="V428" s="12"/>
      <c r="W428" s="12"/>
      <c r="X428" s="12"/>
      <c r="Y428" s="12"/>
      <c r="Z428" s="12"/>
      <c r="AA428" s="12"/>
      <c r="AB428" s="12"/>
      <c r="AC428" s="12"/>
      <c r="AD428" s="12"/>
      <c r="AE428" s="12"/>
      <c r="AF428" s="12"/>
      <c r="AG428" s="12"/>
      <c r="AH428" s="12"/>
    </row>
    <row r="429" spans="1:35" x14ac:dyDescent="0.35">
      <c r="A429" s="8"/>
      <c r="B429" s="13" t="s">
        <v>119</v>
      </c>
      <c r="C429" s="13" t="s">
        <v>120</v>
      </c>
      <c r="D429" s="13" t="s">
        <v>121</v>
      </c>
      <c r="E429" s="13" t="s">
        <v>122</v>
      </c>
      <c r="F429" s="13" t="s">
        <v>123</v>
      </c>
      <c r="G429" s="13" t="s">
        <v>124</v>
      </c>
      <c r="H429" s="13" t="s">
        <v>125</v>
      </c>
      <c r="I429" s="13" t="s">
        <v>126</v>
      </c>
      <c r="J429" s="13" t="s">
        <v>127</v>
      </c>
      <c r="K429" s="13" t="s">
        <v>128</v>
      </c>
      <c r="L429" s="13" t="s">
        <v>129</v>
      </c>
      <c r="M429" s="13" t="s">
        <v>130</v>
      </c>
      <c r="N429" s="13" t="s">
        <v>131</v>
      </c>
      <c r="O429" s="13" t="s">
        <v>132</v>
      </c>
      <c r="P429" s="13" t="str">
        <f t="shared" ref="P429:Q429" si="39">LEFT(O429,4)+1&amp;"/"&amp;RIGHT(O429,2)+1</f>
        <v>2025/26</v>
      </c>
      <c r="Q429" s="13" t="str">
        <f t="shared" si="39"/>
        <v>2026/27</v>
      </c>
      <c r="T429" s="8"/>
      <c r="U429" s="13" t="s">
        <v>119</v>
      </c>
      <c r="V429" s="13" t="s">
        <v>120</v>
      </c>
      <c r="W429" s="13" t="s">
        <v>121</v>
      </c>
      <c r="X429" s="13" t="s">
        <v>122</v>
      </c>
      <c r="Y429" s="13" t="s">
        <v>123</v>
      </c>
      <c r="Z429" s="13" t="s">
        <v>124</v>
      </c>
      <c r="AA429" s="13" t="s">
        <v>125</v>
      </c>
      <c r="AB429" s="13" t="s">
        <v>126</v>
      </c>
      <c r="AC429" s="13" t="s">
        <v>127</v>
      </c>
      <c r="AD429" s="13" t="s">
        <v>128</v>
      </c>
      <c r="AE429" s="13" t="s">
        <v>129</v>
      </c>
      <c r="AF429" s="13" t="s">
        <v>130</v>
      </c>
      <c r="AG429" s="13" t="s">
        <v>131</v>
      </c>
      <c r="AH429" s="13" t="s">
        <v>132</v>
      </c>
      <c r="AI429" s="13" t="str">
        <f t="shared" ref="AI429" si="40">LEFT(AH429,4)+1&amp;"/"&amp;RIGHT(AH429,2)+1</f>
        <v>2025/26</v>
      </c>
    </row>
    <row r="430" spans="1:35" x14ac:dyDescent="0.35">
      <c r="A430" s="8" t="s">
        <v>3</v>
      </c>
      <c r="B430" s="14">
        <v>9337.3991444186759</v>
      </c>
      <c r="C430" s="14">
        <v>11959.149443843373</v>
      </c>
      <c r="D430" s="14">
        <v>13144.606723329442</v>
      </c>
      <c r="E430" s="14">
        <v>14339.067597440328</v>
      </c>
      <c r="F430" s="14">
        <v>15034.089838575417</v>
      </c>
      <c r="G430" s="14">
        <v>13292.245867312167</v>
      </c>
      <c r="H430" s="14">
        <v>11885.242648884996</v>
      </c>
      <c r="I430" s="14">
        <v>11946.970733422622</v>
      </c>
      <c r="J430" s="14">
        <v>10897.392930646522</v>
      </c>
      <c r="K430" s="14">
        <v>8674.3191256312748</v>
      </c>
      <c r="L430" s="14">
        <v>9336.3437349348496</v>
      </c>
      <c r="M430" s="14">
        <v>9977.7803735873076</v>
      </c>
      <c r="N430" s="14">
        <v>8089.9519253644366</v>
      </c>
      <c r="O430" s="14">
        <v>7188.6187409537706</v>
      </c>
      <c r="P430" s="15">
        <v>8551.6761667498267</v>
      </c>
      <c r="Q430" s="15">
        <v>8720.737568848961</v>
      </c>
      <c r="R430" s="96"/>
      <c r="S430" s="96"/>
      <c r="T430" s="97" t="s">
        <v>3</v>
      </c>
      <c r="U430" s="14">
        <v>9341.3991444187359</v>
      </c>
      <c r="V430" s="14">
        <v>11955.190386772912</v>
      </c>
      <c r="W430" s="14">
        <v>13143.095906457784</v>
      </c>
      <c r="X430" s="14">
        <v>14329.998963330365</v>
      </c>
      <c r="Y430" s="14">
        <v>15027.223308489638</v>
      </c>
      <c r="Z430" s="14">
        <v>13297.686662420332</v>
      </c>
      <c r="AA430" s="14">
        <v>11886.245511104875</v>
      </c>
      <c r="AB430" s="14">
        <v>11947.200027058345</v>
      </c>
      <c r="AC430" s="14">
        <v>10898.463960929932</v>
      </c>
      <c r="AD430" s="14">
        <v>8673.5591256312327</v>
      </c>
      <c r="AE430" s="14">
        <v>9337.2600268088954</v>
      </c>
      <c r="AF430" s="14">
        <v>9977.7813797492981</v>
      </c>
      <c r="AG430" s="14">
        <v>8072.0665804663367</v>
      </c>
      <c r="AH430" s="15">
        <v>9113.292097105521</v>
      </c>
      <c r="AI430" s="15">
        <v>8928.7972632122073</v>
      </c>
    </row>
    <row r="431" spans="1:35" x14ac:dyDescent="0.35">
      <c r="A431" s="8" t="s">
        <v>10</v>
      </c>
      <c r="B431" s="14">
        <v>1745.7182222256008</v>
      </c>
      <c r="C431" s="14">
        <v>1880.5629452064013</v>
      </c>
      <c r="D431" s="14">
        <v>1793.5400339065154</v>
      </c>
      <c r="E431" s="14">
        <v>1928.3255367806553</v>
      </c>
      <c r="F431" s="14">
        <v>1921.2622531882446</v>
      </c>
      <c r="G431" s="14">
        <v>1848.6537133120246</v>
      </c>
      <c r="H431" s="14">
        <v>1876.7800783562413</v>
      </c>
      <c r="I431" s="14">
        <v>1820.0307015018941</v>
      </c>
      <c r="J431" s="14">
        <v>1719.1124500561118</v>
      </c>
      <c r="K431" s="14">
        <v>1636.4005544947595</v>
      </c>
      <c r="L431" s="14">
        <v>1784.3345451951948</v>
      </c>
      <c r="M431" s="14">
        <v>1767.3096268095396</v>
      </c>
      <c r="N431" s="14">
        <v>1316.7528438815782</v>
      </c>
      <c r="O431" s="14">
        <v>1346.0071284174624</v>
      </c>
      <c r="P431" s="15">
        <v>1524.266258495612</v>
      </c>
      <c r="Q431" s="15">
        <v>1767.638262068371</v>
      </c>
      <c r="R431" s="96"/>
      <c r="S431" s="96"/>
      <c r="T431" s="97" t="s">
        <v>10</v>
      </c>
      <c r="U431" s="14">
        <v>1743.810055993114</v>
      </c>
      <c r="V431" s="14">
        <v>1882.6805296187001</v>
      </c>
      <c r="W431" s="14">
        <v>1794.4398445453348</v>
      </c>
      <c r="X431" s="14">
        <v>1936.277417331883</v>
      </c>
      <c r="Y431" s="14">
        <v>1923.177332461489</v>
      </c>
      <c r="Z431" s="14">
        <v>1846.4989652863067</v>
      </c>
      <c r="AA431" s="14">
        <v>1873.6041210341621</v>
      </c>
      <c r="AB431" s="14">
        <v>1816.9777616789634</v>
      </c>
      <c r="AC431" s="14">
        <v>1715.6055382358638</v>
      </c>
      <c r="AD431" s="14">
        <v>1633.3212320342991</v>
      </c>
      <c r="AE431" s="14">
        <v>1783.1375501060747</v>
      </c>
      <c r="AF431" s="14">
        <v>1760.011751293024</v>
      </c>
      <c r="AG431" s="14">
        <v>1293.6331746981248</v>
      </c>
      <c r="AH431" s="15">
        <v>1317.5952715585402</v>
      </c>
      <c r="AI431" s="15">
        <v>1574.0553214926965</v>
      </c>
    </row>
    <row r="432" spans="1:35" x14ac:dyDescent="0.35">
      <c r="A432" s="8" t="s">
        <v>11</v>
      </c>
      <c r="B432" s="14">
        <v>607.09150706070716</v>
      </c>
      <c r="C432" s="14">
        <v>635.095387330427</v>
      </c>
      <c r="D432" s="14">
        <v>610.15662442295024</v>
      </c>
      <c r="E432" s="14">
        <v>592.47386338343256</v>
      </c>
      <c r="F432" s="14">
        <v>573.36983513891687</v>
      </c>
      <c r="G432" s="14">
        <v>655.07560838108498</v>
      </c>
      <c r="H432" s="14">
        <v>786.26088911568058</v>
      </c>
      <c r="I432" s="14">
        <v>627.46025118039302</v>
      </c>
      <c r="J432" s="14">
        <v>825.25149245486455</v>
      </c>
      <c r="K432" s="14">
        <v>867.60034245264114</v>
      </c>
      <c r="L432" s="14">
        <v>798.64241405591815</v>
      </c>
      <c r="M432" s="14">
        <v>518.21176705877474</v>
      </c>
      <c r="N432" s="14">
        <v>430.41270837875743</v>
      </c>
      <c r="O432" s="14">
        <v>450.71922212097644</v>
      </c>
      <c r="P432" s="15">
        <v>897.67270702942108</v>
      </c>
      <c r="Q432" s="15">
        <v>1014.3744017855752</v>
      </c>
      <c r="R432" s="96"/>
      <c r="S432" s="96"/>
      <c r="T432" s="97" t="s">
        <v>11</v>
      </c>
      <c r="U432" s="14">
        <v>605.87076092360746</v>
      </c>
      <c r="V432" s="14">
        <v>635.18558958237622</v>
      </c>
      <c r="W432" s="14">
        <v>612.31544477379452</v>
      </c>
      <c r="X432" s="14">
        <v>593.44842315327639</v>
      </c>
      <c r="Y432" s="14">
        <v>569.34464028397497</v>
      </c>
      <c r="Z432" s="14">
        <v>655.02378778642583</v>
      </c>
      <c r="AA432" s="14">
        <v>787.18723282994461</v>
      </c>
      <c r="AB432" s="14">
        <v>627.71615557441703</v>
      </c>
      <c r="AC432" s="14">
        <v>822.8025388711377</v>
      </c>
      <c r="AD432" s="14">
        <v>873.32260691903605</v>
      </c>
      <c r="AE432" s="14">
        <v>802.03834654481591</v>
      </c>
      <c r="AF432" s="14">
        <v>517.6136092246719</v>
      </c>
      <c r="AG432" s="14">
        <v>424.08570386476748</v>
      </c>
      <c r="AH432" s="15">
        <v>661.00528742163772</v>
      </c>
      <c r="AI432" s="15">
        <v>915.15158244391409</v>
      </c>
    </row>
    <row r="433" spans="1:35" x14ac:dyDescent="0.35">
      <c r="A433" s="8" t="s">
        <v>12</v>
      </c>
      <c r="B433" s="14">
        <v>666.70272651112271</v>
      </c>
      <c r="C433" s="14">
        <v>683.05322534055438</v>
      </c>
      <c r="D433" s="14">
        <v>596.50777352995362</v>
      </c>
      <c r="E433" s="14">
        <v>698.18038964783887</v>
      </c>
      <c r="F433" s="14">
        <v>602.99795079267119</v>
      </c>
      <c r="G433" s="14">
        <v>640.66067198374208</v>
      </c>
      <c r="H433" s="14">
        <v>656.75278473595108</v>
      </c>
      <c r="I433" s="14">
        <v>634.27852062269244</v>
      </c>
      <c r="J433" s="14">
        <v>577.33086198341425</v>
      </c>
      <c r="K433" s="14">
        <v>591.76331039104548</v>
      </c>
      <c r="L433" s="14">
        <v>666.27732529621039</v>
      </c>
      <c r="M433" s="14">
        <v>631.76527853725202</v>
      </c>
      <c r="N433" s="14">
        <v>401.82793341490344</v>
      </c>
      <c r="O433" s="14">
        <v>535.2562648650669</v>
      </c>
      <c r="P433" s="15">
        <v>493.90165702697624</v>
      </c>
      <c r="Q433" s="15">
        <v>565.5115663517031</v>
      </c>
      <c r="R433" s="96"/>
      <c r="S433" s="96"/>
      <c r="T433" s="97" t="s">
        <v>12</v>
      </c>
      <c r="U433" s="14">
        <v>665.36211349230052</v>
      </c>
      <c r="V433" s="14">
        <v>678.54774247000023</v>
      </c>
      <c r="W433" s="14">
        <v>595.15395504586286</v>
      </c>
      <c r="X433" s="14">
        <v>696.73849814310199</v>
      </c>
      <c r="Y433" s="14">
        <v>605.9838137117091</v>
      </c>
      <c r="Z433" s="14">
        <v>642.51635561314936</v>
      </c>
      <c r="AA433" s="14">
        <v>655.84736197901213</v>
      </c>
      <c r="AB433" s="14">
        <v>634.53716181780749</v>
      </c>
      <c r="AC433" s="14">
        <v>578.70442413785088</v>
      </c>
      <c r="AD433" s="14">
        <v>589.4021285822306</v>
      </c>
      <c r="AE433" s="14">
        <v>662.78993990400602</v>
      </c>
      <c r="AF433" s="14">
        <v>633.72319766962062</v>
      </c>
      <c r="AG433" s="14">
        <v>411.21441822187757</v>
      </c>
      <c r="AH433" s="15">
        <v>491.76090132352869</v>
      </c>
      <c r="AI433" s="15">
        <v>491.83869783952417</v>
      </c>
    </row>
    <row r="434" spans="1:35" x14ac:dyDescent="0.35">
      <c r="A434" s="8" t="s">
        <v>13</v>
      </c>
      <c r="B434" s="14">
        <v>627.70418894411864</v>
      </c>
      <c r="C434" s="14">
        <v>707.80359034688149</v>
      </c>
      <c r="D434" s="14">
        <v>642.38541394784056</v>
      </c>
      <c r="E434" s="14">
        <v>567.03414123596349</v>
      </c>
      <c r="F434" s="14">
        <v>667.90838103835472</v>
      </c>
      <c r="G434" s="14">
        <v>702.5572558680168</v>
      </c>
      <c r="H434" s="14">
        <v>696.85946663299865</v>
      </c>
      <c r="I434" s="14">
        <v>653.54665159574063</v>
      </c>
      <c r="J434" s="14">
        <v>704.39885983523072</v>
      </c>
      <c r="K434" s="14">
        <v>598.4693890040088</v>
      </c>
      <c r="L434" s="14">
        <v>642.6542567652948</v>
      </c>
      <c r="M434" s="14">
        <v>571.81378985107324</v>
      </c>
      <c r="N434" s="14">
        <v>454.24935992880035</v>
      </c>
      <c r="O434" s="14">
        <v>543.1047034680638</v>
      </c>
      <c r="P434" s="15">
        <v>480.9576233181989</v>
      </c>
      <c r="Q434" s="15">
        <v>650.79929810489557</v>
      </c>
      <c r="R434" s="96"/>
      <c r="S434" s="96"/>
      <c r="T434" s="97" t="s">
        <v>13</v>
      </c>
      <c r="U434" s="14">
        <v>630.32454101552059</v>
      </c>
      <c r="V434" s="14">
        <v>715.5411994866987</v>
      </c>
      <c r="W434" s="14">
        <v>642.58846013227014</v>
      </c>
      <c r="X434" s="14">
        <v>568.67155119197946</v>
      </c>
      <c r="Y434" s="14">
        <v>668.46404868726108</v>
      </c>
      <c r="Z434" s="14">
        <v>704.07044866347394</v>
      </c>
      <c r="AA434" s="14">
        <v>698.90326091963288</v>
      </c>
      <c r="AB434" s="14">
        <v>655.04157724433344</v>
      </c>
      <c r="AC434" s="14">
        <v>702.30853933543347</v>
      </c>
      <c r="AD434" s="14">
        <v>596.08144941796877</v>
      </c>
      <c r="AE434" s="14">
        <v>638.67760600124655</v>
      </c>
      <c r="AF434" s="14">
        <v>573.69389222722725</v>
      </c>
      <c r="AG434" s="14">
        <v>458.70755953451351</v>
      </c>
      <c r="AH434" s="15">
        <v>330.43780205405596</v>
      </c>
      <c r="AI434" s="15">
        <v>464.63224066179566</v>
      </c>
    </row>
    <row r="435" spans="1:35" x14ac:dyDescent="0.35">
      <c r="A435" s="8" t="s">
        <v>14</v>
      </c>
      <c r="B435" s="14">
        <v>463.39623563833214</v>
      </c>
      <c r="C435" s="14">
        <v>425.38832130338693</v>
      </c>
      <c r="D435" s="14">
        <v>280.72354483109552</v>
      </c>
      <c r="E435" s="14">
        <v>274.66585692006112</v>
      </c>
      <c r="F435" s="14">
        <v>369.66982610535661</v>
      </c>
      <c r="G435" s="14">
        <v>280.38605692929877</v>
      </c>
      <c r="H435" s="14">
        <v>289.97891190953794</v>
      </c>
      <c r="I435" s="14">
        <v>262.58785622423949</v>
      </c>
      <c r="J435" s="14">
        <v>247.3411211787749</v>
      </c>
      <c r="K435" s="14">
        <v>238.25477361605584</v>
      </c>
      <c r="L435" s="14">
        <v>301.50673800767828</v>
      </c>
      <c r="M435" s="14">
        <v>294.0252083410266</v>
      </c>
      <c r="N435" s="14">
        <v>228.52917651234486</v>
      </c>
      <c r="O435" s="14">
        <v>249.07706944114599</v>
      </c>
      <c r="P435" s="15">
        <v>303.64251628630132</v>
      </c>
      <c r="Q435" s="15">
        <v>431.28253523409563</v>
      </c>
      <c r="R435" s="96"/>
      <c r="S435" s="96"/>
      <c r="T435" s="97" t="s">
        <v>14</v>
      </c>
      <c r="U435" s="14">
        <v>464.3854762178031</v>
      </c>
      <c r="V435" s="14">
        <v>423.72076187090698</v>
      </c>
      <c r="W435" s="14">
        <v>280.68147827610636</v>
      </c>
      <c r="X435" s="14">
        <v>274.57393954245401</v>
      </c>
      <c r="Y435" s="14">
        <v>369.57189007948023</v>
      </c>
      <c r="Z435" s="14">
        <v>280.9239833579237</v>
      </c>
      <c r="AA435" s="14">
        <v>289.67227202744459</v>
      </c>
      <c r="AB435" s="14">
        <v>262.3357856644252</v>
      </c>
      <c r="AC435" s="14">
        <v>246.84796841993239</v>
      </c>
      <c r="AD435" s="14">
        <v>237.61724633204935</v>
      </c>
      <c r="AE435" s="14">
        <v>300.68583951437893</v>
      </c>
      <c r="AF435" s="14">
        <v>292.42475941371612</v>
      </c>
      <c r="AG435" s="14">
        <v>224.40953090444566</v>
      </c>
      <c r="AH435" s="15">
        <v>245.17786926735312</v>
      </c>
      <c r="AI435" s="15">
        <v>287.28166339516525</v>
      </c>
    </row>
    <row r="436" spans="1:35" x14ac:dyDescent="0.35">
      <c r="A436" s="8" t="s">
        <v>15</v>
      </c>
      <c r="B436" s="14">
        <v>1648.8242647824234</v>
      </c>
      <c r="C436" s="14">
        <v>1776.8193157776016</v>
      </c>
      <c r="D436" s="14">
        <v>1772.7367813012991</v>
      </c>
      <c r="E436" s="14">
        <v>1881.5794947211684</v>
      </c>
      <c r="F436" s="14">
        <v>1767.0724133286913</v>
      </c>
      <c r="G436" s="14">
        <v>2040.115706564095</v>
      </c>
      <c r="H436" s="14">
        <v>1921.1873525533995</v>
      </c>
      <c r="I436" s="14">
        <v>1766.2104929257987</v>
      </c>
      <c r="J436" s="14">
        <v>2099.5724574783248</v>
      </c>
      <c r="K436" s="14">
        <v>2025.8424670693421</v>
      </c>
      <c r="L436" s="14">
        <v>1984.2910468998596</v>
      </c>
      <c r="M436" s="14">
        <v>1649.2638242308499</v>
      </c>
      <c r="N436" s="14">
        <v>1378.6851204118261</v>
      </c>
      <c r="O436" s="14">
        <v>1533.2503863404913</v>
      </c>
      <c r="P436" s="15">
        <v>1664.2518864667793</v>
      </c>
      <c r="Q436" s="15">
        <v>1508.6764854011471</v>
      </c>
      <c r="R436" s="96"/>
      <c r="S436" s="96"/>
      <c r="T436" s="97" t="s">
        <v>15</v>
      </c>
      <c r="U436" s="14">
        <v>1650.4224325360015</v>
      </c>
      <c r="V436" s="14">
        <v>1779.6098317476767</v>
      </c>
      <c r="W436" s="14">
        <v>1770.0251152468379</v>
      </c>
      <c r="X436" s="14">
        <v>1881.4387835956227</v>
      </c>
      <c r="Y436" s="14">
        <v>1771.6437492975565</v>
      </c>
      <c r="Z436" s="14">
        <v>2040.8750288753067</v>
      </c>
      <c r="AA436" s="14">
        <v>1919.1557818457709</v>
      </c>
      <c r="AB436" s="14">
        <v>1766.6035022964827</v>
      </c>
      <c r="AC436" s="14">
        <v>2103.950497186464</v>
      </c>
      <c r="AD436" s="14">
        <v>2025.7348518971407</v>
      </c>
      <c r="AE436" s="14">
        <v>1988.8276165543259</v>
      </c>
      <c r="AF436" s="14">
        <v>1651.5581124435942</v>
      </c>
      <c r="AG436" s="14">
        <v>1363.7479580882248</v>
      </c>
      <c r="AH436" s="15">
        <v>1629.2487601450546</v>
      </c>
      <c r="AI436" s="15">
        <v>1705.1332159718343</v>
      </c>
    </row>
    <row r="437" spans="1:35" x14ac:dyDescent="0.35">
      <c r="A437" s="8" t="s">
        <v>16</v>
      </c>
      <c r="B437" s="14">
        <v>13.806469714270253</v>
      </c>
      <c r="C437" s="14">
        <v>14.188678521222112</v>
      </c>
      <c r="D437" s="14">
        <v>12.951694257250027</v>
      </c>
      <c r="E437" s="14">
        <v>14.596853781721187</v>
      </c>
      <c r="F437" s="14">
        <v>23.769285439822816</v>
      </c>
      <c r="G437" s="14">
        <v>16.83594147875818</v>
      </c>
      <c r="H437" s="14">
        <v>12.213645727351413</v>
      </c>
      <c r="I437" s="14">
        <v>15.090720697236119</v>
      </c>
      <c r="J437" s="14">
        <v>14.85850303954186</v>
      </c>
      <c r="K437" s="14">
        <v>11.280538413383109</v>
      </c>
      <c r="L437" s="14">
        <v>15.387603319134627</v>
      </c>
      <c r="M437" s="14">
        <v>12.564306051320116</v>
      </c>
      <c r="N437" s="14">
        <v>16.399508207377444</v>
      </c>
      <c r="O437" s="14">
        <v>19.24171074678479</v>
      </c>
      <c r="P437" s="15">
        <v>19.493575527783094</v>
      </c>
      <c r="Q437" s="15">
        <v>16.13923571233985</v>
      </c>
      <c r="R437" s="96"/>
      <c r="S437" s="96"/>
      <c r="T437" s="97" t="s">
        <v>16</v>
      </c>
      <c r="U437" s="14">
        <v>13.791378481926316</v>
      </c>
      <c r="V437" s="14">
        <v>14.173765706864691</v>
      </c>
      <c r="W437" s="14">
        <v>12.947841269347069</v>
      </c>
      <c r="X437" s="14">
        <v>14.575375131262129</v>
      </c>
      <c r="Y437" s="14">
        <v>23.7629877619787</v>
      </c>
      <c r="Z437" s="14">
        <v>16.839450100501324</v>
      </c>
      <c r="AA437" s="14">
        <v>12.2007303368456</v>
      </c>
      <c r="AB437" s="14">
        <v>15.076151697772822</v>
      </c>
      <c r="AC437" s="14">
        <v>14.828877914001485</v>
      </c>
      <c r="AD437" s="14">
        <v>11.250353704352271</v>
      </c>
      <c r="AE437" s="14">
        <v>15.338900817904728</v>
      </c>
      <c r="AF437" s="14">
        <v>12.482189054305394</v>
      </c>
      <c r="AG437" s="14">
        <v>18.717480022883173</v>
      </c>
      <c r="AH437" s="15">
        <v>25.932358917163057</v>
      </c>
      <c r="AI437" s="15">
        <v>21.734413438063132</v>
      </c>
    </row>
    <row r="438" spans="1:35" x14ac:dyDescent="0.35">
      <c r="A438" s="8" t="s">
        <v>17</v>
      </c>
      <c r="B438" s="14">
        <v>754.28522096207769</v>
      </c>
      <c r="C438" s="14">
        <v>827.46880670607607</v>
      </c>
      <c r="D438" s="14">
        <v>908.27396966795277</v>
      </c>
      <c r="E438" s="14">
        <v>839.42658683786135</v>
      </c>
      <c r="F438" s="14">
        <v>769.293025805105</v>
      </c>
      <c r="G438" s="14">
        <v>880.53712751795797</v>
      </c>
      <c r="H438" s="14">
        <v>810.77118256555605</v>
      </c>
      <c r="I438" s="14">
        <v>878.67103354309893</v>
      </c>
      <c r="J438" s="14">
        <v>825.82124959118846</v>
      </c>
      <c r="K438" s="14">
        <v>810.40648604377122</v>
      </c>
      <c r="L438" s="14">
        <v>877.08191541367478</v>
      </c>
      <c r="M438" s="14">
        <v>722.32672069259684</v>
      </c>
      <c r="N438" s="14">
        <v>501.51251857292277</v>
      </c>
      <c r="O438" s="14">
        <v>687.55651411040731</v>
      </c>
      <c r="P438" s="15">
        <v>764.83876345834926</v>
      </c>
      <c r="Q438" s="15">
        <v>886.14276354071342</v>
      </c>
      <c r="R438" s="96"/>
      <c r="S438" s="96"/>
      <c r="T438" s="97" t="s">
        <v>17</v>
      </c>
      <c r="U438" s="14">
        <v>754.74999244812682</v>
      </c>
      <c r="V438" s="14">
        <v>827.69490014987434</v>
      </c>
      <c r="W438" s="14">
        <v>906.73029334435375</v>
      </c>
      <c r="X438" s="14">
        <v>839.39077963738987</v>
      </c>
      <c r="Y438" s="14">
        <v>769.12769580061854</v>
      </c>
      <c r="Z438" s="14">
        <v>881.96531274876838</v>
      </c>
      <c r="AA438" s="14">
        <v>811.50228833536289</v>
      </c>
      <c r="AB438" s="14">
        <v>877.82730298185095</v>
      </c>
      <c r="AC438" s="14">
        <v>825.52310947859814</v>
      </c>
      <c r="AD438" s="14">
        <v>809.38617169985514</v>
      </c>
      <c r="AE438" s="14">
        <v>879.85596477259605</v>
      </c>
      <c r="AF438" s="14">
        <v>719.85526385348692</v>
      </c>
      <c r="AG438" s="14">
        <v>496.57702490744396</v>
      </c>
      <c r="AH438" s="15">
        <v>654.06279474511496</v>
      </c>
      <c r="AI438" s="15">
        <v>754.76254577902876</v>
      </c>
    </row>
    <row r="439" spans="1:35" x14ac:dyDescent="0.35">
      <c r="A439" s="8" t="s">
        <v>18</v>
      </c>
      <c r="B439" s="14">
        <v>478.19607840862233</v>
      </c>
      <c r="C439" s="14">
        <v>524.35424716025659</v>
      </c>
      <c r="D439" s="14">
        <v>501.87365970456273</v>
      </c>
      <c r="E439" s="14">
        <v>578.77784148690114</v>
      </c>
      <c r="F439" s="14">
        <v>570.44634790333578</v>
      </c>
      <c r="G439" s="14">
        <v>567.86911932885118</v>
      </c>
      <c r="H439" s="14">
        <v>642.77888065073171</v>
      </c>
      <c r="I439" s="14">
        <v>816.03467693861455</v>
      </c>
      <c r="J439" s="14">
        <v>823.67258393274381</v>
      </c>
      <c r="K439" s="14">
        <v>773.96210822467742</v>
      </c>
      <c r="L439" s="14">
        <v>726.18303530754747</v>
      </c>
      <c r="M439" s="14">
        <v>538.10382336073781</v>
      </c>
      <c r="N439" s="14">
        <v>474.19850135784782</v>
      </c>
      <c r="O439" s="14">
        <v>553.15748721865043</v>
      </c>
      <c r="P439" s="15">
        <v>598.43097546837976</v>
      </c>
      <c r="Q439" s="15">
        <v>717.90507533625521</v>
      </c>
      <c r="R439" s="96"/>
      <c r="S439" s="96"/>
      <c r="T439" s="97" t="s">
        <v>18</v>
      </c>
      <c r="U439" s="14">
        <v>477.56058458785458</v>
      </c>
      <c r="V439" s="14">
        <v>525.66584264747996</v>
      </c>
      <c r="W439" s="14">
        <v>502.04458250514205</v>
      </c>
      <c r="X439" s="14">
        <v>578.89651630676701</v>
      </c>
      <c r="Y439" s="14">
        <v>572.1144276597488</v>
      </c>
      <c r="Z439" s="14">
        <v>567.14610934142354</v>
      </c>
      <c r="AA439" s="14">
        <v>645.14963535360084</v>
      </c>
      <c r="AB439" s="14">
        <v>816.85007846563406</v>
      </c>
      <c r="AC439" s="14">
        <v>822.03033210978037</v>
      </c>
      <c r="AD439" s="14">
        <v>775.70896215851678</v>
      </c>
      <c r="AE439" s="14">
        <v>725.27535877178479</v>
      </c>
      <c r="AF439" s="14">
        <v>536.09125385752372</v>
      </c>
      <c r="AG439" s="14">
        <v>483.55660981102972</v>
      </c>
      <c r="AH439" s="15">
        <v>567.25370695294941</v>
      </c>
      <c r="AI439" s="15">
        <v>597.76233299007083</v>
      </c>
    </row>
    <row r="440" spans="1:35" x14ac:dyDescent="0.35">
      <c r="A440" s="8" t="s">
        <v>19</v>
      </c>
      <c r="B440" s="14">
        <v>460.10334621168158</v>
      </c>
      <c r="C440" s="14">
        <v>548.63329923909055</v>
      </c>
      <c r="D440" s="14">
        <v>559.05859757830194</v>
      </c>
      <c r="E440" s="14">
        <v>675.67520739868053</v>
      </c>
      <c r="F440" s="14">
        <v>724.4002384525819</v>
      </c>
      <c r="G440" s="14">
        <v>732.63760695958752</v>
      </c>
      <c r="H440" s="14">
        <v>691.50287288725326</v>
      </c>
      <c r="I440" s="14">
        <v>806.85676782942232</v>
      </c>
      <c r="J440" s="14">
        <v>754.24167525235896</v>
      </c>
      <c r="K440" s="14">
        <v>748.01308555019875</v>
      </c>
      <c r="L440" s="14">
        <v>772.32480944667304</v>
      </c>
      <c r="M440" s="14">
        <v>811.18035756233201</v>
      </c>
      <c r="N440" s="14">
        <v>736.77618173185283</v>
      </c>
      <c r="O440" s="14">
        <v>542.71264711065555</v>
      </c>
      <c r="P440" s="15">
        <v>651.81431899570225</v>
      </c>
      <c r="Q440" s="15">
        <v>709.61338488916363</v>
      </c>
      <c r="R440" s="96"/>
      <c r="S440" s="96"/>
      <c r="T440" s="97" t="s">
        <v>19</v>
      </c>
      <c r="U440" s="14">
        <v>461.00247385192097</v>
      </c>
      <c r="V440" s="14">
        <v>548.53592102254652</v>
      </c>
      <c r="W440" s="14">
        <v>558.80926844059945</v>
      </c>
      <c r="X440" s="14">
        <v>677.08484135925414</v>
      </c>
      <c r="Y440" s="14">
        <v>726.06748158173184</v>
      </c>
      <c r="Z440" s="14">
        <v>732.99498733100017</v>
      </c>
      <c r="AA440" s="14">
        <v>690.69535740721005</v>
      </c>
      <c r="AB440" s="14">
        <v>809.11457853981096</v>
      </c>
      <c r="AC440" s="14">
        <v>752.73785590678631</v>
      </c>
      <c r="AD440" s="14">
        <v>745.12375291013632</v>
      </c>
      <c r="AE440" s="14">
        <v>771.60375762985882</v>
      </c>
      <c r="AF440" s="14">
        <v>809.63335348726423</v>
      </c>
      <c r="AG440" s="14">
        <v>730.52497831993594</v>
      </c>
      <c r="AH440" s="15">
        <v>678.96575470411096</v>
      </c>
      <c r="AI440" s="15">
        <v>636.82123959877606</v>
      </c>
    </row>
    <row r="441" spans="1:35" x14ac:dyDescent="0.35">
      <c r="A441" s="8" t="s">
        <v>20</v>
      </c>
      <c r="B441" s="14">
        <v>291.13684318303967</v>
      </c>
      <c r="C441" s="14">
        <v>303.99446085399745</v>
      </c>
      <c r="D441" s="14">
        <v>278.22554764516656</v>
      </c>
      <c r="E441" s="14">
        <v>258.72070767972536</v>
      </c>
      <c r="F441" s="14">
        <v>298.15412497027773</v>
      </c>
      <c r="G441" s="14">
        <v>306.69671658921169</v>
      </c>
      <c r="H441" s="14">
        <v>263.22509935327514</v>
      </c>
      <c r="I441" s="14">
        <v>281.820035850355</v>
      </c>
      <c r="J441" s="14">
        <v>301.29931978726069</v>
      </c>
      <c r="K441" s="14">
        <v>263.54794031369352</v>
      </c>
      <c r="L441" s="14">
        <v>425.07582967125512</v>
      </c>
      <c r="M441" s="14">
        <v>413.05840213726788</v>
      </c>
      <c r="N441" s="14">
        <v>275.51108412487656</v>
      </c>
      <c r="O441" s="14">
        <v>260.52874905195654</v>
      </c>
      <c r="P441" s="15">
        <v>461.90295611524289</v>
      </c>
      <c r="Q441" s="15">
        <v>555.61505377328763</v>
      </c>
      <c r="R441" s="96"/>
      <c r="S441" s="96"/>
      <c r="T441" s="97" t="s">
        <v>20</v>
      </c>
      <c r="U441" s="14">
        <v>292.63562322256735</v>
      </c>
      <c r="V441" s="14">
        <v>302.33014540015137</v>
      </c>
      <c r="W441" s="14">
        <v>276.86916421562688</v>
      </c>
      <c r="X441" s="14">
        <v>257.57501708282405</v>
      </c>
      <c r="Y441" s="14">
        <v>299.4565962863428</v>
      </c>
      <c r="Z441" s="14">
        <v>305.88222208428533</v>
      </c>
      <c r="AA441" s="14">
        <v>264.53521090419599</v>
      </c>
      <c r="AB441" s="14">
        <v>281.54944623373837</v>
      </c>
      <c r="AC441" s="14">
        <v>301.80726524666096</v>
      </c>
      <c r="AD441" s="14">
        <v>264.79500657466878</v>
      </c>
      <c r="AE441" s="14">
        <v>428.99523796048197</v>
      </c>
      <c r="AF441" s="14">
        <v>414.52111027246264</v>
      </c>
      <c r="AG441" s="14">
        <v>276.40256716915337</v>
      </c>
      <c r="AH441" s="15">
        <v>266.95895802749749</v>
      </c>
      <c r="AI441" s="15">
        <v>473.50708061187606</v>
      </c>
    </row>
    <row r="442" spans="1:35" x14ac:dyDescent="0.35">
      <c r="A442" s="8" t="s">
        <v>21</v>
      </c>
      <c r="B442" s="14">
        <v>278.43043293684661</v>
      </c>
      <c r="C442" s="14">
        <v>219.92992330560796</v>
      </c>
      <c r="D442" s="14">
        <v>167.65611858831295</v>
      </c>
      <c r="E442" s="14">
        <v>176.7440390061771</v>
      </c>
      <c r="F442" s="14">
        <v>172.88626388483854</v>
      </c>
      <c r="G442" s="14">
        <v>180.02439662043591</v>
      </c>
      <c r="H442" s="14">
        <v>169.14324605632819</v>
      </c>
      <c r="I442" s="14">
        <v>135.72958384460426</v>
      </c>
      <c r="J442" s="14">
        <v>152.85307421140575</v>
      </c>
      <c r="K442" s="14">
        <v>148.98822013477624</v>
      </c>
      <c r="L442" s="14">
        <v>267.10556214831593</v>
      </c>
      <c r="M442" s="14">
        <v>229.14084595279579</v>
      </c>
      <c r="N442" s="14">
        <v>159.91717502210233</v>
      </c>
      <c r="O442" s="14">
        <v>152.93953664588994</v>
      </c>
      <c r="P442" s="15">
        <v>142.41897744807366</v>
      </c>
      <c r="Q442" s="15">
        <v>173.67205140224746</v>
      </c>
      <c r="R442" s="96"/>
      <c r="S442" s="96"/>
      <c r="T442" s="97" t="s">
        <v>21</v>
      </c>
      <c r="U442" s="14">
        <v>279.05721582049705</v>
      </c>
      <c r="V442" s="14">
        <v>219.69876900092828</v>
      </c>
      <c r="W442" s="14">
        <v>167.60626952310403</v>
      </c>
      <c r="X442" s="14">
        <v>177.96011753287348</v>
      </c>
      <c r="Y442" s="14">
        <v>172.84045928672495</v>
      </c>
      <c r="Z442" s="14">
        <v>180.06191382807623</v>
      </c>
      <c r="AA442" s="14">
        <v>168.96438454986196</v>
      </c>
      <c r="AB442" s="14">
        <v>135.59916203847493</v>
      </c>
      <c r="AC442" s="14">
        <v>152.54831326067651</v>
      </c>
      <c r="AD442" s="14">
        <v>149.94036468157353</v>
      </c>
      <c r="AE442" s="14">
        <v>266.26016025568538</v>
      </c>
      <c r="AF442" s="14">
        <v>232.49360652974622</v>
      </c>
      <c r="AG442" s="14">
        <v>158.0588647494676</v>
      </c>
      <c r="AH442" s="15">
        <v>149.51640219137857</v>
      </c>
      <c r="AI442" s="15">
        <v>145.90913510462769</v>
      </c>
    </row>
    <row r="443" spans="1:35" x14ac:dyDescent="0.35">
      <c r="A443" s="8" t="s">
        <v>22</v>
      </c>
      <c r="B443" s="14">
        <v>577.4416832813057</v>
      </c>
      <c r="C443" s="14">
        <v>537.3949015963409</v>
      </c>
      <c r="D443" s="14">
        <v>403.51467133207643</v>
      </c>
      <c r="E443" s="14">
        <v>354.04166657718235</v>
      </c>
      <c r="F443" s="14">
        <v>407.7371185165776</v>
      </c>
      <c r="G443" s="14">
        <v>402.83185426476638</v>
      </c>
      <c r="H443" s="14">
        <v>337.76302160767426</v>
      </c>
      <c r="I443" s="14">
        <v>293.35581354296727</v>
      </c>
      <c r="J443" s="14">
        <v>279.25046151459952</v>
      </c>
      <c r="K443" s="14">
        <v>314.26158359434322</v>
      </c>
      <c r="L443" s="14">
        <v>505.88385036134594</v>
      </c>
      <c r="M443" s="14">
        <v>370.7205949639532</v>
      </c>
      <c r="N443" s="14">
        <v>334.46755439832839</v>
      </c>
      <c r="O443" s="14">
        <v>414.24103719399119</v>
      </c>
      <c r="P443" s="15">
        <v>471.75433695348642</v>
      </c>
      <c r="Q443" s="15">
        <v>517.45355902852725</v>
      </c>
      <c r="R443" s="96"/>
      <c r="S443" s="96"/>
      <c r="T443" s="97" t="s">
        <v>22</v>
      </c>
      <c r="U443" s="14">
        <v>577.9388161344425</v>
      </c>
      <c r="V443" s="14">
        <v>536.30737763445563</v>
      </c>
      <c r="W443" s="14">
        <v>403.39466223563386</v>
      </c>
      <c r="X443" s="14">
        <v>354.49839004961285</v>
      </c>
      <c r="Y443" s="14">
        <v>406.43447612322598</v>
      </c>
      <c r="Z443" s="14">
        <v>404.08773437077593</v>
      </c>
      <c r="AA443" s="14">
        <v>337.40585214166316</v>
      </c>
      <c r="AB443" s="14">
        <v>293.07417340321246</v>
      </c>
      <c r="AC443" s="14">
        <v>278.69368739290167</v>
      </c>
      <c r="AD443" s="14">
        <v>314.9645593149537</v>
      </c>
      <c r="AE443" s="14">
        <v>505.81634120802096</v>
      </c>
      <c r="AF443" s="14">
        <v>368.41000412701067</v>
      </c>
      <c r="AG443" s="14">
        <v>336.9556183369067</v>
      </c>
      <c r="AH443" s="15">
        <v>447.34048215144259</v>
      </c>
      <c r="AI443" s="15">
        <v>475.16190767466179</v>
      </c>
    </row>
    <row r="444" spans="1:35" x14ac:dyDescent="0.35">
      <c r="A444" s="8" t="s">
        <v>23</v>
      </c>
      <c r="B444" s="14">
        <v>267.01467286823214</v>
      </c>
      <c r="C444" s="14">
        <v>261.13650763996492</v>
      </c>
      <c r="D444" s="14">
        <v>231.38723007578139</v>
      </c>
      <c r="E444" s="14">
        <v>185.98300782617119</v>
      </c>
      <c r="F444" s="14">
        <v>205.54566178425119</v>
      </c>
      <c r="G444" s="14">
        <v>265.79514831970249</v>
      </c>
      <c r="H444" s="14">
        <v>209.49637487538854</v>
      </c>
      <c r="I444" s="14">
        <v>176.2019090322207</v>
      </c>
      <c r="J444" s="14">
        <v>237.14178143212425</v>
      </c>
      <c r="K444" s="14">
        <v>190.9815603160483</v>
      </c>
      <c r="L444" s="14">
        <v>262.36925790690879</v>
      </c>
      <c r="M444" s="14">
        <v>293.25011378311456</v>
      </c>
      <c r="N444" s="14">
        <v>190.20365391605492</v>
      </c>
      <c r="O444" s="14">
        <v>157.84924967815957</v>
      </c>
      <c r="P444" s="15">
        <v>156.89745572107847</v>
      </c>
      <c r="Q444" s="15">
        <v>179.86271859500013</v>
      </c>
      <c r="R444" s="96"/>
      <c r="S444" s="96"/>
      <c r="T444" s="97" t="s">
        <v>23</v>
      </c>
      <c r="U444" s="14">
        <v>266.98009501612376</v>
      </c>
      <c r="V444" s="14">
        <v>262.16279812586828</v>
      </c>
      <c r="W444" s="14">
        <v>230.26380425350055</v>
      </c>
      <c r="X444" s="14">
        <v>185.85903710329055</v>
      </c>
      <c r="Y444" s="14">
        <v>205.59277534279417</v>
      </c>
      <c r="Z444" s="14">
        <v>267.18627288974267</v>
      </c>
      <c r="AA444" s="14">
        <v>211.73695542992584</v>
      </c>
      <c r="AB444" s="14">
        <v>177.33849104723606</v>
      </c>
      <c r="AC444" s="14">
        <v>237.93101013894062</v>
      </c>
      <c r="AD444" s="14">
        <v>190.57816945597045</v>
      </c>
      <c r="AE444" s="14">
        <v>261.53881332561525</v>
      </c>
      <c r="AF444" s="14">
        <v>293.51147020507966</v>
      </c>
      <c r="AG444" s="14">
        <v>196.07518799493596</v>
      </c>
      <c r="AH444" s="15">
        <v>171.00560636069304</v>
      </c>
      <c r="AI444" s="15">
        <v>163.80246005687948</v>
      </c>
    </row>
    <row r="445" spans="1:35" x14ac:dyDescent="0.35">
      <c r="A445" s="8" t="s">
        <v>24</v>
      </c>
      <c r="B445" s="14">
        <v>234.24218915384114</v>
      </c>
      <c r="C445" s="14">
        <v>226.14203029540468</v>
      </c>
      <c r="D445" s="14">
        <v>208.14182370079826</v>
      </c>
      <c r="E445" s="14">
        <v>259.33592373971641</v>
      </c>
      <c r="F445" s="14">
        <v>220.49526770254781</v>
      </c>
      <c r="G445" s="14">
        <v>202.61064922226132</v>
      </c>
      <c r="H445" s="14">
        <v>188.80573727067244</v>
      </c>
      <c r="I445" s="14">
        <v>165.33390104909216</v>
      </c>
      <c r="J445" s="14">
        <v>180.63395057103088</v>
      </c>
      <c r="K445" s="14">
        <v>188.39240579358528</v>
      </c>
      <c r="L445" s="14">
        <v>286.81706760627446</v>
      </c>
      <c r="M445" s="14">
        <v>279.95240032263587</v>
      </c>
      <c r="N445" s="14">
        <v>204.21056260947125</v>
      </c>
      <c r="O445" s="14">
        <v>167.16328033810322</v>
      </c>
      <c r="P445" s="15">
        <v>243.86879579444565</v>
      </c>
      <c r="Q445" s="15">
        <v>259.30036709365942</v>
      </c>
      <c r="R445" s="96"/>
      <c r="S445" s="96"/>
      <c r="T445" s="97" t="s">
        <v>24</v>
      </c>
      <c r="U445" s="14">
        <v>233.98614953079235</v>
      </c>
      <c r="V445" s="14">
        <v>226.37685242524665</v>
      </c>
      <c r="W445" s="14">
        <v>207.31458568920652</v>
      </c>
      <c r="X445" s="14">
        <v>257.65670161130498</v>
      </c>
      <c r="Y445" s="14">
        <v>220.43685196145762</v>
      </c>
      <c r="Z445" s="14">
        <v>203.54781431532714</v>
      </c>
      <c r="AA445" s="14">
        <v>189.24146773235026</v>
      </c>
      <c r="AB445" s="14">
        <v>165.17520500415782</v>
      </c>
      <c r="AC445" s="14">
        <v>181.4635606164926</v>
      </c>
      <c r="AD445" s="14">
        <v>189.12111398280783</v>
      </c>
      <c r="AE445" s="14">
        <v>285.9092666292662</v>
      </c>
      <c r="AF445" s="14">
        <v>280.98713274560686</v>
      </c>
      <c r="AG445" s="14">
        <v>206.48486030147563</v>
      </c>
      <c r="AH445" s="15">
        <v>175.88886703037073</v>
      </c>
      <c r="AI445" s="15">
        <v>249.27393287206786</v>
      </c>
    </row>
    <row r="446" spans="1:35" x14ac:dyDescent="0.35">
      <c r="A446" s="8" t="s">
        <v>25</v>
      </c>
      <c r="B446" s="14">
        <v>594.09286723874993</v>
      </c>
      <c r="C446" s="14">
        <v>555.98797678120025</v>
      </c>
      <c r="D446" s="14">
        <v>501.93466154505933</v>
      </c>
      <c r="E446" s="14">
        <v>455.93537302310187</v>
      </c>
      <c r="F446" s="14">
        <v>453.623424498492</v>
      </c>
      <c r="G446" s="14">
        <v>448.04072960051184</v>
      </c>
      <c r="H446" s="14">
        <v>409.40095920761166</v>
      </c>
      <c r="I446" s="14">
        <v>400.72465109955192</v>
      </c>
      <c r="J446" s="14">
        <v>429.90496888411081</v>
      </c>
      <c r="K446" s="14">
        <v>440.63138547100493</v>
      </c>
      <c r="L446" s="14">
        <v>569.97028859278691</v>
      </c>
      <c r="M446" s="14">
        <v>570.29017708997719</v>
      </c>
      <c r="N446" s="14">
        <v>444.79420430462505</v>
      </c>
      <c r="O446" s="14">
        <v>488.31667519742894</v>
      </c>
      <c r="P446" s="15">
        <v>248.27722604928371</v>
      </c>
      <c r="Q446" s="15">
        <v>266.0823212318233</v>
      </c>
      <c r="R446" s="96"/>
      <c r="S446" s="96"/>
      <c r="T446" s="97" t="s">
        <v>25</v>
      </c>
      <c r="U446" s="14">
        <v>594.17769344125418</v>
      </c>
      <c r="V446" s="14">
        <v>555.75018041186877</v>
      </c>
      <c r="W446" s="14">
        <v>502.52506419710863</v>
      </c>
      <c r="X446" s="14">
        <v>454.59615241869523</v>
      </c>
      <c r="Y446" s="14">
        <v>453.9085067916119</v>
      </c>
      <c r="Z446" s="14">
        <v>447.85959137852211</v>
      </c>
      <c r="AA446" s="14">
        <v>408.96803578903098</v>
      </c>
      <c r="AB446" s="14">
        <v>400.70377890276166</v>
      </c>
      <c r="AC446" s="14">
        <v>431.84909341090537</v>
      </c>
      <c r="AD446" s="14">
        <v>440.2905185466978</v>
      </c>
      <c r="AE446" s="14">
        <v>569.72416194118045</v>
      </c>
      <c r="AF446" s="14">
        <v>572.78251491519984</v>
      </c>
      <c r="AG446" s="14">
        <v>442.25238114898923</v>
      </c>
      <c r="AH446" s="15">
        <v>237.1850254175751</v>
      </c>
      <c r="AI446" s="15">
        <v>246.64268096173896</v>
      </c>
    </row>
    <row r="447" spans="1:35" x14ac:dyDescent="0.35">
      <c r="A447" s="8" t="s">
        <v>26</v>
      </c>
      <c r="B447" s="14">
        <v>628.71009172253775</v>
      </c>
      <c r="C447" s="14">
        <v>648.87888986276982</v>
      </c>
      <c r="D447" s="14">
        <v>718.80028017892926</v>
      </c>
      <c r="E447" s="14">
        <v>743.0686743001138</v>
      </c>
      <c r="F447" s="14">
        <v>754.28955340345669</v>
      </c>
      <c r="G447" s="14">
        <v>796.91815867271703</v>
      </c>
      <c r="H447" s="14">
        <v>650.56635869862794</v>
      </c>
      <c r="I447" s="14">
        <v>806.78144945314341</v>
      </c>
      <c r="J447" s="14">
        <v>844.2403882883483</v>
      </c>
      <c r="K447" s="14">
        <v>621.01973068034772</v>
      </c>
      <c r="L447" s="14">
        <v>679.19025127135683</v>
      </c>
      <c r="M447" s="14">
        <v>850.44661648370482</v>
      </c>
      <c r="N447" s="14">
        <v>832.79469311921025</v>
      </c>
      <c r="O447" s="14">
        <v>741.64411994195018</v>
      </c>
      <c r="P447" s="15">
        <v>939.36075250544536</v>
      </c>
      <c r="Q447" s="15">
        <v>960.47857343063311</v>
      </c>
      <c r="R447" s="96"/>
      <c r="S447" s="96"/>
      <c r="T447" s="97" t="s">
        <v>26</v>
      </c>
      <c r="U447" s="14">
        <v>626.41996585441757</v>
      </c>
      <c r="V447" s="14">
        <v>646.89614027709388</v>
      </c>
      <c r="W447" s="14">
        <v>717.03770959399981</v>
      </c>
      <c r="X447" s="14">
        <v>743.94721854347438</v>
      </c>
      <c r="Y447" s="14">
        <v>752.92730358123731</v>
      </c>
      <c r="Z447" s="14">
        <v>798.41996964213502</v>
      </c>
      <c r="AA447" s="14">
        <v>649.87841352974704</v>
      </c>
      <c r="AB447" s="14">
        <v>806.00689052727319</v>
      </c>
      <c r="AC447" s="14">
        <v>842.79605195099907</v>
      </c>
      <c r="AD447" s="14">
        <v>619.35799263327328</v>
      </c>
      <c r="AE447" s="14">
        <v>677.33343842470924</v>
      </c>
      <c r="AF447" s="14">
        <v>850.15390631348021</v>
      </c>
      <c r="AG447" s="14">
        <v>831.31110617318313</v>
      </c>
      <c r="AH447" s="15">
        <v>1001.4193325673469</v>
      </c>
      <c r="AI447" s="15">
        <v>983.47135317318975</v>
      </c>
    </row>
    <row r="448" spans="1:35" x14ac:dyDescent="0.35">
      <c r="A448" s="8" t="s">
        <v>27</v>
      </c>
      <c r="B448" s="14">
        <v>364.12324589521995</v>
      </c>
      <c r="C448" s="14">
        <v>324.03317107880883</v>
      </c>
      <c r="D448" s="14">
        <v>341.84304522062183</v>
      </c>
      <c r="E448" s="14">
        <v>330.00108947195474</v>
      </c>
      <c r="F448" s="14">
        <v>366.52856933867105</v>
      </c>
      <c r="G448" s="14">
        <v>359.22262481518885</v>
      </c>
      <c r="H448" s="14">
        <v>340.49413602393253</v>
      </c>
      <c r="I448" s="14">
        <v>353.17898057698193</v>
      </c>
      <c r="J448" s="14">
        <v>319.76624408915825</v>
      </c>
      <c r="K448" s="14">
        <v>389.19599034971753</v>
      </c>
      <c r="L448" s="14">
        <v>429.19298340413212</v>
      </c>
      <c r="M448" s="14">
        <v>388.93672819665255</v>
      </c>
      <c r="N448" s="14">
        <v>316.93286450985829</v>
      </c>
      <c r="O448" s="14">
        <v>293.44374716999465</v>
      </c>
      <c r="P448" s="15">
        <v>338.18663650270611</v>
      </c>
      <c r="Q448" s="15">
        <v>354.12047761083943</v>
      </c>
      <c r="R448" s="96"/>
      <c r="S448" s="96"/>
      <c r="T448" s="97" t="s">
        <v>27</v>
      </c>
      <c r="U448" s="14">
        <v>363.7252391187327</v>
      </c>
      <c r="V448" s="14">
        <v>323.8397367752126</v>
      </c>
      <c r="W448" s="14">
        <v>343.66502383996954</v>
      </c>
      <c r="X448" s="14">
        <v>328.51783148690129</v>
      </c>
      <c r="Y448" s="14">
        <v>366.37183909280452</v>
      </c>
      <c r="Z448" s="14">
        <v>358.77015869897366</v>
      </c>
      <c r="AA448" s="14">
        <v>340.33263608248899</v>
      </c>
      <c r="AB448" s="14">
        <v>354.3634441913714</v>
      </c>
      <c r="AC448" s="14">
        <v>321.85623569158287</v>
      </c>
      <c r="AD448" s="14">
        <v>388.87539106782509</v>
      </c>
      <c r="AE448" s="14">
        <v>429.47968242343393</v>
      </c>
      <c r="AF448" s="14">
        <v>389.41367167822051</v>
      </c>
      <c r="AG448" s="14">
        <v>316.10921677236882</v>
      </c>
      <c r="AH448" s="15">
        <v>218.53948106757045</v>
      </c>
      <c r="AI448" s="15">
        <v>337.33641915681187</v>
      </c>
    </row>
    <row r="449" spans="1:35" x14ac:dyDescent="0.35">
      <c r="A449" s="8" t="s">
        <v>136</v>
      </c>
      <c r="B449" s="14">
        <v>10701.020286738731</v>
      </c>
      <c r="C449" s="14">
        <v>11100.865678345994</v>
      </c>
      <c r="D449" s="14">
        <v>10529.711471434466</v>
      </c>
      <c r="E449" s="14">
        <v>10814.566253818426</v>
      </c>
      <c r="F449" s="14">
        <v>10869.449541292193</v>
      </c>
      <c r="G449" s="14">
        <v>11327.469086428213</v>
      </c>
      <c r="H449" s="14">
        <v>10953.98099822821</v>
      </c>
      <c r="I449" s="14">
        <v>10893.893997508047</v>
      </c>
      <c r="J449" s="14">
        <v>11336.691443580592</v>
      </c>
      <c r="K449" s="14">
        <v>10859.011871913399</v>
      </c>
      <c r="L449" s="14">
        <v>11994.288780669563</v>
      </c>
      <c r="M449" s="14">
        <v>10912.360581425606</v>
      </c>
      <c r="N449" s="14">
        <v>8698.1756444027378</v>
      </c>
      <c r="O449" s="14">
        <v>9136.2095290571779</v>
      </c>
      <c r="P449" s="15">
        <v>10401.937419163267</v>
      </c>
      <c r="Q449" s="15">
        <v>11534.668130590275</v>
      </c>
      <c r="R449" s="96"/>
      <c r="S449" s="96"/>
      <c r="T449" s="97" t="s">
        <v>136</v>
      </c>
      <c r="U449" s="14">
        <v>10702.200607687002</v>
      </c>
      <c r="V449" s="14">
        <v>11104.71808435395</v>
      </c>
      <c r="W449" s="14">
        <v>10524.412567127798</v>
      </c>
      <c r="X449" s="14">
        <v>10821.706591221968</v>
      </c>
      <c r="Y449" s="14">
        <v>10877.226875791746</v>
      </c>
      <c r="Z449" s="14">
        <v>11334.670106312118</v>
      </c>
      <c r="AA449" s="14">
        <v>10954.98099822825</v>
      </c>
      <c r="AB449" s="14">
        <v>10895.890647309725</v>
      </c>
      <c r="AC449" s="14">
        <v>11334.284899305008</v>
      </c>
      <c r="AD449" s="14">
        <v>10854.871871913354</v>
      </c>
      <c r="AE449" s="14">
        <v>11993.287982785385</v>
      </c>
      <c r="AF449" s="14">
        <v>10909.360799311242</v>
      </c>
      <c r="AG449" s="14">
        <v>8668.8242410197272</v>
      </c>
      <c r="AH449" s="15">
        <v>9269.2946619033846</v>
      </c>
      <c r="AI449" s="15">
        <v>10524.278223222724</v>
      </c>
    </row>
    <row r="450" spans="1:35" x14ac:dyDescent="0.35">
      <c r="B450" s="72"/>
      <c r="C450" s="72"/>
      <c r="D450" s="72"/>
      <c r="E450" s="72"/>
      <c r="F450" s="72"/>
      <c r="G450" s="72"/>
      <c r="H450" s="72"/>
      <c r="I450" s="72"/>
      <c r="J450" s="72"/>
      <c r="K450" s="72"/>
      <c r="L450" s="72"/>
      <c r="M450" s="72"/>
      <c r="N450" s="72"/>
      <c r="O450" s="72"/>
      <c r="Q450" s="12"/>
    </row>
    <row r="451" spans="1:35" x14ac:dyDescent="0.35">
      <c r="B451" s="72"/>
      <c r="C451" s="72"/>
      <c r="D451" s="72"/>
      <c r="E451" s="72"/>
      <c r="F451" s="72"/>
      <c r="G451" s="72"/>
      <c r="H451" s="72"/>
      <c r="I451" s="72"/>
      <c r="J451" s="72"/>
      <c r="K451" s="72"/>
      <c r="L451" s="72"/>
      <c r="M451" s="72"/>
      <c r="N451" s="72"/>
      <c r="O451" s="72"/>
      <c r="Q451" s="12"/>
    </row>
    <row r="452" spans="1:35" x14ac:dyDescent="0.35">
      <c r="B452" s="72"/>
      <c r="C452" s="72"/>
      <c r="D452" s="72"/>
      <c r="E452" s="72"/>
      <c r="F452" s="72"/>
      <c r="G452" s="72"/>
      <c r="H452" s="72"/>
      <c r="I452" s="72"/>
      <c r="J452" s="72"/>
      <c r="K452" s="72"/>
      <c r="L452" s="72"/>
      <c r="M452" s="72"/>
      <c r="N452" s="72"/>
      <c r="O452" s="72"/>
      <c r="Q452" s="12"/>
    </row>
    <row r="453" spans="1:35" x14ac:dyDescent="0.35">
      <c r="A453" s="62" t="s">
        <v>112</v>
      </c>
    </row>
  </sheetData>
  <phoneticPr fontId="13" type="noConversion"/>
  <conditionalFormatting sqref="A403:A404">
    <cfRule type="cellIs" dxfId="439" priority="1" operator="lessThan">
      <formula>-0.00001</formula>
    </cfRule>
    <cfRule type="cellIs" dxfId="438" priority="2" operator="greaterThan">
      <formula>0.00001</formula>
    </cfRule>
  </conditionalFormatting>
  <conditionalFormatting sqref="A429">
    <cfRule type="cellIs" dxfId="437" priority="3" operator="lessThan">
      <formula>-0.00001</formula>
    </cfRule>
    <cfRule type="cellIs" dxfId="436" priority="4" operator="greaterThan">
      <formula>0.00001</formula>
    </cfRule>
  </conditionalFormatting>
  <conditionalFormatting sqref="T429">
    <cfRule type="cellIs" dxfId="435" priority="5" operator="lessThan">
      <formula>-0.00001</formula>
    </cfRule>
    <cfRule type="cellIs" dxfId="434" priority="6" operator="greaterThan">
      <formula>0.00001</formula>
    </cfRule>
  </conditionalFormatting>
  <hyperlinks>
    <hyperlink ref="A453" location="'Contents'!A1" display="Link to Contents page" xr:uid="{9C3FDBAF-2042-4435-97D2-05A9A127C267}"/>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06FA-5200-48CC-8C72-094C2B204600}">
  <dimension ref="A1:F56"/>
  <sheetViews>
    <sheetView zoomScale="80" zoomScaleNormal="80" workbookViewId="0"/>
  </sheetViews>
  <sheetFormatPr defaultColWidth="9.1796875" defaultRowHeight="14" x14ac:dyDescent="0.3"/>
  <cols>
    <col min="1" max="1" width="29.453125" style="52" customWidth="1"/>
    <col min="2" max="3" width="32.453125" style="52" customWidth="1"/>
    <col min="4" max="4" width="34.453125" style="52" customWidth="1"/>
    <col min="5" max="5" width="35.81640625" style="52" customWidth="1"/>
    <col min="6" max="16384" width="9.1796875" style="52"/>
  </cols>
  <sheetData>
    <row r="1" spans="1:5" x14ac:dyDescent="0.3">
      <c r="A1" s="57" t="s">
        <v>263</v>
      </c>
    </row>
    <row r="2" spans="1:5" x14ac:dyDescent="0.3">
      <c r="A2" s="57" t="s">
        <v>176</v>
      </c>
    </row>
    <row r="4" spans="1:5" x14ac:dyDescent="0.3">
      <c r="A4" s="52" t="s">
        <v>177</v>
      </c>
    </row>
    <row r="6" spans="1:5" ht="28" x14ac:dyDescent="0.3">
      <c r="A6" s="71" t="s">
        <v>178</v>
      </c>
      <c r="B6" s="69" t="s">
        <v>179</v>
      </c>
      <c r="C6" s="69" t="s">
        <v>180</v>
      </c>
      <c r="D6" s="69" t="s">
        <v>181</v>
      </c>
      <c r="E6" s="69" t="s">
        <v>182</v>
      </c>
    </row>
    <row r="7" spans="1:5" x14ac:dyDescent="0.3">
      <c r="A7" s="53" t="str">
        <f>'Input Data'!A9</f>
        <v>Primary</v>
      </c>
      <c r="B7" s="53">
        <f>Primary!D70</f>
        <v>5390.8311521271999</v>
      </c>
      <c r="C7" s="53">
        <f>'Input Data'!B307</f>
        <v>130</v>
      </c>
      <c r="D7" s="53">
        <f t="shared" ref="D7:D27" si="0">C7+B7</f>
        <v>5520.8311521271999</v>
      </c>
      <c r="E7" s="54">
        <f>MROUND(D7,5)</f>
        <v>5520</v>
      </c>
    </row>
    <row r="8" spans="1:5" x14ac:dyDescent="0.3">
      <c r="A8" s="53" t="str">
        <f>'Input Data'!A10</f>
        <v>Mathematics</v>
      </c>
      <c r="B8" s="53">
        <f>Mathematics!$D$70</f>
        <v>1786.4401291172596</v>
      </c>
      <c r="C8" s="53">
        <f>'Input Data'!B308</f>
        <v>216</v>
      </c>
      <c r="D8" s="53">
        <f t="shared" si="0"/>
        <v>2002.4401291172596</v>
      </c>
      <c r="E8" s="54">
        <f t="shared" ref="E8:E25" si="1">MROUND(D8,5)</f>
        <v>2000</v>
      </c>
    </row>
    <row r="9" spans="1:5" x14ac:dyDescent="0.3">
      <c r="A9" s="53" t="str">
        <f>'Input Data'!A11</f>
        <v>Biology</v>
      </c>
      <c r="B9" s="53">
        <f>Biology!$D$70</f>
        <v>567.1397555902895</v>
      </c>
      <c r="C9" s="53">
        <f>'Input Data'!B309</f>
        <v>110</v>
      </c>
      <c r="D9" s="53">
        <f t="shared" si="0"/>
        <v>677.1397555902895</v>
      </c>
      <c r="E9" s="54">
        <f t="shared" si="1"/>
        <v>675</v>
      </c>
    </row>
    <row r="10" spans="1:5" x14ac:dyDescent="0.3">
      <c r="A10" s="53" t="str">
        <f>'Input Data'!A12</f>
        <v>Chemistry</v>
      </c>
      <c r="B10" s="53">
        <f>Chemistry!$D$70</f>
        <v>612.46498686416521</v>
      </c>
      <c r="C10" s="53">
        <f>'Input Data'!B310</f>
        <v>78</v>
      </c>
      <c r="D10" s="53">
        <f t="shared" si="0"/>
        <v>690.46498686416521</v>
      </c>
      <c r="E10" s="54">
        <f t="shared" si="1"/>
        <v>690</v>
      </c>
    </row>
    <row r="11" spans="1:5" x14ac:dyDescent="0.3">
      <c r="A11" s="53" t="str">
        <f>'Input Data'!A13</f>
        <v>Physics</v>
      </c>
      <c r="B11" s="53">
        <f>Physics!$D$70</f>
        <v>739.02002611899377</v>
      </c>
      <c r="C11" s="53">
        <f>'Input Data'!B311</f>
        <v>69</v>
      </c>
      <c r="D11" s="53">
        <f t="shared" si="0"/>
        <v>808.02002611899377</v>
      </c>
      <c r="E11" s="54">
        <f t="shared" si="1"/>
        <v>810</v>
      </c>
    </row>
    <row r="12" spans="1:5" x14ac:dyDescent="0.3">
      <c r="A12" s="53" t="str">
        <f>'Input Data'!A14</f>
        <v>Computing</v>
      </c>
      <c r="B12" s="53">
        <f>Computing!$D$70</f>
        <v>525.1538314034724</v>
      </c>
      <c r="C12" s="53">
        <f>'Input Data'!B312</f>
        <v>40</v>
      </c>
      <c r="D12" s="53">
        <f t="shared" si="0"/>
        <v>565.1538314034724</v>
      </c>
      <c r="E12" s="54">
        <f t="shared" si="1"/>
        <v>565</v>
      </c>
    </row>
    <row r="13" spans="1:5" x14ac:dyDescent="0.3">
      <c r="A13" s="53" t="str">
        <f>'Input Data'!A15</f>
        <v>English</v>
      </c>
      <c r="B13" s="53">
        <f>English!$D$70</f>
        <v>1697.8743713256677</v>
      </c>
      <c r="C13" s="53">
        <f>'Input Data'!B313</f>
        <v>280</v>
      </c>
      <c r="D13" s="53">
        <f t="shared" si="0"/>
        <v>1977.8743713256677</v>
      </c>
      <c r="E13" s="54">
        <f t="shared" si="1"/>
        <v>1980</v>
      </c>
    </row>
    <row r="14" spans="1:5" x14ac:dyDescent="0.3">
      <c r="A14" s="53" t="str">
        <f>'Input Data'!A16</f>
        <v>Classics</v>
      </c>
      <c r="B14" s="53">
        <f>Classics!$D$70</f>
        <v>72.730666126701237</v>
      </c>
      <c r="C14" s="53">
        <f>'Input Data'!B314</f>
        <v>0</v>
      </c>
      <c r="D14" s="53">
        <f t="shared" si="0"/>
        <v>72.730666126701237</v>
      </c>
      <c r="E14" s="54">
        <f t="shared" si="1"/>
        <v>75</v>
      </c>
    </row>
    <row r="15" spans="1:5" x14ac:dyDescent="0.3">
      <c r="A15" s="53" t="str">
        <f>'Input Data'!A17</f>
        <v>Modern Foreign Languages</v>
      </c>
      <c r="B15" s="53">
        <f>'Modern Foreign Languages'!$D$70</f>
        <v>1019.3423600742042</v>
      </c>
      <c r="C15" s="53">
        <f>'Input Data'!B315</f>
        <v>65</v>
      </c>
      <c r="D15" s="53">
        <f t="shared" si="0"/>
        <v>1084.3423600742042</v>
      </c>
      <c r="E15" s="54">
        <f t="shared" si="1"/>
        <v>1085</v>
      </c>
    </row>
    <row r="16" spans="1:5" x14ac:dyDescent="0.3">
      <c r="A16" s="53" t="str">
        <f>'Input Data'!A18</f>
        <v>Geography</v>
      </c>
      <c r="B16" s="53">
        <f>Geography!$D$70</f>
        <v>606.92779395050741</v>
      </c>
      <c r="C16" s="53">
        <f>'Input Data'!B316</f>
        <v>78</v>
      </c>
      <c r="D16" s="53">
        <f t="shared" si="0"/>
        <v>684.92779395050741</v>
      </c>
      <c r="E16" s="54">
        <f t="shared" si="1"/>
        <v>685</v>
      </c>
    </row>
    <row r="17" spans="1:5" x14ac:dyDescent="0.3">
      <c r="A17" s="53" t="str">
        <f>'Input Data'!A19</f>
        <v>History</v>
      </c>
      <c r="B17" s="53">
        <f>'History '!$D$70</f>
        <v>446.69867736861909</v>
      </c>
      <c r="C17" s="53">
        <f>'Input Data'!B317</f>
        <v>72</v>
      </c>
      <c r="D17" s="53">
        <f t="shared" si="0"/>
        <v>518.69867736861909</v>
      </c>
      <c r="E17" s="54">
        <f t="shared" si="1"/>
        <v>520</v>
      </c>
    </row>
    <row r="18" spans="1:5" x14ac:dyDescent="0.3">
      <c r="A18" s="53" t="str">
        <f>'Input Data'!A20</f>
        <v>Art and Design</v>
      </c>
      <c r="B18" s="53">
        <f>'Art and Design'!$D$70</f>
        <v>603.65978594894989</v>
      </c>
      <c r="C18" s="53">
        <f>'Input Data'!B318</f>
        <v>0</v>
      </c>
      <c r="D18" s="53">
        <f t="shared" si="0"/>
        <v>603.65978594894989</v>
      </c>
      <c r="E18" s="54">
        <f t="shared" si="1"/>
        <v>605</v>
      </c>
    </row>
    <row r="19" spans="1:5" x14ac:dyDescent="0.3">
      <c r="A19" s="53" t="str">
        <f>'Input Data'!A21</f>
        <v>Business Studies</v>
      </c>
      <c r="B19" s="53">
        <f>'Business Studies'!$D$70</f>
        <v>1151.6648330731259</v>
      </c>
      <c r="C19" s="53">
        <f>'Input Data'!B319</f>
        <v>50</v>
      </c>
      <c r="D19" s="53">
        <f t="shared" si="0"/>
        <v>1201.6648330731259</v>
      </c>
      <c r="E19" s="54">
        <f t="shared" si="1"/>
        <v>1200</v>
      </c>
    </row>
    <row r="20" spans="1:5" x14ac:dyDescent="0.3">
      <c r="A20" s="53" t="str">
        <f>'Input Data'!A22</f>
        <v>Design and Technology</v>
      </c>
      <c r="B20" s="53">
        <f>'Design and Technology'!$D$70</f>
        <v>588.48803682752487</v>
      </c>
      <c r="C20" s="53">
        <f>'Input Data'!B320</f>
        <v>31</v>
      </c>
      <c r="D20" s="53">
        <f t="shared" si="0"/>
        <v>619.48803682752487</v>
      </c>
      <c r="E20" s="54">
        <f t="shared" si="1"/>
        <v>620</v>
      </c>
    </row>
    <row r="21" spans="1:5" x14ac:dyDescent="0.3">
      <c r="A21" s="53" t="str">
        <f>'Input Data'!A23</f>
        <v>Drama</v>
      </c>
      <c r="B21" s="53">
        <f>Drama!$D$70</f>
        <v>371.31482376573069</v>
      </c>
      <c r="C21" s="53">
        <f>'Input Data'!B321</f>
        <v>0</v>
      </c>
      <c r="D21" s="53">
        <f t="shared" si="0"/>
        <v>371.31482376573069</v>
      </c>
      <c r="E21" s="54">
        <f t="shared" si="1"/>
        <v>370</v>
      </c>
    </row>
    <row r="22" spans="1:5" x14ac:dyDescent="0.3">
      <c r="A22" s="53" t="str">
        <f>'Input Data'!A24</f>
        <v>Music</v>
      </c>
      <c r="B22" s="53">
        <f>Music!$D$70</f>
        <v>233.28378225050264</v>
      </c>
      <c r="C22" s="53">
        <f>'Input Data'!B322</f>
        <v>25</v>
      </c>
      <c r="D22" s="53">
        <f t="shared" si="0"/>
        <v>258.28378225050267</v>
      </c>
      <c r="E22" s="54">
        <f t="shared" si="1"/>
        <v>260</v>
      </c>
    </row>
    <row r="23" spans="1:5" x14ac:dyDescent="0.3">
      <c r="A23" s="53" t="str">
        <f>'Input Data'!A25</f>
        <v>Others</v>
      </c>
      <c r="B23" s="53">
        <f>Others!$D$70</f>
        <v>2033.4898165550442</v>
      </c>
      <c r="C23" s="53">
        <f>'Input Data'!B323</f>
        <v>0</v>
      </c>
      <c r="D23" s="53">
        <f t="shared" si="0"/>
        <v>2033.4898165550442</v>
      </c>
      <c r="E23" s="54">
        <f t="shared" si="1"/>
        <v>2035</v>
      </c>
    </row>
    <row r="24" spans="1:5" x14ac:dyDescent="0.3">
      <c r="A24" s="53" t="str">
        <f>'Input Data'!A26</f>
        <v>Physical Education</v>
      </c>
      <c r="B24" s="53">
        <f>'Physical Education'!$D$70</f>
        <v>657.42780343871584</v>
      </c>
      <c r="C24" s="53">
        <f>'Input Data'!B324</f>
        <v>0</v>
      </c>
      <c r="D24" s="53">
        <f t="shared" si="0"/>
        <v>657.42780343871584</v>
      </c>
      <c r="E24" s="54">
        <f t="shared" si="1"/>
        <v>655</v>
      </c>
    </row>
    <row r="25" spans="1:5" x14ac:dyDescent="0.3">
      <c r="A25" s="53" t="str">
        <f>'Input Data'!A27</f>
        <v>Religious Education</v>
      </c>
      <c r="B25" s="53">
        <f>'Religious Education'!$D$70</f>
        <v>393.13435482239032</v>
      </c>
      <c r="C25" s="53">
        <f>'Input Data'!B325</f>
        <v>56</v>
      </c>
      <c r="D25" s="53">
        <f t="shared" si="0"/>
        <v>449.13435482239032</v>
      </c>
      <c r="E25" s="54">
        <f t="shared" si="1"/>
        <v>450</v>
      </c>
    </row>
    <row r="26" spans="1:5" x14ac:dyDescent="0.3">
      <c r="A26" s="53" t="str">
        <f>'Input Data'!A28</f>
        <v>Secondary total</v>
      </c>
      <c r="B26" s="53">
        <f>SUM(B8:B25)</f>
        <v>14106.255834621865</v>
      </c>
      <c r="C26" s="53">
        <f>SUM(C8:C25)</f>
        <v>1170</v>
      </c>
      <c r="D26" s="53">
        <f t="shared" si="0"/>
        <v>15276.255834621865</v>
      </c>
      <c r="E26" s="54">
        <f>SUM(E8:E25)</f>
        <v>15280</v>
      </c>
    </row>
    <row r="27" spans="1:5" x14ac:dyDescent="0.3">
      <c r="A27" s="53" t="s">
        <v>183</v>
      </c>
      <c r="B27" s="53">
        <f>B26+B7</f>
        <v>19497.086986749066</v>
      </c>
      <c r="C27" s="53">
        <f>C26+C7</f>
        <v>1300</v>
      </c>
      <c r="D27" s="53">
        <f t="shared" si="0"/>
        <v>20797.086986749066</v>
      </c>
      <c r="E27" s="54">
        <f>SUM(E7,E26)</f>
        <v>20800</v>
      </c>
    </row>
    <row r="29" spans="1:5" x14ac:dyDescent="0.3">
      <c r="A29" s="52" t="s">
        <v>184</v>
      </c>
    </row>
    <row r="31" spans="1:5" ht="27" customHeight="1" x14ac:dyDescent="0.3">
      <c r="A31" s="53"/>
      <c r="B31" s="53" t="s">
        <v>185</v>
      </c>
      <c r="C31" s="53" t="s">
        <v>186</v>
      </c>
      <c r="D31" s="55" t="s">
        <v>187</v>
      </c>
    </row>
    <row r="32" spans="1:5" x14ac:dyDescent="0.3">
      <c r="A32" s="53" t="s">
        <v>178</v>
      </c>
      <c r="B32" s="64" t="s">
        <v>133</v>
      </c>
      <c r="C32" s="64" t="s">
        <v>134</v>
      </c>
      <c r="D32" s="53"/>
    </row>
    <row r="33" spans="1:6" x14ac:dyDescent="0.3">
      <c r="A33" s="53" t="s">
        <v>3</v>
      </c>
      <c r="B33" s="53">
        <v>7650</v>
      </c>
      <c r="C33" s="53">
        <f>E7</f>
        <v>5520</v>
      </c>
      <c r="D33" s="53">
        <f>C33-B33</f>
        <v>-2130</v>
      </c>
      <c r="F33" s="59"/>
    </row>
    <row r="34" spans="1:6" x14ac:dyDescent="0.3">
      <c r="A34" s="53" t="s">
        <v>10</v>
      </c>
      <c r="B34" s="53">
        <v>2300</v>
      </c>
      <c r="C34" s="53">
        <f t="shared" ref="C34:C51" si="2">E8</f>
        <v>2000</v>
      </c>
      <c r="D34" s="53">
        <f t="shared" ref="D34:D51" si="3">C34-B34</f>
        <v>-300</v>
      </c>
      <c r="F34" s="59"/>
    </row>
    <row r="35" spans="1:6" x14ac:dyDescent="0.3">
      <c r="A35" s="53" t="s">
        <v>11</v>
      </c>
      <c r="B35" s="53">
        <v>985</v>
      </c>
      <c r="C35" s="53">
        <f t="shared" si="2"/>
        <v>675</v>
      </c>
      <c r="D35" s="53">
        <f t="shared" si="3"/>
        <v>-310</v>
      </c>
      <c r="F35" s="59"/>
    </row>
    <row r="36" spans="1:6" x14ac:dyDescent="0.3">
      <c r="A36" s="53" t="s">
        <v>12</v>
      </c>
      <c r="B36" s="53">
        <v>730</v>
      </c>
      <c r="C36" s="53">
        <f t="shared" si="2"/>
        <v>690</v>
      </c>
      <c r="D36" s="53">
        <f t="shared" si="3"/>
        <v>-40</v>
      </c>
      <c r="F36" s="59"/>
    </row>
    <row r="37" spans="1:6" x14ac:dyDescent="0.3">
      <c r="A37" s="53" t="s">
        <v>13</v>
      </c>
      <c r="B37" s="53">
        <v>1410</v>
      </c>
      <c r="C37" s="53">
        <f t="shared" si="2"/>
        <v>810</v>
      </c>
      <c r="D37" s="53">
        <f t="shared" si="3"/>
        <v>-600</v>
      </c>
      <c r="F37" s="59"/>
    </row>
    <row r="38" spans="1:6" x14ac:dyDescent="0.3">
      <c r="A38" s="53" t="s">
        <v>14</v>
      </c>
      <c r="B38" s="53">
        <v>895</v>
      </c>
      <c r="C38" s="53">
        <f t="shared" si="2"/>
        <v>565</v>
      </c>
      <c r="D38" s="53">
        <f t="shared" si="3"/>
        <v>-330</v>
      </c>
      <c r="F38" s="59"/>
    </row>
    <row r="39" spans="1:6" x14ac:dyDescent="0.3">
      <c r="A39" s="53" t="s">
        <v>15</v>
      </c>
      <c r="B39" s="53">
        <v>1950</v>
      </c>
      <c r="C39" s="53">
        <f t="shared" si="2"/>
        <v>1980</v>
      </c>
      <c r="D39" s="53">
        <f t="shared" si="3"/>
        <v>30</v>
      </c>
      <c r="F39" s="59"/>
    </row>
    <row r="40" spans="1:6" x14ac:dyDescent="0.3">
      <c r="A40" s="53" t="s">
        <v>16</v>
      </c>
      <c r="B40" s="53">
        <v>60</v>
      </c>
      <c r="C40" s="53">
        <f t="shared" si="2"/>
        <v>75</v>
      </c>
      <c r="D40" s="53">
        <f t="shared" si="3"/>
        <v>15</v>
      </c>
      <c r="F40" s="59"/>
    </row>
    <row r="41" spans="1:6" x14ac:dyDescent="0.3">
      <c r="A41" s="53" t="s">
        <v>17</v>
      </c>
      <c r="B41" s="53">
        <v>1460</v>
      </c>
      <c r="C41" s="53">
        <f t="shared" si="2"/>
        <v>1085</v>
      </c>
      <c r="D41" s="53">
        <f t="shared" si="3"/>
        <v>-375</v>
      </c>
      <c r="F41" s="59"/>
    </row>
    <row r="42" spans="1:6" x14ac:dyDescent="0.3">
      <c r="A42" s="53" t="s">
        <v>18</v>
      </c>
      <c r="B42" s="53">
        <v>935</v>
      </c>
      <c r="C42" s="53">
        <f t="shared" si="2"/>
        <v>685</v>
      </c>
      <c r="D42" s="53">
        <f t="shared" si="3"/>
        <v>-250</v>
      </c>
      <c r="F42" s="59"/>
    </row>
    <row r="43" spans="1:6" x14ac:dyDescent="0.3">
      <c r="A43" s="53" t="s">
        <v>19</v>
      </c>
      <c r="B43" s="53">
        <v>790</v>
      </c>
      <c r="C43" s="53">
        <f t="shared" si="2"/>
        <v>520</v>
      </c>
      <c r="D43" s="53">
        <f t="shared" si="3"/>
        <v>-270</v>
      </c>
      <c r="F43" s="59"/>
    </row>
    <row r="44" spans="1:6" x14ac:dyDescent="0.3">
      <c r="A44" s="53" t="s">
        <v>20</v>
      </c>
      <c r="B44" s="53">
        <v>680</v>
      </c>
      <c r="C44" s="53">
        <f t="shared" si="2"/>
        <v>605</v>
      </c>
      <c r="D44" s="53">
        <f t="shared" si="3"/>
        <v>-75</v>
      </c>
      <c r="F44" s="59"/>
    </row>
    <row r="45" spans="1:6" x14ac:dyDescent="0.3">
      <c r="A45" s="53" t="s">
        <v>21</v>
      </c>
      <c r="B45" s="53">
        <v>900</v>
      </c>
      <c r="C45" s="53">
        <f t="shared" si="2"/>
        <v>1200</v>
      </c>
      <c r="D45" s="53">
        <f t="shared" si="3"/>
        <v>300</v>
      </c>
      <c r="F45" s="59"/>
    </row>
    <row r="46" spans="1:6" x14ac:dyDescent="0.3">
      <c r="A46" s="53" t="s">
        <v>22</v>
      </c>
      <c r="B46" s="53">
        <v>965</v>
      </c>
      <c r="C46" s="53">
        <f t="shared" si="2"/>
        <v>620</v>
      </c>
      <c r="D46" s="53">
        <f t="shared" si="3"/>
        <v>-345</v>
      </c>
      <c r="F46" s="59"/>
    </row>
    <row r="47" spans="1:6" x14ac:dyDescent="0.3">
      <c r="A47" s="53" t="s">
        <v>23</v>
      </c>
      <c r="B47" s="53">
        <v>620</v>
      </c>
      <c r="C47" s="53">
        <f t="shared" si="2"/>
        <v>370</v>
      </c>
      <c r="D47" s="53">
        <f t="shared" si="3"/>
        <v>-250</v>
      </c>
      <c r="F47" s="59"/>
    </row>
    <row r="48" spans="1:6" x14ac:dyDescent="0.3">
      <c r="A48" s="53" t="s">
        <v>24</v>
      </c>
      <c r="B48" s="53">
        <v>565</v>
      </c>
      <c r="C48" s="53">
        <f t="shared" si="2"/>
        <v>260</v>
      </c>
      <c r="D48" s="53">
        <f t="shared" si="3"/>
        <v>-305</v>
      </c>
      <c r="F48" s="59"/>
    </row>
    <row r="49" spans="1:6" x14ac:dyDescent="0.3">
      <c r="A49" s="53" t="s">
        <v>25</v>
      </c>
      <c r="B49" s="53">
        <v>2520</v>
      </c>
      <c r="C49" s="53">
        <f t="shared" si="2"/>
        <v>2035</v>
      </c>
      <c r="D49" s="53">
        <f t="shared" si="3"/>
        <v>-485</v>
      </c>
      <c r="F49" s="59"/>
    </row>
    <row r="50" spans="1:6" x14ac:dyDescent="0.3">
      <c r="A50" s="53" t="s">
        <v>26</v>
      </c>
      <c r="B50" s="53">
        <v>725</v>
      </c>
      <c r="C50" s="53">
        <f t="shared" si="2"/>
        <v>655</v>
      </c>
      <c r="D50" s="53">
        <f t="shared" si="3"/>
        <v>-70</v>
      </c>
      <c r="F50" s="59"/>
    </row>
    <row r="51" spans="1:6" x14ac:dyDescent="0.3">
      <c r="A51" s="53" t="s">
        <v>27</v>
      </c>
      <c r="B51" s="53">
        <v>780</v>
      </c>
      <c r="C51" s="53">
        <f t="shared" si="2"/>
        <v>450</v>
      </c>
      <c r="D51" s="53">
        <f t="shared" si="3"/>
        <v>-330</v>
      </c>
      <c r="F51" s="59"/>
    </row>
    <row r="52" spans="1:6" x14ac:dyDescent="0.3">
      <c r="A52" s="53" t="s">
        <v>188</v>
      </c>
      <c r="B52" s="53">
        <f>SUM(B35:B37)</f>
        <v>3125</v>
      </c>
      <c r="C52" s="53">
        <f>SUM(C35:C37)</f>
        <v>2175</v>
      </c>
      <c r="D52" s="53">
        <f>C52-B52</f>
        <v>-950</v>
      </c>
      <c r="F52" s="59"/>
    </row>
    <row r="53" spans="1:6" x14ac:dyDescent="0.3">
      <c r="A53" s="53" t="s">
        <v>136</v>
      </c>
      <c r="B53" s="53">
        <v>19270</v>
      </c>
      <c r="C53" s="53">
        <f>E26</f>
        <v>15280</v>
      </c>
      <c r="D53" s="53">
        <f>C53-B53</f>
        <v>-3990</v>
      </c>
      <c r="F53" s="59"/>
    </row>
    <row r="54" spans="1:6" x14ac:dyDescent="0.3">
      <c r="A54" s="53" t="s">
        <v>189</v>
      </c>
      <c r="B54" s="53">
        <v>26920</v>
      </c>
      <c r="C54" s="53">
        <f>E27</f>
        <v>20800</v>
      </c>
      <c r="D54" s="53">
        <f>C54-B54</f>
        <v>-6120</v>
      </c>
      <c r="F54" s="59"/>
    </row>
    <row r="56" spans="1:6" ht="14.5" x14ac:dyDescent="0.35">
      <c r="A56" s="62" t="s">
        <v>112</v>
      </c>
    </row>
  </sheetData>
  <hyperlinks>
    <hyperlink ref="A56" location="Contents!A1" display="Link to Contents page" xr:uid="{ECE0FC56-4AA6-4CFE-ABB1-3EB5CD128B39}"/>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ignoredErrors>
    <ignoredError sqref="B52" formulaRange="1"/>
    <ignoredError sqref="D2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1789-0518-4EC4-9DB7-90FD9BA34153}">
  <dimension ref="A1:AQ72"/>
  <sheetViews>
    <sheetView zoomScale="80" zoomScaleNormal="80" workbookViewId="0"/>
  </sheetViews>
  <sheetFormatPr defaultColWidth="9.1796875" defaultRowHeight="14" x14ac:dyDescent="0.3"/>
  <cols>
    <col min="1" max="1" width="6.26953125" style="21" customWidth="1"/>
    <col min="2" max="2" width="5.1796875" style="21" customWidth="1"/>
    <col min="3" max="3" width="83.81640625" style="21" customWidth="1"/>
    <col min="4" max="5" width="10.81640625" style="21" customWidth="1"/>
    <col min="6" max="14" width="10.81640625" style="21" bestFit="1" customWidth="1"/>
    <col min="15" max="16" width="11" style="21" bestFit="1" customWidth="1"/>
    <col min="17" max="17" width="10.81640625" style="21" customWidth="1"/>
    <col min="18" max="18" width="11" style="21" bestFit="1" customWidth="1"/>
    <col min="19" max="19" width="10.54296875" style="21" bestFit="1" customWidth="1"/>
    <col min="20" max="21" width="10.54296875" style="21" customWidth="1"/>
    <col min="22" max="16384" width="9.1796875" style="21"/>
  </cols>
  <sheetData>
    <row r="1" spans="1:43" x14ac:dyDescent="0.3">
      <c r="A1" s="21" t="s">
        <v>190</v>
      </c>
      <c r="W1" s="65"/>
      <c r="X1" s="65"/>
    </row>
    <row r="2" spans="1:43" x14ac:dyDescent="0.3">
      <c r="A2" s="21" t="s">
        <v>191</v>
      </c>
    </row>
    <row r="4" spans="1:43" x14ac:dyDescent="0.3">
      <c r="B4" s="21" t="s">
        <v>192</v>
      </c>
    </row>
    <row r="6" spans="1:43" x14ac:dyDescent="0.3">
      <c r="C6" s="23" t="s">
        <v>193</v>
      </c>
      <c r="D6" s="24">
        <f>'Input Data'!B301</f>
        <v>6.7785514495808013E-3</v>
      </c>
      <c r="W6" s="65"/>
      <c r="X6" s="65"/>
    </row>
    <row r="8" spans="1:43" x14ac:dyDescent="0.3">
      <c r="C8" s="3"/>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c r="AP8" s="65"/>
    </row>
    <row r="9" spans="1:43" x14ac:dyDescent="0.3">
      <c r="C9" s="23" t="s">
        <v>194</v>
      </c>
      <c r="D9" s="27">
        <f>'Input Data'!B9</f>
        <v>192968.15331579279</v>
      </c>
      <c r="E9" s="28">
        <f>'Input Data'!C9</f>
        <v>195618.52211164369</v>
      </c>
      <c r="F9" s="28">
        <f>'Input Data'!D9</f>
        <v>201006.93124448234</v>
      </c>
      <c r="G9" s="28">
        <f>'Input Data'!E9</f>
        <v>206234.01182085925</v>
      </c>
      <c r="H9" s="28">
        <f>'Input Data'!F9</f>
        <v>211556.0765425617</v>
      </c>
      <c r="I9" s="28">
        <f>'Input Data'!G9</f>
        <v>215287.76374269676</v>
      </c>
      <c r="J9" s="28">
        <f>'Input Data'!H9</f>
        <v>217262.11642392504</v>
      </c>
      <c r="K9" s="28">
        <f>'Input Data'!I9</f>
        <v>216246.92122481967</v>
      </c>
      <c r="L9" s="28">
        <f>'Input Data'!J9</f>
        <v>216978.63150722982</v>
      </c>
      <c r="M9" s="28">
        <f>'Input Data'!K9</f>
        <v>216026.71252484544</v>
      </c>
      <c r="N9" s="28">
        <f>'Input Data'!L9</f>
        <v>217686.45059897809</v>
      </c>
      <c r="O9" s="28">
        <f>'Input Data'!M9</f>
        <v>218226.15697841349</v>
      </c>
      <c r="P9" s="28">
        <f>'Input Data'!N9</f>
        <v>217277.30840591787</v>
      </c>
      <c r="Q9" s="28">
        <f>'Input Data'!O9</f>
        <v>214196.749055497</v>
      </c>
      <c r="R9" s="28">
        <f>'Input Data'!P9</f>
        <v>211085.57574922091</v>
      </c>
      <c r="S9" s="29">
        <f>'Input Data'!Q9</f>
        <v>207816.78886049479</v>
      </c>
      <c r="T9" s="29">
        <f>'Input Data'!R9</f>
        <v>205698.28098350854</v>
      </c>
      <c r="U9" s="29">
        <f>'Input Data'!S9</f>
        <v>202689.09573082367</v>
      </c>
      <c r="W9" s="65"/>
      <c r="X9" s="65"/>
      <c r="Y9" s="65"/>
      <c r="Z9" s="65"/>
      <c r="AA9" s="65"/>
      <c r="AB9" s="65"/>
      <c r="AC9" s="65"/>
      <c r="AD9" s="65"/>
      <c r="AE9" s="65"/>
      <c r="AF9" s="65"/>
      <c r="AG9" s="65"/>
      <c r="AH9" s="65"/>
      <c r="AI9" s="65"/>
      <c r="AJ9" s="65"/>
      <c r="AK9" s="65"/>
      <c r="AL9" s="65"/>
      <c r="AM9" s="65"/>
      <c r="AN9" s="65"/>
      <c r="AO9" s="65"/>
      <c r="AP9" s="65"/>
      <c r="AQ9" s="65"/>
    </row>
    <row r="10" spans="1:43" x14ac:dyDescent="0.3">
      <c r="C10" s="23" t="s">
        <v>195</v>
      </c>
      <c r="D10" s="27">
        <f>D9</f>
        <v>192968.15331579279</v>
      </c>
      <c r="E10" s="28">
        <f t="shared" ref="E10:R10" si="0">E9</f>
        <v>195618.52211164369</v>
      </c>
      <c r="F10" s="28">
        <f t="shared" si="0"/>
        <v>201006.93124448234</v>
      </c>
      <c r="G10" s="28">
        <f t="shared" si="0"/>
        <v>206234.01182085925</v>
      </c>
      <c r="H10" s="28">
        <f t="shared" si="0"/>
        <v>211556.0765425617</v>
      </c>
      <c r="I10" s="28">
        <f t="shared" si="0"/>
        <v>215287.76374269676</v>
      </c>
      <c r="J10" s="28">
        <f t="shared" si="0"/>
        <v>217262.11642392504</v>
      </c>
      <c r="K10" s="28">
        <f t="shared" si="0"/>
        <v>216246.92122481967</v>
      </c>
      <c r="L10" s="28">
        <f t="shared" si="0"/>
        <v>216978.63150722982</v>
      </c>
      <c r="M10" s="28">
        <f t="shared" si="0"/>
        <v>216026.71252484544</v>
      </c>
      <c r="N10" s="28">
        <f t="shared" si="0"/>
        <v>217686.45059897809</v>
      </c>
      <c r="O10" s="28">
        <f t="shared" si="0"/>
        <v>218226.15697841349</v>
      </c>
      <c r="P10" s="28">
        <f t="shared" si="0"/>
        <v>217277.30840591787</v>
      </c>
      <c r="Q10" s="28">
        <f t="shared" si="0"/>
        <v>214196.749055497</v>
      </c>
      <c r="R10" s="28">
        <f t="shared" si="0"/>
        <v>211085.57574922091</v>
      </c>
      <c r="S10" s="29">
        <f>'Input Data'!B332</f>
        <v>209960.43831858397</v>
      </c>
      <c r="T10" s="29">
        <f>'Input Data'!C332</f>
        <v>209115.7516183471</v>
      </c>
      <c r="U10" s="29"/>
      <c r="W10" s="65"/>
      <c r="X10" s="65"/>
      <c r="Y10" s="65"/>
      <c r="Z10" s="65"/>
      <c r="AA10" s="65"/>
      <c r="AB10" s="65"/>
      <c r="AC10" s="65"/>
      <c r="AD10" s="65"/>
      <c r="AE10" s="65"/>
      <c r="AF10" s="65"/>
      <c r="AG10" s="65"/>
      <c r="AH10" s="65"/>
      <c r="AI10" s="65"/>
      <c r="AJ10" s="65"/>
      <c r="AK10" s="65"/>
      <c r="AL10" s="65"/>
      <c r="AM10" s="65"/>
      <c r="AN10" s="65"/>
      <c r="AO10" s="65"/>
      <c r="AP10" s="65"/>
      <c r="AQ10" s="65"/>
    </row>
    <row r="11" spans="1:43" x14ac:dyDescent="0.3">
      <c r="C11" s="3" t="s">
        <v>196</v>
      </c>
      <c r="D11" s="27"/>
      <c r="E11" s="28"/>
      <c r="F11" s="28"/>
      <c r="G11" s="28"/>
      <c r="H11" s="28"/>
      <c r="I11" s="28"/>
      <c r="J11" s="28"/>
      <c r="K11" s="28"/>
      <c r="L11" s="28"/>
      <c r="M11" s="28"/>
      <c r="N11" s="28"/>
      <c r="O11" s="28"/>
      <c r="P11" s="28"/>
      <c r="Q11" s="28"/>
      <c r="R11" s="28"/>
      <c r="S11" s="29">
        <f>S10-S9</f>
        <v>2143.649458089174</v>
      </c>
      <c r="T11" s="29">
        <f t="shared" ref="T11" si="1">T10-T9</f>
        <v>3417.4706348385662</v>
      </c>
      <c r="U11" s="29"/>
      <c r="W11" s="65"/>
      <c r="X11" s="65"/>
      <c r="Y11" s="65"/>
      <c r="Z11" s="65"/>
      <c r="AA11" s="65"/>
      <c r="AB11" s="65"/>
      <c r="AC11" s="65"/>
      <c r="AD11" s="65"/>
      <c r="AE11" s="65"/>
      <c r="AF11" s="65"/>
      <c r="AG11" s="65"/>
      <c r="AH11" s="65"/>
      <c r="AI11" s="65"/>
      <c r="AJ11" s="65"/>
      <c r="AK11" s="65"/>
      <c r="AL11" s="65"/>
    </row>
    <row r="12" spans="1:43" x14ac:dyDescent="0.3">
      <c r="D12" s="47"/>
      <c r="E12" s="48"/>
      <c r="F12" s="48"/>
      <c r="G12" s="48"/>
      <c r="H12" s="48"/>
      <c r="I12" s="48"/>
      <c r="J12" s="48"/>
      <c r="K12" s="48"/>
      <c r="L12" s="48"/>
      <c r="M12" s="48"/>
      <c r="N12" s="48"/>
      <c r="O12" s="48"/>
      <c r="P12" s="49"/>
      <c r="Q12" s="49"/>
      <c r="R12" s="49"/>
    </row>
    <row r="13" spans="1:43" x14ac:dyDescent="0.3">
      <c r="B13" s="21" t="s">
        <v>197</v>
      </c>
      <c r="D13" s="47"/>
      <c r="E13" s="48"/>
      <c r="F13" s="48"/>
      <c r="G13" s="48"/>
      <c r="H13" s="48"/>
      <c r="I13" s="48"/>
      <c r="J13" s="48"/>
      <c r="K13" s="48"/>
      <c r="L13" s="48"/>
      <c r="M13" s="48"/>
      <c r="N13" s="48"/>
      <c r="O13" s="48"/>
      <c r="P13" s="49"/>
      <c r="Q13" s="49"/>
      <c r="R13" s="49"/>
    </row>
    <row r="14" spans="1:43" x14ac:dyDescent="0.3">
      <c r="B14" s="21" t="s">
        <v>198</v>
      </c>
      <c r="T14" s="46"/>
      <c r="U14" s="46"/>
    </row>
    <row r="15" spans="1:43" x14ac:dyDescent="0.3">
      <c r="T15" s="46"/>
      <c r="U15" s="46"/>
    </row>
    <row r="16" spans="1:43" x14ac:dyDescent="0.3">
      <c r="C16" s="3"/>
      <c r="D16" s="26" t="str">
        <f>D8</f>
        <v>2010/11</v>
      </c>
      <c r="E16" s="26" t="str">
        <f t="shared" ref="E16:T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si="2"/>
        <v>2024/25</v>
      </c>
      <c r="S16" s="26" t="str">
        <f t="shared" si="2"/>
        <v>2025/26</v>
      </c>
      <c r="T16" s="26" t="str">
        <f t="shared" si="2"/>
        <v>2026/27</v>
      </c>
      <c r="U16" s="26" t="str">
        <f t="shared" ref="U16" si="3">U8</f>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6"/>
      <c r="E17" s="28">
        <f>E21+E24</f>
        <v>17124.530007719488</v>
      </c>
      <c r="F17" s="28">
        <f t="shared" ref="F17:O18" si="4">F21+F24</f>
        <v>17499.263051127466</v>
      </c>
      <c r="G17" s="28">
        <f t="shared" si="4"/>
        <v>19024.675267366219</v>
      </c>
      <c r="H17" s="28">
        <f t="shared" si="4"/>
        <v>20808.812776059876</v>
      </c>
      <c r="I17" s="28">
        <f t="shared" si="4"/>
        <v>21657.932296397674</v>
      </c>
      <c r="J17" s="28">
        <f t="shared" si="4"/>
        <v>21482.216927643069</v>
      </c>
      <c r="K17" s="28">
        <f t="shared" si="4"/>
        <v>22125.265277228824</v>
      </c>
      <c r="L17" s="28">
        <f t="shared" si="4"/>
        <v>20860.538126353629</v>
      </c>
      <c r="M17" s="28">
        <f t="shared" si="4"/>
        <v>20272.967405360294</v>
      </c>
      <c r="N17" s="28">
        <f t="shared" si="4"/>
        <v>15658.270487842598</v>
      </c>
      <c r="O17" s="28">
        <f t="shared" si="4"/>
        <v>17731.280590266317</v>
      </c>
      <c r="P17" s="28">
        <f>P21+P24</f>
        <v>21658.302488976286</v>
      </c>
      <c r="Q17" s="28">
        <f t="shared" ref="Q17:T17" si="5">Q21+Q24</f>
        <v>21270.426553623176</v>
      </c>
      <c r="R17" s="28">
        <f>R21+R24</f>
        <v>20049.226379515047</v>
      </c>
      <c r="S17" s="29">
        <f>S21+S24</f>
        <v>19722.144979356544</v>
      </c>
      <c r="T17" s="29">
        <f t="shared" si="5"/>
        <v>19347.921428506077</v>
      </c>
      <c r="U17" s="29">
        <f t="shared" ref="U17" si="6">U21+U24</f>
        <v>19150.686526675712</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6"/>
      <c r="E18" s="28">
        <f>E22+E25</f>
        <v>17124.530007719488</v>
      </c>
      <c r="F18" s="28">
        <f t="shared" si="4"/>
        <v>17499.263051127466</v>
      </c>
      <c r="G18" s="28">
        <f t="shared" si="4"/>
        <v>19024.675267366219</v>
      </c>
      <c r="H18" s="28">
        <f t="shared" si="4"/>
        <v>20808.812776059876</v>
      </c>
      <c r="I18" s="28">
        <f t="shared" si="4"/>
        <v>21657.932296397674</v>
      </c>
      <c r="J18" s="28">
        <f t="shared" si="4"/>
        <v>21482.216927643069</v>
      </c>
      <c r="K18" s="28">
        <f t="shared" si="4"/>
        <v>22125.265277228824</v>
      </c>
      <c r="L18" s="28">
        <f t="shared" si="4"/>
        <v>20860.538126353629</v>
      </c>
      <c r="M18" s="28">
        <f t="shared" si="4"/>
        <v>20272.967405360294</v>
      </c>
      <c r="N18" s="28">
        <f t="shared" si="4"/>
        <v>15658.270487842598</v>
      </c>
      <c r="O18" s="28">
        <f t="shared" si="4"/>
        <v>17731.280590266317</v>
      </c>
      <c r="P18" s="28">
        <f t="shared" ref="P18:T18" si="7">P22+P25</f>
        <v>21658.302488976286</v>
      </c>
      <c r="Q18" s="28">
        <f t="shared" si="7"/>
        <v>21270.426553623176</v>
      </c>
      <c r="R18" s="28">
        <f t="shared" si="7"/>
        <v>20049.226379515047</v>
      </c>
      <c r="S18" s="29">
        <f>S22+S25</f>
        <v>19722.144979356544</v>
      </c>
      <c r="T18" s="29">
        <f t="shared" si="7"/>
        <v>19547.497033118132</v>
      </c>
      <c r="U18" s="29">
        <f t="shared" ref="U18" si="8">U22+U25</f>
        <v>19468.855976264647</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S18-S17</f>
        <v>0</v>
      </c>
      <c r="T19" s="29">
        <f>T18-T17</f>
        <v>199.57560461205503</v>
      </c>
      <c r="U19" s="29">
        <f>U18-U17</f>
        <v>318.16944958893509</v>
      </c>
      <c r="Y19" s="65"/>
      <c r="Z19" s="65"/>
      <c r="AA19" s="65"/>
      <c r="AB19" s="65"/>
      <c r="AC19" s="65"/>
      <c r="AD19" s="65"/>
      <c r="AE19" s="65"/>
      <c r="AF19" s="65"/>
      <c r="AG19" s="65"/>
      <c r="AH19" s="65"/>
      <c r="AI19" s="65"/>
      <c r="AJ19" s="65"/>
      <c r="AK19" s="65"/>
      <c r="AL19" s="65"/>
      <c r="AM19" s="65"/>
      <c r="AN19" s="65"/>
      <c r="AO19" s="65"/>
    </row>
    <row r="20" spans="2:41" x14ac:dyDescent="0.3">
      <c r="C20" s="23" t="s">
        <v>202</v>
      </c>
      <c r="D20" s="27"/>
      <c r="E20" s="43">
        <f>'Input Data'!B71</f>
        <v>5.6313112634074972E-2</v>
      </c>
      <c r="F20" s="43">
        <f>'Input Data'!C71</f>
        <v>5.7158223048964861E-2</v>
      </c>
      <c r="G20" s="43">
        <f>'Input Data'!D71</f>
        <v>6.3781338084681907E-2</v>
      </c>
      <c r="H20" s="43">
        <f>'Input Data'!E71</f>
        <v>7.0480264801551312E-2</v>
      </c>
      <c r="I20" s="43">
        <f>'Input Data'!F71</f>
        <v>7.642426384529187E-2</v>
      </c>
      <c r="J20" s="43">
        <f>'Input Data'!G71</f>
        <v>7.6601719237839927E-2</v>
      </c>
      <c r="K20" s="43">
        <f>'Input Data'!H71</f>
        <v>8.0473071734559212E-2</v>
      </c>
      <c r="L20" s="43">
        <f>'Input Data'!I71</f>
        <v>7.7475429299222756E-2</v>
      </c>
      <c r="M20" s="43">
        <f>'Input Data'!J71</f>
        <v>7.5979259295985646E-2</v>
      </c>
      <c r="N20" s="43">
        <f>'Input Data'!K71</f>
        <v>5.7399503626629593E-2</v>
      </c>
      <c r="O20" s="43">
        <f>'Input Data'!L71</f>
        <v>6.4555892679174012E-2</v>
      </c>
      <c r="P20" s="43">
        <f>'Input Data'!M71</f>
        <v>8.1119897009212016E-2</v>
      </c>
      <c r="Q20" s="43">
        <f>'Input Data'!N71</f>
        <v>8.2337366678453594E-2</v>
      </c>
      <c r="R20" s="43">
        <f>'Input Data'!O71</f>
        <v>7.7002091354532592E-2</v>
      </c>
      <c r="S20" s="44">
        <f>'Input Data'!P71</f>
        <v>7.6202813030973385E-2</v>
      </c>
      <c r="T20" s="44">
        <f>'Input Data'!Q71</f>
        <v>7.5932744837388419E-2</v>
      </c>
      <c r="U20" s="44">
        <f>'Input Data'!R71</f>
        <v>7.5932744837388419E-2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6"/>
      <c r="E21" s="28">
        <f>E$20*D9</f>
        <v>10866.637352461687</v>
      </c>
      <c r="F21" s="28">
        <f t="shared" ref="F21:O21" si="9">F20*E9</f>
        <v>11181.207119366194</v>
      </c>
      <c r="G21" s="28">
        <f t="shared" si="9"/>
        <v>12820.49103906874</v>
      </c>
      <c r="H21" s="28">
        <f t="shared" si="9"/>
        <v>14535.427764220423</v>
      </c>
      <c r="I21" s="28">
        <f t="shared" si="9"/>
        <v>16168.017411763498</v>
      </c>
      <c r="J21" s="28">
        <f t="shared" si="9"/>
        <v>16491.412833560473</v>
      </c>
      <c r="K21" s="28">
        <f t="shared" si="9"/>
        <v>17483.749880184674</v>
      </c>
      <c r="L21" s="28">
        <f t="shared" si="9"/>
        <v>16753.823056528108</v>
      </c>
      <c r="M21" s="28">
        <f t="shared" si="9"/>
        <v>16485.875704975933</v>
      </c>
      <c r="N21" s="28">
        <f t="shared" si="9"/>
        <v>12399.826069018734</v>
      </c>
      <c r="O21" s="28">
        <f t="shared" si="9"/>
        <v>14052.943142577944</v>
      </c>
      <c r="P21" s="28">
        <f t="shared" ref="P21" si="10">P20*O9</f>
        <v>17702.483378805038</v>
      </c>
      <c r="Q21" s="28">
        <f t="shared" ref="Q21" si="11">Q20*P9</f>
        <v>17890.041413125506</v>
      </c>
      <c r="R21" s="28">
        <f>R20*Q9</f>
        <v>16493.597638615272</v>
      </c>
      <c r="S21" s="29">
        <f t="shared" ref="S21" si="12">S20*R9</f>
        <v>16085.31466235325</v>
      </c>
      <c r="T21" s="29">
        <f t="shared" ref="T21" si="13">T20*S9</f>
        <v>15780.099201469375</v>
      </c>
      <c r="U21" s="29">
        <f>U20*T9</f>
        <v>15619.23508341018</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6"/>
      <c r="E22" s="28">
        <f>E$20*D10</f>
        <v>10866.637352461687</v>
      </c>
      <c r="F22" s="28">
        <f t="shared" ref="F22:N22" si="14">F$20*E10</f>
        <v>11181.207119366194</v>
      </c>
      <c r="G22" s="28">
        <f t="shared" si="14"/>
        <v>12820.49103906874</v>
      </c>
      <c r="H22" s="28">
        <f t="shared" si="14"/>
        <v>14535.427764220423</v>
      </c>
      <c r="I22" s="28">
        <f t="shared" si="14"/>
        <v>16168.017411763498</v>
      </c>
      <c r="J22" s="28">
        <f t="shared" si="14"/>
        <v>16491.412833560473</v>
      </c>
      <c r="K22" s="28">
        <f t="shared" si="14"/>
        <v>17483.749880184674</v>
      </c>
      <c r="L22" s="28">
        <f t="shared" si="14"/>
        <v>16753.823056528108</v>
      </c>
      <c r="M22" s="28">
        <f t="shared" si="14"/>
        <v>16485.875704975933</v>
      </c>
      <c r="N22" s="28">
        <f t="shared" si="14"/>
        <v>12399.826069018734</v>
      </c>
      <c r="O22" s="28">
        <f t="shared" ref="O22" si="15">O$20*N10</f>
        <v>14052.943142577944</v>
      </c>
      <c r="P22" s="28">
        <f t="shared" ref="P22" si="16">P$20*O10</f>
        <v>17702.483378805038</v>
      </c>
      <c r="Q22" s="28">
        <f t="shared" ref="Q22" si="17">Q$20*P10</f>
        <v>17890.041413125506</v>
      </c>
      <c r="R22" s="28">
        <f>R$20*Q10</f>
        <v>16493.597638615272</v>
      </c>
      <c r="S22" s="29">
        <f>S$20*R10</f>
        <v>16085.31466235325</v>
      </c>
      <c r="T22" s="29">
        <f t="shared" ref="T22" si="18">T$20*S10</f>
        <v>15942.872388791266</v>
      </c>
      <c r="U22" s="29">
        <f>U$20*T10</f>
        <v>15878.733009114645</v>
      </c>
      <c r="Y22" s="65"/>
      <c r="Z22" s="65"/>
      <c r="AA22" s="65"/>
      <c r="AB22" s="65"/>
      <c r="AC22" s="65"/>
      <c r="AD22" s="65"/>
      <c r="AE22" s="65"/>
      <c r="AF22" s="65"/>
      <c r="AG22" s="65"/>
      <c r="AH22" s="65"/>
      <c r="AI22" s="65"/>
      <c r="AJ22" s="65"/>
      <c r="AK22" s="65"/>
      <c r="AL22" s="65"/>
      <c r="AM22" s="65"/>
      <c r="AN22" s="65"/>
      <c r="AO22" s="65"/>
    </row>
    <row r="23" spans="2:41" x14ac:dyDescent="0.3">
      <c r="C23" s="23" t="s">
        <v>205</v>
      </c>
      <c r="D23" s="27"/>
      <c r="E23" s="43">
        <f>'Input Data'!B97</f>
        <v>3.2429665453743275E-2</v>
      </c>
      <c r="F23" s="43">
        <f>'Input Data'!C97</f>
        <v>3.2297841040611799E-2</v>
      </c>
      <c r="G23" s="43">
        <f>'Input Data'!D97</f>
        <v>3.0865523839829202E-2</v>
      </c>
      <c r="H23" s="43">
        <f>'Input Data'!E97</f>
        <v>3.0418770194359089E-2</v>
      </c>
      <c r="I23" s="43">
        <f>'Input Data'!F97</f>
        <v>2.5950164014928175E-2</v>
      </c>
      <c r="J23" s="43">
        <f>'Input Data'!G97</f>
        <v>2.3182014654801294E-2</v>
      </c>
      <c r="K23" s="43">
        <f>'Input Data'!H97</f>
        <v>2.1363666493920904E-2</v>
      </c>
      <c r="L23" s="43">
        <f>'Input Data'!I97</f>
        <v>1.8990860293247834E-2</v>
      </c>
      <c r="M23" s="43">
        <f>'Input Data'!J97</f>
        <v>1.7453754197256862E-2</v>
      </c>
      <c r="N23" s="43">
        <f>'Input Data'!K97</f>
        <v>1.5083525461922239E-2</v>
      </c>
      <c r="O23" s="43">
        <f>'Input Data'!L97</f>
        <v>1.689741110467461E-2</v>
      </c>
      <c r="P23" s="43">
        <f>'Input Data'!M97</f>
        <v>1.812715379743662E-2</v>
      </c>
      <c r="Q23" s="43">
        <f>'Input Data'!N97</f>
        <v>1.5557929934323514E-2</v>
      </c>
      <c r="R23" s="43">
        <f>'Input Data'!O97</f>
        <v>1.6599825891748406E-2</v>
      </c>
      <c r="S23" s="44">
        <f>'Input Data'!P97</f>
        <v>1.7229174964205091E-2</v>
      </c>
      <c r="T23" s="44">
        <f>'Input Data'!Q97</f>
        <v>1.7168113541739614E-2</v>
      </c>
      <c r="U23" s="44">
        <f>'Input Data'!R97</f>
        <v>1.716811354173961E-2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6"/>
      <c r="E24" s="28">
        <f>E$23*D9</f>
        <v>6257.8926552578014</v>
      </c>
      <c r="F24" s="28">
        <f t="shared" ref="F24:O24" si="19">F23*E9</f>
        <v>6318.0559317612724</v>
      </c>
      <c r="G24" s="28">
        <f t="shared" si="19"/>
        <v>6204.1842282974794</v>
      </c>
      <c r="H24" s="28">
        <f t="shared" si="19"/>
        <v>6273.385011839453</v>
      </c>
      <c r="I24" s="28">
        <f t="shared" si="19"/>
        <v>5489.914884634175</v>
      </c>
      <c r="J24" s="28">
        <f t="shared" si="19"/>
        <v>4990.8040940825949</v>
      </c>
      <c r="K24" s="28">
        <f t="shared" si="19"/>
        <v>4641.5153970441497</v>
      </c>
      <c r="L24" s="28">
        <f t="shared" si="19"/>
        <v>4106.71506982552</v>
      </c>
      <c r="M24" s="28">
        <f t="shared" si="19"/>
        <v>3787.0917003843624</v>
      </c>
      <c r="N24" s="28">
        <f t="shared" si="19"/>
        <v>3258.4444188238622</v>
      </c>
      <c r="O24" s="28">
        <f t="shared" si="19"/>
        <v>3678.3374476883732</v>
      </c>
      <c r="P24" s="28">
        <f t="shared" ref="P24" si="20">P23*O9</f>
        <v>3955.8191101712482</v>
      </c>
      <c r="Q24" s="28">
        <f t="shared" ref="Q24" si="21">Q23*P9</f>
        <v>3380.3851404976717</v>
      </c>
      <c r="R24" s="28">
        <f>R23*Q9</f>
        <v>3555.628740899775</v>
      </c>
      <c r="S24" s="29">
        <f t="shared" ref="S24" si="22">S23*R9</f>
        <v>3636.8303170032941</v>
      </c>
      <c r="T24" s="29">
        <f t="shared" ref="T24" si="23">T23*S9</f>
        <v>3567.8222270367028</v>
      </c>
      <c r="U24" s="29">
        <f>U23*T9</f>
        <v>3531.4514432655324</v>
      </c>
      <c r="W24" s="65"/>
    </row>
    <row r="25" spans="2:41" x14ac:dyDescent="0.3">
      <c r="C25" s="3" t="s">
        <v>207</v>
      </c>
      <c r="D25" s="36"/>
      <c r="E25" s="28">
        <f>E$23*D10</f>
        <v>6257.8926552578014</v>
      </c>
      <c r="F25" s="28">
        <f t="shared" ref="F25:N25" si="24">F$23*E10</f>
        <v>6318.0559317612724</v>
      </c>
      <c r="G25" s="28">
        <f t="shared" si="24"/>
        <v>6204.1842282974794</v>
      </c>
      <c r="H25" s="28">
        <f t="shared" si="24"/>
        <v>6273.385011839453</v>
      </c>
      <c r="I25" s="28">
        <f t="shared" si="24"/>
        <v>5489.914884634175</v>
      </c>
      <c r="J25" s="28">
        <f t="shared" si="24"/>
        <v>4990.8040940825949</v>
      </c>
      <c r="K25" s="28">
        <f t="shared" si="24"/>
        <v>4641.5153970441497</v>
      </c>
      <c r="L25" s="28">
        <f t="shared" si="24"/>
        <v>4106.71506982552</v>
      </c>
      <c r="M25" s="28">
        <f t="shared" si="24"/>
        <v>3787.0917003843624</v>
      </c>
      <c r="N25" s="28">
        <f t="shared" si="24"/>
        <v>3258.4444188238622</v>
      </c>
      <c r="O25" s="28">
        <f t="shared" ref="O25" si="25">O$23*N10</f>
        <v>3678.3374476883732</v>
      </c>
      <c r="P25" s="28">
        <f t="shared" ref="P25" si="26">P$23*O10</f>
        <v>3955.8191101712482</v>
      </c>
      <c r="Q25" s="28">
        <f t="shared" ref="Q25" si="27">Q$23*P10</f>
        <v>3380.3851404976717</v>
      </c>
      <c r="R25" s="28">
        <f>R$23*Q10</f>
        <v>3555.628740899775</v>
      </c>
      <c r="S25" s="29">
        <f>S$23*R10</f>
        <v>3636.8303170032941</v>
      </c>
      <c r="T25" s="29">
        <f>T$23*S10</f>
        <v>3604.6246443268665</v>
      </c>
      <c r="U25" s="29">
        <f>U$23*T10</f>
        <v>3590.1229671500018</v>
      </c>
    </row>
    <row r="26" spans="2:41" x14ac:dyDescent="0.3">
      <c r="D26" s="47"/>
      <c r="E26" s="48"/>
      <c r="F26" s="48"/>
      <c r="G26" s="48"/>
      <c r="H26" s="48"/>
      <c r="I26" s="48"/>
      <c r="J26" s="48"/>
      <c r="K26" s="48"/>
      <c r="L26" s="48"/>
      <c r="M26" s="48"/>
      <c r="N26" s="48"/>
      <c r="O26" s="48"/>
      <c r="P26" s="48"/>
      <c r="Q26" s="48"/>
      <c r="R26" s="48"/>
    </row>
    <row r="27" spans="2:41" x14ac:dyDescent="0.3">
      <c r="B27" s="21" t="s">
        <v>208</v>
      </c>
      <c r="D27" s="47"/>
      <c r="E27" s="48"/>
      <c r="F27" s="48"/>
      <c r="G27" s="48"/>
      <c r="H27" s="48"/>
      <c r="I27" s="48"/>
      <c r="J27" s="48"/>
      <c r="K27" s="48"/>
      <c r="L27" s="48"/>
      <c r="M27" s="48"/>
      <c r="N27" s="48"/>
      <c r="O27" s="48"/>
      <c r="P27" s="48"/>
      <c r="Q27" s="48"/>
      <c r="R27" s="48"/>
    </row>
    <row r="28" spans="2:41" x14ac:dyDescent="0.3">
      <c r="D28" s="47"/>
      <c r="E28" s="48"/>
      <c r="F28" s="48"/>
      <c r="G28" s="48"/>
      <c r="H28" s="48"/>
      <c r="I28" s="48"/>
      <c r="J28" s="48"/>
      <c r="K28" s="48"/>
      <c r="L28" s="48"/>
      <c r="M28" s="48"/>
      <c r="N28" s="48"/>
      <c r="O28" s="48"/>
      <c r="P28" s="48"/>
      <c r="Q28" s="48"/>
      <c r="R28" s="48"/>
      <c r="S28" s="48"/>
    </row>
    <row r="29" spans="2:41" x14ac:dyDescent="0.3">
      <c r="C29" s="3"/>
      <c r="D29" s="26" t="str">
        <f>D16</f>
        <v>2010/11</v>
      </c>
      <c r="E29" s="26" t="str">
        <f t="shared" ref="E29:T29" si="28">E16</f>
        <v>2011/12</v>
      </c>
      <c r="F29" s="26" t="str">
        <f t="shared" si="28"/>
        <v>2012/13</v>
      </c>
      <c r="G29" s="26" t="str">
        <f t="shared" si="28"/>
        <v>2013/14</v>
      </c>
      <c r="H29" s="26" t="str">
        <f t="shared" si="28"/>
        <v>2014/15</v>
      </c>
      <c r="I29" s="26" t="str">
        <f t="shared" si="28"/>
        <v>2015/16</v>
      </c>
      <c r="J29" s="26" t="str">
        <f t="shared" si="28"/>
        <v>2016/17</v>
      </c>
      <c r="K29" s="26" t="str">
        <f t="shared" si="28"/>
        <v>2017/18</v>
      </c>
      <c r="L29" s="26" t="str">
        <f t="shared" si="28"/>
        <v>2018/19</v>
      </c>
      <c r="M29" s="26" t="str">
        <f t="shared" si="28"/>
        <v>2019/20</v>
      </c>
      <c r="N29" s="26" t="str">
        <f t="shared" si="28"/>
        <v>2020/21</v>
      </c>
      <c r="O29" s="26" t="str">
        <f t="shared" si="28"/>
        <v>2021/22</v>
      </c>
      <c r="P29" s="26" t="str">
        <f t="shared" si="28"/>
        <v>2022/23</v>
      </c>
      <c r="Q29" s="26" t="str">
        <f t="shared" si="28"/>
        <v>2023/24</v>
      </c>
      <c r="R29" s="26" t="str">
        <f t="shared" si="28"/>
        <v>2024/25</v>
      </c>
      <c r="S29" s="26" t="str">
        <f t="shared" si="28"/>
        <v>2025/26</v>
      </c>
      <c r="T29" s="26" t="str">
        <f t="shared" si="28"/>
        <v>2026/27</v>
      </c>
      <c r="U29" s="26" t="str">
        <f t="shared" ref="U29" si="29">U16</f>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27"/>
      <c r="E30" s="28">
        <f>'Input Data'!B356</f>
        <v>20754.618656358914</v>
      </c>
      <c r="F30" s="28">
        <f>'Input Data'!C356</f>
        <v>24212.323302112331</v>
      </c>
      <c r="G30" s="28">
        <f>'Input Data'!D356</f>
        <v>25446.067683039415</v>
      </c>
      <c r="H30" s="28">
        <f>'Input Data'!E356</f>
        <v>27581.14708039687</v>
      </c>
      <c r="I30" s="28">
        <f>'Input Data'!F356</f>
        <v>27024.842299830008</v>
      </c>
      <c r="J30" s="28">
        <f>'Input Data'!G356</f>
        <v>25353.970625943628</v>
      </c>
      <c r="K30" s="28">
        <f>'Input Data'!H356</f>
        <v>23535.161880698874</v>
      </c>
      <c r="L30" s="28">
        <f>'Input Data'!I356</f>
        <v>22977.969450410059</v>
      </c>
      <c r="M30" s="28">
        <f>'Input Data'!J356</f>
        <v>21243.700750786644</v>
      </c>
      <c r="N30" s="28">
        <f>'Input Data'!K356</f>
        <v>18785.233659151865</v>
      </c>
      <c r="O30" s="28">
        <f>'Input Data'!L356</f>
        <v>19653.249369675737</v>
      </c>
      <c r="P30" s="28">
        <f>'Input Data'!M356</f>
        <v>21941.047396940441</v>
      </c>
      <c r="Q30" s="28">
        <f>'Input Data'!N356</f>
        <v>19518.331237537808</v>
      </c>
      <c r="R30" s="28">
        <f>'Input Data'!O356</f>
        <v>18379.070619391485</v>
      </c>
      <c r="S30" s="29">
        <f t="shared" ref="S30" si="30">S9*($D$6+1)-R9+S17</f>
        <v>17862.054886007962</v>
      </c>
      <c r="T30" s="29">
        <f>T9*($D$6+1)-S9+T17</f>
        <v>18623.749932256866</v>
      </c>
      <c r="U30" s="29">
        <f>U9*($D$6+1)-T9+U17</f>
        <v>17515.439737671262</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27"/>
      <c r="E31" s="28">
        <f>'Input Data'!B356</f>
        <v>20754.618656358914</v>
      </c>
      <c r="F31" s="28">
        <f>'Input Data'!C356</f>
        <v>24212.323302112331</v>
      </c>
      <c r="G31" s="28">
        <f>'Input Data'!D356</f>
        <v>25446.067683039415</v>
      </c>
      <c r="H31" s="28">
        <f>'Input Data'!E356</f>
        <v>27581.14708039687</v>
      </c>
      <c r="I31" s="28">
        <f>'Input Data'!F356</f>
        <v>27024.842299830008</v>
      </c>
      <c r="J31" s="28">
        <f>'Input Data'!G356</f>
        <v>25353.970625943628</v>
      </c>
      <c r="K31" s="28">
        <f>'Input Data'!H356</f>
        <v>23535.161880698874</v>
      </c>
      <c r="L31" s="28">
        <f>'Input Data'!I356</f>
        <v>22977.969450410059</v>
      </c>
      <c r="M31" s="28">
        <f>'Input Data'!J356</f>
        <v>21243.700750786644</v>
      </c>
      <c r="N31" s="28">
        <f>'Input Data'!K356</f>
        <v>18785.233659151865</v>
      </c>
      <c r="O31" s="28">
        <f>'Input Data'!L356</f>
        <v>19653.249369675737</v>
      </c>
      <c r="P31" s="28">
        <f>'Input Data'!M356</f>
        <v>21941.047396940441</v>
      </c>
      <c r="Q31" s="28">
        <f>'Input Data'!N356</f>
        <v>19518.331237537808</v>
      </c>
      <c r="R31" s="28">
        <f>'Input Data'!O356</f>
        <v>18379.070619391485</v>
      </c>
      <c r="S31" s="29">
        <f t="shared" ref="S31" si="31">S9*($D$6+1)-R10+S18</f>
        <v>17862.054886007962</v>
      </c>
      <c r="T31" s="29">
        <f>T9*($D$6+1)-S10+T18</f>
        <v>16679.676078779747</v>
      </c>
      <c r="U31" s="29">
        <f>U9*($D$6+1)-T10+U18</f>
        <v>14416.138552421631</v>
      </c>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6"/>
      <c r="D35" s="27" t="str">
        <f>D29</f>
        <v>2010/11</v>
      </c>
      <c r="E35" s="27" t="str">
        <f t="shared" ref="E35:T35" si="32">E29</f>
        <v>2011/12</v>
      </c>
      <c r="F35" s="27" t="str">
        <f t="shared" si="32"/>
        <v>2012/13</v>
      </c>
      <c r="G35" s="27" t="str">
        <f t="shared" si="32"/>
        <v>2013/14</v>
      </c>
      <c r="H35" s="27" t="str">
        <f t="shared" si="32"/>
        <v>2014/15</v>
      </c>
      <c r="I35" s="27" t="str">
        <f t="shared" si="32"/>
        <v>2015/16</v>
      </c>
      <c r="J35" s="27" t="str">
        <f t="shared" si="32"/>
        <v>2016/17</v>
      </c>
      <c r="K35" s="27" t="str">
        <f t="shared" si="32"/>
        <v>2017/18</v>
      </c>
      <c r="L35" s="27" t="str">
        <f t="shared" si="32"/>
        <v>2018/19</v>
      </c>
      <c r="M35" s="27" t="str">
        <f t="shared" si="32"/>
        <v>2019/20</v>
      </c>
      <c r="N35" s="27" t="str">
        <f t="shared" si="32"/>
        <v>2020/21</v>
      </c>
      <c r="O35" s="27" t="str">
        <f t="shared" si="32"/>
        <v>2021/22</v>
      </c>
      <c r="P35" s="27" t="str">
        <f t="shared" si="32"/>
        <v>2022/23</v>
      </c>
      <c r="Q35" s="27" t="str">
        <f t="shared" si="32"/>
        <v>2023/24</v>
      </c>
      <c r="R35" s="27" t="str">
        <f t="shared" si="32"/>
        <v>2024/25</v>
      </c>
      <c r="S35" s="27" t="str">
        <f t="shared" si="32"/>
        <v>2025/26</v>
      </c>
      <c r="T35" s="27" t="str">
        <f t="shared" si="32"/>
        <v>2026/27</v>
      </c>
      <c r="U35" s="27" t="str">
        <f t="shared" ref="U35" si="33">U29</f>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N36" si="34">E30</f>
        <v>20754.618656358914</v>
      </c>
      <c r="F36" s="28">
        <f t="shared" si="34"/>
        <v>24212.323302112331</v>
      </c>
      <c r="G36" s="28">
        <f t="shared" si="34"/>
        <v>25446.067683039415</v>
      </c>
      <c r="H36" s="28">
        <f t="shared" si="34"/>
        <v>27581.14708039687</v>
      </c>
      <c r="I36" s="28">
        <f t="shared" si="34"/>
        <v>27024.842299830008</v>
      </c>
      <c r="J36" s="28">
        <f t="shared" si="34"/>
        <v>25353.970625943628</v>
      </c>
      <c r="K36" s="28">
        <f t="shared" si="34"/>
        <v>23535.161880698874</v>
      </c>
      <c r="L36" s="28">
        <f t="shared" si="34"/>
        <v>22977.969450410059</v>
      </c>
      <c r="M36" s="28">
        <f t="shared" si="34"/>
        <v>21243.700750786644</v>
      </c>
      <c r="N36" s="28">
        <f t="shared" si="34"/>
        <v>18785.233659151865</v>
      </c>
      <c r="O36" s="28">
        <f t="shared" ref="O36:T36" si="35">O30</f>
        <v>19653.249369675737</v>
      </c>
      <c r="P36" s="28">
        <f t="shared" si="35"/>
        <v>21941.047396940441</v>
      </c>
      <c r="Q36" s="28">
        <f t="shared" si="35"/>
        <v>19518.331237537808</v>
      </c>
      <c r="R36" s="28">
        <f t="shared" si="35"/>
        <v>18379.070619391485</v>
      </c>
      <c r="S36" s="29">
        <f t="shared" si="35"/>
        <v>17862.054886007962</v>
      </c>
      <c r="T36" s="29">
        <f t="shared" si="35"/>
        <v>18623.749932256866</v>
      </c>
      <c r="U36" s="29">
        <f t="shared" ref="U36" si="36">U30</f>
        <v>17515.439737671262</v>
      </c>
      <c r="X36" s="65"/>
    </row>
    <row r="37" spans="2:41" x14ac:dyDescent="0.3">
      <c r="C37" s="3" t="s">
        <v>210</v>
      </c>
      <c r="D37" s="36"/>
      <c r="E37" s="28">
        <f t="shared" ref="E37:N37" si="37">E31</f>
        <v>20754.618656358914</v>
      </c>
      <c r="F37" s="28">
        <f t="shared" si="37"/>
        <v>24212.323302112331</v>
      </c>
      <c r="G37" s="28">
        <f t="shared" si="37"/>
        <v>25446.067683039415</v>
      </c>
      <c r="H37" s="28">
        <f t="shared" si="37"/>
        <v>27581.14708039687</v>
      </c>
      <c r="I37" s="28">
        <f t="shared" si="37"/>
        <v>27024.842299830008</v>
      </c>
      <c r="J37" s="28">
        <f t="shared" si="37"/>
        <v>25353.970625943628</v>
      </c>
      <c r="K37" s="28">
        <f t="shared" si="37"/>
        <v>23535.161880698874</v>
      </c>
      <c r="L37" s="28">
        <f t="shared" si="37"/>
        <v>22977.969450410059</v>
      </c>
      <c r="M37" s="28">
        <f t="shared" si="37"/>
        <v>21243.700750786644</v>
      </c>
      <c r="N37" s="28">
        <f t="shared" si="37"/>
        <v>18785.233659151865</v>
      </c>
      <c r="O37" s="28">
        <f t="shared" ref="O37:T37" si="38">O31</f>
        <v>19653.249369675737</v>
      </c>
      <c r="P37" s="28">
        <f t="shared" si="38"/>
        <v>21941.047396940441</v>
      </c>
      <c r="Q37" s="28">
        <f t="shared" si="38"/>
        <v>19518.331237537808</v>
      </c>
      <c r="R37" s="28">
        <f t="shared" si="38"/>
        <v>18379.070619391485</v>
      </c>
      <c r="S37" s="29">
        <f t="shared" si="38"/>
        <v>17862.054886007962</v>
      </c>
      <c r="T37" s="29">
        <f t="shared" si="38"/>
        <v>16679.676078779747</v>
      </c>
      <c r="U37" s="29">
        <f t="shared" ref="U37" si="39">U31</f>
        <v>14416.138552421631</v>
      </c>
      <c r="X37" s="65"/>
    </row>
    <row r="38" spans="2:41" x14ac:dyDescent="0.3">
      <c r="C38" s="3" t="s">
        <v>212</v>
      </c>
      <c r="D38" s="36"/>
      <c r="E38" s="28">
        <f>'Input Data'!B154</f>
        <v>7141.3305894930299</v>
      </c>
      <c r="F38" s="28">
        <f>'Input Data'!C154</f>
        <v>7552.7811652310475</v>
      </c>
      <c r="G38" s="28">
        <f>'Input Data'!D154</f>
        <v>7632.409368941213</v>
      </c>
      <c r="H38" s="28">
        <f>'Input Data'!E154</f>
        <v>8524.1761939932367</v>
      </c>
      <c r="I38" s="28">
        <f>'Input Data'!F154</f>
        <v>8015.3511595302543</v>
      </c>
      <c r="J38" s="28">
        <f>'Input Data'!G154</f>
        <v>8329.9574370597111</v>
      </c>
      <c r="K38" s="28">
        <f>'Input Data'!H154</f>
        <v>8337.0818696000224</v>
      </c>
      <c r="L38" s="28">
        <f>'Input Data'!I154</f>
        <v>8108.7141776786648</v>
      </c>
      <c r="M38" s="28">
        <f>'Input Data'!J154</f>
        <v>7684.633862195421</v>
      </c>
      <c r="N38" s="28">
        <f>'Input Data'!K154</f>
        <v>7557.1361317638002</v>
      </c>
      <c r="O38" s="28">
        <f>'Input Data'!L154</f>
        <v>6875.7359126769225</v>
      </c>
      <c r="P38" s="28">
        <f>'Input Data'!M154</f>
        <v>7582.8005024021986</v>
      </c>
      <c r="Q38" s="28">
        <f>'Input Data'!N154</f>
        <v>7468.1309408600719</v>
      </c>
      <c r="R38" s="28">
        <f>'Input Data'!O154</f>
        <v>7754.8936373300221</v>
      </c>
      <c r="S38" s="29">
        <f>'Input Data'!P154</f>
        <v>7944.8747744958628</v>
      </c>
      <c r="T38" s="29">
        <f>'Input Data'!Q154</f>
        <v>7918.3017876075628</v>
      </c>
      <c r="U38" s="29">
        <f>'Input Data'!R154</f>
        <v>7923.6044048159611</v>
      </c>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6"/>
      <c r="E39" s="28">
        <f>'Input Data'!B180</f>
        <v>4275.8889224472159</v>
      </c>
      <c r="F39" s="28">
        <f>'Input Data'!C180</f>
        <v>4700.3926930378966</v>
      </c>
      <c r="G39" s="28">
        <f>'Input Data'!D180</f>
        <v>4669.0515907687595</v>
      </c>
      <c r="H39" s="28">
        <f>'Input Data'!E180</f>
        <v>4717.9032889633008</v>
      </c>
      <c r="I39" s="28">
        <f>'Input Data'!F180</f>
        <v>3975.4013017243415</v>
      </c>
      <c r="J39" s="28">
        <f>'Input Data'!G180</f>
        <v>3731.7673215717514</v>
      </c>
      <c r="K39" s="28">
        <f>'Input Data'!H180</f>
        <v>3312.8373622138533</v>
      </c>
      <c r="L39" s="28">
        <f>'Input Data'!I180</f>
        <v>2922.2845393087491</v>
      </c>
      <c r="M39" s="28">
        <f>'Input Data'!J180</f>
        <v>2661.6739579446903</v>
      </c>
      <c r="N39" s="28">
        <f>'Input Data'!K180</f>
        <v>2553.7784017568156</v>
      </c>
      <c r="O39" s="28">
        <f>'Input Data'!L180</f>
        <v>3441.1697220639776</v>
      </c>
      <c r="P39" s="28">
        <f>'Input Data'!M180</f>
        <v>4380.4665209509249</v>
      </c>
      <c r="Q39" s="28">
        <f>'Input Data'!N180</f>
        <v>3960.248371313301</v>
      </c>
      <c r="R39" s="28">
        <f>'Input Data'!O180</f>
        <v>3435.5582411076866</v>
      </c>
      <c r="S39" s="29">
        <f>'Input Data'!P180</f>
        <v>3523.6842409929886</v>
      </c>
      <c r="T39" s="29">
        <f>'Input Data'!Q180</f>
        <v>3481.2728576874724</v>
      </c>
      <c r="U39" s="29">
        <f>'Input Data'!R180</f>
        <v>3511.4255714677811</v>
      </c>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6"/>
      <c r="E40" s="28">
        <f>E36-E$38-E$39</f>
        <v>9337.3991444186686</v>
      </c>
      <c r="F40" s="28">
        <f t="shared" ref="F40:N40" si="40">F36-F$38-F$39</f>
        <v>11959.149443843386</v>
      </c>
      <c r="G40" s="28">
        <f t="shared" si="40"/>
        <v>13144.606723329445</v>
      </c>
      <c r="H40" s="28">
        <f t="shared" si="40"/>
        <v>14339.067597440331</v>
      </c>
      <c r="I40" s="28">
        <f t="shared" si="40"/>
        <v>15034.089838575412</v>
      </c>
      <c r="J40" s="28">
        <f t="shared" si="40"/>
        <v>13292.245867312166</v>
      </c>
      <c r="K40" s="28">
        <f t="shared" si="40"/>
        <v>11885.242648884998</v>
      </c>
      <c r="L40" s="28">
        <f t="shared" si="40"/>
        <v>11946.970733422644</v>
      </c>
      <c r="M40" s="28">
        <f t="shared" si="40"/>
        <v>10897.392930646532</v>
      </c>
      <c r="N40" s="28">
        <f t="shared" si="40"/>
        <v>8674.3191256312493</v>
      </c>
      <c r="O40" s="28">
        <f t="shared" ref="O40:T40" si="41">O36-O$38-O$39</f>
        <v>9336.3437349348369</v>
      </c>
      <c r="P40" s="28">
        <f t="shared" si="41"/>
        <v>9977.7803735873167</v>
      </c>
      <c r="Q40" s="28">
        <f t="shared" si="41"/>
        <v>8089.9519253644357</v>
      </c>
      <c r="R40" s="28">
        <f t="shared" si="41"/>
        <v>7188.6187409537761</v>
      </c>
      <c r="S40" s="29">
        <f t="shared" si="41"/>
        <v>6393.4958705191093</v>
      </c>
      <c r="T40" s="29">
        <f t="shared" si="41"/>
        <v>7224.1752869618304</v>
      </c>
      <c r="U40" s="29">
        <f t="shared" ref="U40" si="42">U36-U$38-U$39</f>
        <v>6080.409761387521</v>
      </c>
    </row>
    <row r="41" spans="2:41" x14ac:dyDescent="0.3">
      <c r="C41" s="3" t="s">
        <v>215</v>
      </c>
      <c r="D41" s="36"/>
      <c r="E41" s="28">
        <f>E37-E$38-E$39</f>
        <v>9337.3991444186686</v>
      </c>
      <c r="F41" s="28">
        <f t="shared" ref="F41:N41" si="43">F37-F$38-F$39</f>
        <v>11959.149443843386</v>
      </c>
      <c r="G41" s="28">
        <f t="shared" si="43"/>
        <v>13144.606723329445</v>
      </c>
      <c r="H41" s="28">
        <f t="shared" si="43"/>
        <v>14339.067597440331</v>
      </c>
      <c r="I41" s="28">
        <f t="shared" si="43"/>
        <v>15034.089838575412</v>
      </c>
      <c r="J41" s="28">
        <f t="shared" si="43"/>
        <v>13292.245867312166</v>
      </c>
      <c r="K41" s="28">
        <f t="shared" si="43"/>
        <v>11885.242648884998</v>
      </c>
      <c r="L41" s="28">
        <f t="shared" si="43"/>
        <v>11946.970733422644</v>
      </c>
      <c r="M41" s="28">
        <f t="shared" si="43"/>
        <v>10897.392930646532</v>
      </c>
      <c r="N41" s="28">
        <f t="shared" si="43"/>
        <v>8674.3191256312493</v>
      </c>
      <c r="O41" s="28">
        <f t="shared" ref="O41:T41" si="44">O37-O$38-O$39</f>
        <v>9336.3437349348369</v>
      </c>
      <c r="P41" s="28">
        <f t="shared" si="44"/>
        <v>9977.7803735873167</v>
      </c>
      <c r="Q41" s="28">
        <f t="shared" si="44"/>
        <v>8089.9519253644357</v>
      </c>
      <c r="R41" s="28">
        <f t="shared" si="44"/>
        <v>7188.6187409537761</v>
      </c>
      <c r="S41" s="29">
        <f t="shared" si="44"/>
        <v>6393.4958705191093</v>
      </c>
      <c r="T41" s="29">
        <f t="shared" si="44"/>
        <v>5280.1014334847114</v>
      </c>
      <c r="U41" s="29">
        <f t="shared" ref="U41" si="45">U37-U$38-U$39</f>
        <v>2981.108576137889</v>
      </c>
    </row>
    <row r="42" spans="2:41" x14ac:dyDescent="0.3">
      <c r="D42" s="47"/>
      <c r="E42" s="51"/>
      <c r="F42" s="51"/>
      <c r="G42" s="51"/>
      <c r="H42" s="51"/>
      <c r="I42" s="51"/>
      <c r="J42" s="51"/>
      <c r="K42" s="51"/>
      <c r="L42" s="51"/>
      <c r="M42" s="51"/>
      <c r="N42" s="51"/>
      <c r="O42" s="51"/>
      <c r="P42" s="51"/>
      <c r="Q42" s="39"/>
      <c r="R42" s="39"/>
      <c r="S42" s="39"/>
      <c r="T42" s="47"/>
    </row>
    <row r="43" spans="2:41" x14ac:dyDescent="0.3">
      <c r="B43" s="21" t="s">
        <v>216</v>
      </c>
      <c r="D43" s="47"/>
      <c r="E43" s="51"/>
      <c r="F43" s="51"/>
      <c r="G43" s="51"/>
      <c r="H43" s="51"/>
      <c r="I43" s="51"/>
      <c r="J43" s="51"/>
      <c r="K43" s="51"/>
      <c r="L43" s="51"/>
      <c r="M43" s="51"/>
      <c r="N43" s="51"/>
      <c r="O43" s="51"/>
      <c r="P43" s="51"/>
      <c r="Q43" s="39"/>
      <c r="R43" s="39"/>
      <c r="S43" s="39"/>
      <c r="T43" s="47"/>
    </row>
    <row r="44" spans="2:41" x14ac:dyDescent="0.3">
      <c r="D44" s="47"/>
      <c r="E44" s="51"/>
      <c r="F44" s="51"/>
      <c r="G44" s="51"/>
      <c r="H44" s="51"/>
      <c r="I44" s="51"/>
      <c r="J44" s="51"/>
      <c r="K44" s="51"/>
      <c r="L44" s="51"/>
      <c r="M44" s="51"/>
      <c r="N44" s="51"/>
      <c r="O44" s="51"/>
      <c r="P44" s="51"/>
      <c r="Q44" s="39"/>
      <c r="R44" s="39"/>
      <c r="S44" s="39"/>
      <c r="T44" s="47"/>
    </row>
    <row r="45" spans="2:41" x14ac:dyDescent="0.3">
      <c r="C45" s="3" t="s">
        <v>217</v>
      </c>
      <c r="D45" s="26">
        <f>'Input Data'!B277</f>
        <v>34.068446137770252</v>
      </c>
      <c r="E45" s="51"/>
      <c r="F45" s="51"/>
      <c r="G45" s="51"/>
      <c r="H45" s="51"/>
      <c r="I45" s="51"/>
      <c r="J45" s="51"/>
      <c r="K45" s="51"/>
      <c r="L45" s="51"/>
      <c r="M45" s="51"/>
      <c r="N45" s="51"/>
      <c r="O45" s="51"/>
      <c r="P45" s="51"/>
      <c r="Q45" s="39"/>
      <c r="R45" s="39"/>
      <c r="S45" s="39"/>
      <c r="T45" s="47"/>
      <c r="W45" s="65"/>
      <c r="X45" s="65"/>
    </row>
    <row r="46" spans="2:41" x14ac:dyDescent="0.3">
      <c r="D46" s="47"/>
      <c r="E46" s="51"/>
      <c r="F46" s="51"/>
      <c r="G46" s="51"/>
      <c r="H46" s="51"/>
      <c r="I46" s="51"/>
      <c r="J46" s="51"/>
      <c r="K46" s="51"/>
      <c r="L46" s="51"/>
      <c r="M46" s="51"/>
      <c r="N46" s="51"/>
      <c r="O46" s="51"/>
      <c r="P46" s="39"/>
      <c r="Q46" s="39"/>
      <c r="R46" s="39"/>
      <c r="S46" s="47"/>
    </row>
    <row r="47" spans="2:41" x14ac:dyDescent="0.3">
      <c r="C47" s="40"/>
      <c r="D47" s="28" t="str">
        <f>S35</f>
        <v>2025/26</v>
      </c>
      <c r="E47" s="28" t="str">
        <f t="shared" ref="E47:F47" si="46">T35</f>
        <v>2026/27</v>
      </c>
      <c r="F47" s="28" t="str">
        <f t="shared" si="46"/>
        <v>2027/28</v>
      </c>
      <c r="G47" s="51"/>
      <c r="H47" s="51"/>
      <c r="I47" s="51"/>
      <c r="J47" s="51"/>
      <c r="K47" s="51"/>
      <c r="L47" s="51"/>
      <c r="M47" s="51"/>
      <c r="N47" s="51"/>
      <c r="O47" s="51"/>
      <c r="P47" s="39"/>
      <c r="Q47" s="39"/>
      <c r="R47" s="39"/>
      <c r="S47" s="47"/>
    </row>
    <row r="48" spans="2:41" x14ac:dyDescent="0.3">
      <c r="C48" s="3" t="s">
        <v>214</v>
      </c>
      <c r="D48" s="29">
        <f>S40</f>
        <v>6393.4958705191093</v>
      </c>
      <c r="E48" s="28">
        <f t="shared" ref="E48:F48" si="47">T40</f>
        <v>7224.1752869618304</v>
      </c>
      <c r="F48" s="28">
        <f t="shared" si="47"/>
        <v>6080.409761387521</v>
      </c>
      <c r="G48" s="51"/>
      <c r="H48" s="51"/>
      <c r="I48" s="51"/>
      <c r="J48" s="51"/>
      <c r="K48" s="51"/>
      <c r="L48" s="51"/>
      <c r="M48" s="51"/>
      <c r="N48" s="51"/>
      <c r="O48" s="51"/>
      <c r="P48" s="39"/>
      <c r="Q48" s="39"/>
      <c r="R48" s="39"/>
      <c r="S48" s="47"/>
    </row>
    <row r="49" spans="2:24" x14ac:dyDescent="0.3">
      <c r="C49" s="3" t="s">
        <v>215</v>
      </c>
      <c r="D49" s="29">
        <f>S41</f>
        <v>6393.4958705191093</v>
      </c>
      <c r="E49" s="28">
        <f t="shared" ref="E49:F49" si="48">T41</f>
        <v>5280.1014334847114</v>
      </c>
      <c r="F49" s="28">
        <f t="shared" si="48"/>
        <v>2981.108576137889</v>
      </c>
      <c r="G49" s="51"/>
      <c r="H49" s="51"/>
      <c r="I49" s="51"/>
      <c r="J49" s="51"/>
      <c r="K49" s="51"/>
      <c r="L49" s="51"/>
      <c r="M49" s="51"/>
      <c r="N49" s="51"/>
      <c r="O49" s="51"/>
      <c r="P49" s="39"/>
      <c r="Q49" s="39"/>
      <c r="R49" s="39"/>
      <c r="S49" s="47"/>
    </row>
    <row r="50" spans="2:24" x14ac:dyDescent="0.3">
      <c r="C50" s="3" t="s">
        <v>218</v>
      </c>
      <c r="D50" s="29">
        <f>'Input Data'!B205</f>
        <v>3405.3424190647261</v>
      </c>
      <c r="E50" s="28">
        <f>'Input Data'!C205</f>
        <v>3010.7029363956217</v>
      </c>
      <c r="F50" s="28">
        <f>'Input Data'!D205</f>
        <v>2864.3347287677848</v>
      </c>
      <c r="G50" s="51"/>
      <c r="H50" s="51"/>
      <c r="I50" s="51"/>
      <c r="J50" s="51"/>
      <c r="K50" s="51"/>
      <c r="L50" s="51"/>
      <c r="M50" s="51"/>
      <c r="N50" s="51"/>
      <c r="O50" s="51"/>
      <c r="P50" s="39"/>
      <c r="Q50" s="39"/>
      <c r="R50" s="39"/>
      <c r="S50" s="47"/>
    </row>
    <row r="51" spans="2:24" x14ac:dyDescent="0.3">
      <c r="C51" s="3" t="s">
        <v>219</v>
      </c>
      <c r="D51" s="29">
        <f t="shared" ref="D51:F52" si="49">D48-D$50-$D$45</f>
        <v>2954.0850053166132</v>
      </c>
      <c r="E51" s="28">
        <f t="shared" si="49"/>
        <v>4179.4039044284382</v>
      </c>
      <c r="F51" s="28">
        <f t="shared" si="49"/>
        <v>3182.0065864819662</v>
      </c>
      <c r="G51" s="51"/>
      <c r="H51" s="51"/>
      <c r="I51" s="51"/>
      <c r="J51" s="51"/>
      <c r="K51" s="51"/>
      <c r="L51" s="51"/>
      <c r="M51" s="51"/>
      <c r="N51" s="51"/>
      <c r="O51" s="51"/>
      <c r="P51" s="39"/>
      <c r="Q51" s="39"/>
      <c r="R51" s="39"/>
      <c r="S51" s="47"/>
    </row>
    <row r="52" spans="2:24" x14ac:dyDescent="0.3">
      <c r="C52" s="3" t="s">
        <v>220</v>
      </c>
      <c r="D52" s="29">
        <f t="shared" si="49"/>
        <v>2954.0850053166132</v>
      </c>
      <c r="E52" s="28">
        <f t="shared" si="49"/>
        <v>2235.3300509513192</v>
      </c>
      <c r="F52" s="28">
        <f t="shared" si="49"/>
        <v>82.705401232333998</v>
      </c>
      <c r="G52" s="51"/>
      <c r="H52" s="51"/>
      <c r="I52" s="51"/>
      <c r="J52" s="51"/>
      <c r="K52" s="51"/>
      <c r="L52" s="51"/>
      <c r="M52" s="51"/>
      <c r="N52" s="51"/>
      <c r="O52" s="51"/>
      <c r="P52" s="39"/>
      <c r="Q52" s="39"/>
      <c r="R52" s="39"/>
      <c r="S52" s="47"/>
    </row>
    <row r="53" spans="2:24" x14ac:dyDescent="0.3">
      <c r="D53" s="47"/>
      <c r="E53" s="51"/>
      <c r="F53" s="51"/>
      <c r="G53" s="51"/>
      <c r="H53" s="51"/>
      <c r="I53" s="51"/>
      <c r="J53" s="51"/>
      <c r="K53" s="51"/>
      <c r="L53" s="51"/>
      <c r="M53" s="51"/>
      <c r="N53" s="51"/>
      <c r="O53" s="51"/>
      <c r="P53" s="39"/>
      <c r="Q53" s="39"/>
      <c r="R53" s="39"/>
      <c r="S53" s="47"/>
    </row>
    <row r="54" spans="2:24" x14ac:dyDescent="0.3">
      <c r="B54" s="21" t="s">
        <v>221</v>
      </c>
      <c r="D54" s="47"/>
      <c r="E54" s="51"/>
      <c r="F54" s="51"/>
      <c r="G54" s="51"/>
      <c r="H54" s="51"/>
      <c r="I54" s="51"/>
      <c r="J54" s="51"/>
      <c r="K54" s="51"/>
      <c r="L54" s="51"/>
      <c r="M54" s="51"/>
      <c r="N54" s="51"/>
      <c r="O54" s="51"/>
      <c r="P54" s="39"/>
      <c r="Q54" s="39"/>
      <c r="R54" s="39"/>
      <c r="S54" s="47"/>
    </row>
    <row r="55" spans="2:24" x14ac:dyDescent="0.3">
      <c r="D55" s="47"/>
      <c r="E55" s="51"/>
      <c r="F55" s="51"/>
      <c r="G55" s="51"/>
      <c r="H55" s="51"/>
      <c r="I55" s="51"/>
      <c r="J55" s="51"/>
      <c r="K55" s="51"/>
      <c r="L55" s="51"/>
      <c r="M55" s="51"/>
      <c r="N55" s="51"/>
      <c r="O55" s="51"/>
      <c r="P55" s="39"/>
      <c r="Q55" s="39"/>
      <c r="R55" s="39"/>
      <c r="S55" s="47"/>
    </row>
    <row r="56" spans="2:24" x14ac:dyDescent="0.3">
      <c r="C56" s="3" t="s">
        <v>222</v>
      </c>
      <c r="D56" s="41">
        <f>'Input Data'!B146</f>
        <v>0.98479561162105533</v>
      </c>
      <c r="E56" s="51"/>
      <c r="F56" s="51"/>
      <c r="G56" s="51"/>
      <c r="H56" s="51"/>
      <c r="I56" s="51"/>
      <c r="J56" s="51"/>
      <c r="K56" s="51"/>
      <c r="L56" s="51"/>
      <c r="M56" s="51"/>
      <c r="N56" s="51"/>
      <c r="O56" s="51"/>
      <c r="P56" s="39"/>
      <c r="Q56" s="39"/>
      <c r="R56" s="39"/>
      <c r="S56" s="47"/>
      <c r="W56" s="65"/>
      <c r="X56" s="65"/>
    </row>
    <row r="57" spans="2:24" x14ac:dyDescent="0.3">
      <c r="C57" s="3" t="s">
        <v>223</v>
      </c>
      <c r="D57" s="42">
        <f>'Input Data'!B230</f>
        <v>0.93522378645406201</v>
      </c>
      <c r="E57" s="51"/>
      <c r="F57" s="51"/>
      <c r="G57" s="51"/>
      <c r="H57" s="51"/>
      <c r="I57" s="51"/>
      <c r="J57" s="51"/>
      <c r="K57" s="51"/>
      <c r="L57" s="51"/>
      <c r="M57" s="51"/>
      <c r="N57" s="51"/>
      <c r="O57" s="51"/>
      <c r="P57" s="39"/>
      <c r="Q57" s="39"/>
      <c r="R57" s="39"/>
      <c r="S57" s="47"/>
      <c r="W57" s="65"/>
      <c r="X57" s="65"/>
    </row>
    <row r="58" spans="2:24" x14ac:dyDescent="0.3">
      <c r="C58" s="3" t="s">
        <v>224</v>
      </c>
      <c r="D58" s="42">
        <f>'Input Data'!B254</f>
        <v>0.64089029647224405</v>
      </c>
      <c r="E58" s="51"/>
      <c r="F58" s="51"/>
      <c r="G58" s="51"/>
      <c r="H58" s="51"/>
      <c r="I58" s="51"/>
      <c r="J58" s="51"/>
      <c r="K58" s="51"/>
      <c r="L58" s="51"/>
      <c r="M58" s="51"/>
      <c r="N58" s="51"/>
      <c r="O58" s="51"/>
      <c r="P58" s="39"/>
      <c r="Q58" s="39"/>
      <c r="R58" s="39"/>
      <c r="S58" s="47"/>
      <c r="W58" s="65"/>
      <c r="X58" s="65"/>
    </row>
    <row r="59" spans="2:24" x14ac:dyDescent="0.3">
      <c r="D59" s="47"/>
      <c r="E59" s="51"/>
      <c r="F59" s="51"/>
      <c r="G59" s="51"/>
      <c r="H59" s="51"/>
      <c r="I59" s="51"/>
      <c r="J59" s="51"/>
      <c r="K59" s="51"/>
      <c r="L59" s="51"/>
      <c r="M59" s="51"/>
      <c r="N59" s="51"/>
      <c r="O59" s="51"/>
      <c r="P59" s="39"/>
      <c r="Q59" s="39"/>
      <c r="R59" s="39"/>
      <c r="S59" s="47"/>
    </row>
    <row r="60" spans="2:24" x14ac:dyDescent="0.3">
      <c r="C60" s="3" t="s">
        <v>225</v>
      </c>
      <c r="D60" s="28" t="str">
        <f>F47</f>
        <v>2027/28</v>
      </c>
      <c r="E60" s="51"/>
      <c r="F60" s="51"/>
      <c r="G60" s="51"/>
      <c r="H60" s="51"/>
      <c r="I60" s="51"/>
      <c r="J60" s="51"/>
      <c r="K60" s="51"/>
      <c r="L60" s="51"/>
      <c r="M60" s="51"/>
      <c r="N60" s="51"/>
      <c r="O60" s="51"/>
      <c r="P60" s="39"/>
      <c r="Q60" s="39"/>
      <c r="R60" s="39"/>
      <c r="S60" s="47"/>
    </row>
    <row r="61" spans="2:24" x14ac:dyDescent="0.3">
      <c r="C61" s="3" t="s">
        <v>226</v>
      </c>
      <c r="D61" s="28" t="str">
        <f>E47</f>
        <v>2026/27</v>
      </c>
      <c r="E61" s="51"/>
      <c r="F61" s="51"/>
      <c r="G61" s="51"/>
      <c r="H61" s="51"/>
      <c r="I61" s="51"/>
      <c r="J61" s="51"/>
      <c r="K61" s="51"/>
      <c r="L61" s="51"/>
      <c r="M61" s="51"/>
      <c r="N61" s="51"/>
      <c r="O61" s="51"/>
      <c r="P61" s="39"/>
      <c r="Q61" s="39"/>
      <c r="R61" s="39"/>
      <c r="S61" s="47"/>
    </row>
    <row r="62" spans="2:24" x14ac:dyDescent="0.3">
      <c r="C62" s="3" t="s">
        <v>227</v>
      </c>
      <c r="D62" s="29">
        <f>F51/D$56/D$57/D$58</f>
        <v>5390.8311521271999</v>
      </c>
      <c r="E62" s="51"/>
      <c r="F62" s="51"/>
      <c r="G62" s="51"/>
      <c r="H62" s="51"/>
      <c r="I62" s="51"/>
      <c r="J62" s="51"/>
      <c r="K62" s="51"/>
      <c r="L62" s="51"/>
      <c r="M62" s="51"/>
      <c r="N62" s="51"/>
      <c r="O62" s="51"/>
      <c r="P62" s="39"/>
      <c r="Q62" s="39"/>
      <c r="R62" s="39"/>
      <c r="S62" s="47"/>
    </row>
    <row r="63" spans="2:24" x14ac:dyDescent="0.3">
      <c r="C63" s="3" t="s">
        <v>228</v>
      </c>
      <c r="D63" s="29">
        <f>F52/D$56/D$57/D$58</f>
        <v>140.11625724049151</v>
      </c>
      <c r="E63" s="51"/>
      <c r="F63" s="51"/>
      <c r="G63" s="51"/>
      <c r="H63" s="51"/>
      <c r="I63" s="51"/>
      <c r="J63" s="51"/>
      <c r="K63" s="51"/>
      <c r="L63" s="51"/>
      <c r="M63" s="51"/>
      <c r="N63" s="51"/>
      <c r="O63" s="51"/>
      <c r="P63" s="39"/>
      <c r="Q63" s="39"/>
      <c r="R63" s="39"/>
      <c r="S63" s="47"/>
    </row>
    <row r="64" spans="2:24" ht="14.5" x14ac:dyDescent="0.35">
      <c r="C64" s="3" t="s">
        <v>2</v>
      </c>
      <c r="D64" s="29">
        <f>D63-D62</f>
        <v>-5250.714894886708</v>
      </c>
      <c r="E64" s="56" t="s">
        <v>229</v>
      </c>
      <c r="F64" s="51"/>
      <c r="G64" s="51"/>
      <c r="H64" s="51"/>
      <c r="I64" s="51"/>
      <c r="J64" s="51"/>
      <c r="K64" s="51"/>
      <c r="L64" s="51"/>
      <c r="M64" s="51"/>
      <c r="N64" s="51"/>
      <c r="O64" s="51"/>
      <c r="P64" s="39"/>
      <c r="Q64" s="39"/>
      <c r="R64" s="39"/>
      <c r="S64" s="47"/>
    </row>
    <row r="65" spans="2:19" x14ac:dyDescent="0.3">
      <c r="D65" s="47"/>
      <c r="E65" s="51"/>
      <c r="F65" s="51"/>
      <c r="G65" s="51"/>
      <c r="H65" s="51"/>
      <c r="I65" s="51"/>
      <c r="J65" s="51"/>
      <c r="K65" s="51"/>
      <c r="L65" s="51"/>
      <c r="M65" s="51"/>
      <c r="N65" s="51"/>
      <c r="O65" s="51"/>
      <c r="P65" s="39"/>
      <c r="Q65" s="39"/>
      <c r="R65" s="39"/>
      <c r="S65" s="47"/>
    </row>
    <row r="66" spans="2:19" x14ac:dyDescent="0.3">
      <c r="B66" s="21" t="s">
        <v>230</v>
      </c>
      <c r="D66" s="47"/>
      <c r="E66" s="51"/>
      <c r="F66" s="51"/>
      <c r="G66" s="51"/>
      <c r="H66" s="51"/>
      <c r="I66" s="51"/>
      <c r="J66" s="51"/>
      <c r="K66" s="51"/>
      <c r="L66" s="51"/>
      <c r="M66" s="51"/>
      <c r="N66" s="51"/>
      <c r="O66" s="51"/>
      <c r="P66" s="39"/>
      <c r="Q66" s="39"/>
      <c r="R66" s="39"/>
      <c r="S66" s="47"/>
    </row>
    <row r="67" spans="2:19" x14ac:dyDescent="0.3">
      <c r="B67" s="21" t="s">
        <v>231</v>
      </c>
      <c r="D67" s="47"/>
      <c r="E67" s="51"/>
      <c r="F67" s="51"/>
      <c r="G67" s="51"/>
      <c r="H67" s="51"/>
      <c r="I67" s="51"/>
      <c r="J67" s="51"/>
      <c r="K67" s="51"/>
      <c r="L67" s="51"/>
      <c r="M67" s="51"/>
      <c r="N67" s="51"/>
      <c r="O67" s="51"/>
      <c r="P67" s="39"/>
      <c r="Q67" s="39"/>
      <c r="R67" s="39"/>
      <c r="S67" s="47"/>
    </row>
    <row r="68" spans="2:19" x14ac:dyDescent="0.3">
      <c r="D68" s="47"/>
      <c r="E68" s="51"/>
      <c r="F68" s="51"/>
      <c r="G68" s="51"/>
      <c r="H68" s="51"/>
      <c r="I68" s="51"/>
      <c r="J68" s="51"/>
      <c r="K68" s="51"/>
      <c r="L68" s="51"/>
      <c r="M68" s="51"/>
      <c r="N68" s="51"/>
      <c r="O68" s="51"/>
      <c r="P68" s="39"/>
      <c r="Q68" s="39"/>
      <c r="R68" s="39"/>
      <c r="S68" s="47"/>
    </row>
    <row r="69" spans="2:19" x14ac:dyDescent="0.3">
      <c r="C69" s="34"/>
      <c r="D69" s="27" t="str">
        <f>D61</f>
        <v>2026/27</v>
      </c>
      <c r="E69" s="51"/>
      <c r="F69" s="51"/>
      <c r="G69" s="51"/>
      <c r="H69" s="51"/>
      <c r="I69" s="51"/>
      <c r="J69" s="51"/>
      <c r="K69" s="51"/>
      <c r="L69" s="51"/>
      <c r="M69" s="51"/>
      <c r="N69" s="51"/>
      <c r="O69" s="51"/>
      <c r="P69" s="39"/>
      <c r="Q69" s="39"/>
      <c r="R69" s="39"/>
      <c r="S69" s="47"/>
    </row>
    <row r="70" spans="2:19" x14ac:dyDescent="0.3">
      <c r="C70" s="23" t="s">
        <v>232</v>
      </c>
      <c r="D70" s="29">
        <f>MAX(D62:D63)</f>
        <v>5390.8311521271999</v>
      </c>
    </row>
    <row r="72" spans="2:19" ht="14.5" x14ac:dyDescent="0.35">
      <c r="B72" s="62" t="s">
        <v>112</v>
      </c>
    </row>
  </sheetData>
  <phoneticPr fontId="13" type="noConversion"/>
  <conditionalFormatting sqref="W20:W21">
    <cfRule type="cellIs" dxfId="433" priority="27" operator="greaterThan">
      <formula>0.000001</formula>
    </cfRule>
    <cfRule type="cellIs" dxfId="432" priority="28" operator="lessThan">
      <formula>-0.000001</formula>
    </cfRule>
  </conditionalFormatting>
  <conditionalFormatting sqref="W23:W24">
    <cfRule type="cellIs" dxfId="431" priority="25" operator="greaterThan">
      <formula>0.000001</formula>
    </cfRule>
    <cfRule type="cellIs" dxfId="430" priority="26" operator="lessThan">
      <formula>-0.000001</formula>
    </cfRule>
  </conditionalFormatting>
  <conditionalFormatting sqref="W38:W39">
    <cfRule type="cellIs" dxfId="429" priority="17" operator="greaterThan">
      <formula>0.000001</formula>
    </cfRule>
    <cfRule type="cellIs" dxfId="428" priority="18" operator="lessThan">
      <formula>-0.000001</formula>
    </cfRule>
  </conditionalFormatting>
  <conditionalFormatting sqref="W1:X1">
    <cfRule type="cellIs" dxfId="427" priority="31" operator="greaterThan">
      <formula>0.000001</formula>
    </cfRule>
    <cfRule type="cellIs" dxfId="426" priority="32" operator="lessThan">
      <formula>-0.000001</formula>
    </cfRule>
  </conditionalFormatting>
  <conditionalFormatting sqref="W6:X6">
    <cfRule type="cellIs" dxfId="425" priority="5" operator="greaterThan">
      <formula>0.000001</formula>
    </cfRule>
    <cfRule type="cellIs" dxfId="424" priority="6" operator="lessThan">
      <formula>-0.000001</formula>
    </cfRule>
  </conditionalFormatting>
  <conditionalFormatting sqref="W30:X31">
    <cfRule type="cellIs" dxfId="423" priority="21" operator="greaterThan">
      <formula>0.000001</formula>
    </cfRule>
    <cfRule type="cellIs" dxfId="422" priority="22" operator="lessThan">
      <formula>-0.000001</formula>
    </cfRule>
  </conditionalFormatting>
  <conditionalFormatting sqref="W45:X45">
    <cfRule type="cellIs" dxfId="421" priority="9" operator="greaterThan">
      <formula>0.000001</formula>
    </cfRule>
    <cfRule type="cellIs" dxfId="420" priority="10" operator="lessThan">
      <formula>-0.000001</formula>
    </cfRule>
  </conditionalFormatting>
  <conditionalFormatting sqref="W56:X58">
    <cfRule type="cellIs" dxfId="419" priority="7" operator="greaterThan">
      <formula>0.000001</formula>
    </cfRule>
    <cfRule type="cellIs" dxfId="418" priority="8" operator="lessThan">
      <formula>-0.000001</formula>
    </cfRule>
  </conditionalFormatting>
  <conditionalFormatting sqref="W11:AL11">
    <cfRule type="cellIs" dxfId="417" priority="3" operator="greaterThan">
      <formula>0.000001</formula>
    </cfRule>
    <cfRule type="cellIs" dxfId="416" priority="4" operator="lessThan">
      <formula>-0.000001</formula>
    </cfRule>
  </conditionalFormatting>
  <conditionalFormatting sqref="W9:AQ10">
    <cfRule type="cellIs" dxfId="415" priority="29" operator="greaterThan">
      <formula>0.000001</formula>
    </cfRule>
    <cfRule type="cellIs" dxfId="414" priority="30" operator="lessThan">
      <formula>-0.000001</formula>
    </cfRule>
  </conditionalFormatting>
  <conditionalFormatting sqref="X36:X37 Y38:AO39">
    <cfRule type="cellIs" dxfId="413" priority="43" operator="greaterThan">
      <formula>0.000001</formula>
    </cfRule>
    <cfRule type="cellIs" dxfId="412" priority="44" operator="lessThan">
      <formula>-0.000001</formula>
    </cfRule>
  </conditionalFormatting>
  <conditionalFormatting sqref="X17:AO18 Y19:AO23">
    <cfRule type="cellIs" dxfId="411" priority="35" operator="greaterThan">
      <formula>0.000001</formula>
    </cfRule>
    <cfRule type="cellIs" dxfId="410" priority="36" operator="lessThan">
      <formula>-0.000001</formula>
    </cfRule>
  </conditionalFormatting>
  <conditionalFormatting sqref="AA30:AO31 Y30:Z33">
    <cfRule type="cellIs" dxfId="409" priority="37" operator="greaterThan">
      <formula>0.000001</formula>
    </cfRule>
    <cfRule type="cellIs" dxfId="408" priority="38" operator="lessThan">
      <formula>-0.000001</formula>
    </cfRule>
  </conditionalFormatting>
  <hyperlinks>
    <hyperlink ref="B72" location="Contents!A1" display="Link to Contents page" xr:uid="{32E21292-A3E5-493C-B67C-AD4509018861}"/>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2D0E-3579-4348-AB0B-0C84DDE9BDEB}">
  <dimension ref="A1:AP72"/>
  <sheetViews>
    <sheetView zoomScale="80" zoomScaleNormal="80" workbookViewId="0"/>
  </sheetViews>
  <sheetFormatPr defaultColWidth="9.1796875" defaultRowHeight="14" x14ac:dyDescent="0.3"/>
  <cols>
    <col min="1" max="1" width="6.26953125" style="22" customWidth="1"/>
    <col min="2" max="2" width="5.1796875" style="22" customWidth="1"/>
    <col min="3" max="3" width="84.26953125"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bestFit="1" customWidth="1"/>
    <col min="22" max="22" width="9.1796875" style="22"/>
    <col min="23" max="42" width="9.1796875" style="21"/>
    <col min="43" max="16384" width="9.1796875" style="22"/>
  </cols>
  <sheetData>
    <row r="1" spans="1:42" x14ac:dyDescent="0.3">
      <c r="A1" s="21" t="s">
        <v>190</v>
      </c>
      <c r="W1" s="65"/>
      <c r="X1" s="65"/>
    </row>
    <row r="2" spans="1:42" x14ac:dyDescent="0.3">
      <c r="A2" s="2" t="s">
        <v>191</v>
      </c>
    </row>
    <row r="3" spans="1:42" x14ac:dyDescent="0.3">
      <c r="A3" s="2"/>
    </row>
    <row r="4" spans="1:42" x14ac:dyDescent="0.3">
      <c r="B4" s="21" t="s">
        <v>192</v>
      </c>
    </row>
    <row r="6" spans="1:42" x14ac:dyDescent="0.3">
      <c r="C6" s="23" t="s">
        <v>193</v>
      </c>
      <c r="D6" s="24">
        <f>'Input Data'!B302</f>
        <v>4.2337239777210005E-3</v>
      </c>
      <c r="W6" s="65"/>
      <c r="X6" s="65"/>
    </row>
    <row r="8" spans="1:42"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c r="AP8" s="65"/>
    </row>
    <row r="9" spans="1:42" x14ac:dyDescent="0.3">
      <c r="C9" s="23" t="s">
        <v>194</v>
      </c>
      <c r="D9" s="27">
        <f>'Input Data'!B10</f>
        <v>25949.199759955696</v>
      </c>
      <c r="E9" s="28">
        <f>'Input Data'!C10</f>
        <v>25818.07686163496</v>
      </c>
      <c r="F9" s="28">
        <f>'Input Data'!D10</f>
        <v>26513.972379197861</v>
      </c>
      <c r="G9" s="28">
        <f>'Input Data'!E10</f>
        <v>26809.404341256963</v>
      </c>
      <c r="H9" s="28">
        <f>'Input Data'!F10</f>
        <v>27352.967178191509</v>
      </c>
      <c r="I9" s="28">
        <f>'Input Data'!G10</f>
        <v>27855.048225112048</v>
      </c>
      <c r="J9" s="28">
        <f>'Input Data'!H10</f>
        <v>28050.266096785352</v>
      </c>
      <c r="K9" s="28">
        <f>'Input Data'!I10</f>
        <v>28098.652960513235</v>
      </c>
      <c r="L9" s="28">
        <f>'Input Data'!J10</f>
        <v>28313.696389377139</v>
      </c>
      <c r="M9" s="28">
        <f>'Input Data'!K10</f>
        <v>28528.525804970483</v>
      </c>
      <c r="N9" s="28">
        <f>'Input Data'!L10</f>
        <v>29127.705230607982</v>
      </c>
      <c r="O9" s="28">
        <f>'Input Data'!M10</f>
        <v>29677.064821428045</v>
      </c>
      <c r="P9" s="28">
        <f>'Input Data'!N10</f>
        <v>29886.369389095384</v>
      </c>
      <c r="Q9" s="28">
        <f>'Input Data'!O10</f>
        <v>30049.706970222858</v>
      </c>
      <c r="R9" s="28">
        <f>'Input Data'!P10</f>
        <v>29879.973592071918</v>
      </c>
      <c r="S9" s="29">
        <f>'Input Data'!Q10</f>
        <v>29877.593316724913</v>
      </c>
      <c r="T9" s="29">
        <f>'Input Data'!R10</f>
        <v>29874.66761122012</v>
      </c>
      <c r="U9" s="29">
        <f>'Input Data'!S10</f>
        <v>29870.52375614542</v>
      </c>
      <c r="W9" s="65"/>
      <c r="X9" s="65"/>
      <c r="Y9" s="65"/>
      <c r="Z9" s="65"/>
      <c r="AA9" s="65"/>
      <c r="AB9" s="65"/>
      <c r="AC9" s="65"/>
      <c r="AD9" s="65"/>
      <c r="AE9" s="65"/>
      <c r="AF9" s="65"/>
      <c r="AG9" s="65"/>
      <c r="AH9" s="65"/>
      <c r="AI9" s="65"/>
      <c r="AJ9" s="65"/>
      <c r="AK9" s="65"/>
      <c r="AL9" s="65"/>
      <c r="AM9" s="65"/>
      <c r="AN9" s="65"/>
      <c r="AO9" s="65"/>
      <c r="AP9" s="65"/>
    </row>
    <row r="10" spans="1:42" x14ac:dyDescent="0.3">
      <c r="C10" s="23" t="s">
        <v>195</v>
      </c>
      <c r="D10" s="27">
        <f>D9</f>
        <v>25949.199759955696</v>
      </c>
      <c r="E10" s="28">
        <f t="shared" ref="E10:O10" si="0">E9</f>
        <v>25818.07686163496</v>
      </c>
      <c r="F10" s="28">
        <f t="shared" si="0"/>
        <v>26513.972379197861</v>
      </c>
      <c r="G10" s="28">
        <f t="shared" si="0"/>
        <v>26809.404341256963</v>
      </c>
      <c r="H10" s="28">
        <f t="shared" si="0"/>
        <v>27352.967178191509</v>
      </c>
      <c r="I10" s="28">
        <f t="shared" si="0"/>
        <v>27855.048225112048</v>
      </c>
      <c r="J10" s="28">
        <f t="shared" si="0"/>
        <v>28050.266096785352</v>
      </c>
      <c r="K10" s="28">
        <f t="shared" si="0"/>
        <v>28098.652960513235</v>
      </c>
      <c r="L10" s="28">
        <f t="shared" si="0"/>
        <v>28313.696389377139</v>
      </c>
      <c r="M10" s="28">
        <f t="shared" si="0"/>
        <v>28528.525804970483</v>
      </c>
      <c r="N10" s="28">
        <f t="shared" si="0"/>
        <v>29127.705230607982</v>
      </c>
      <c r="O10" s="28">
        <f t="shared" si="0"/>
        <v>29677.064821428045</v>
      </c>
      <c r="P10" s="28">
        <f t="shared" ref="P10" si="1">P9</f>
        <v>29886.369389095384</v>
      </c>
      <c r="Q10" s="28">
        <f>Q9</f>
        <v>30049.706970222858</v>
      </c>
      <c r="R10" s="28">
        <f>R9</f>
        <v>29879.973592071918</v>
      </c>
      <c r="S10" s="29">
        <f>'Input Data'!B333</f>
        <v>29994.937893588922</v>
      </c>
      <c r="T10" s="29">
        <f>'Input Data'!C333</f>
        <v>30274.003104715495</v>
      </c>
      <c r="U10" s="29"/>
      <c r="W10" s="65"/>
      <c r="X10" s="65"/>
      <c r="Y10" s="65"/>
      <c r="Z10" s="65"/>
      <c r="AA10" s="65"/>
      <c r="AB10" s="65"/>
      <c r="AC10" s="65"/>
      <c r="AD10" s="65"/>
      <c r="AE10" s="65"/>
      <c r="AF10" s="65"/>
      <c r="AG10" s="65"/>
      <c r="AH10" s="65"/>
      <c r="AI10" s="65"/>
      <c r="AJ10" s="65"/>
      <c r="AK10" s="65"/>
      <c r="AL10" s="65"/>
      <c r="AM10" s="65"/>
      <c r="AN10" s="65"/>
      <c r="AO10" s="65"/>
      <c r="AP10" s="65"/>
    </row>
    <row r="11" spans="1:42" x14ac:dyDescent="0.3">
      <c r="C11" s="3" t="s">
        <v>196</v>
      </c>
      <c r="D11" s="27"/>
      <c r="E11" s="28"/>
      <c r="F11" s="28"/>
      <c r="G11" s="28"/>
      <c r="H11" s="28"/>
      <c r="I11" s="28"/>
      <c r="J11" s="28"/>
      <c r="K11" s="28"/>
      <c r="L11" s="28"/>
      <c r="M11" s="28"/>
      <c r="N11" s="28"/>
      <c r="O11" s="28"/>
      <c r="P11" s="28"/>
      <c r="Q11" s="28"/>
      <c r="R11" s="28"/>
      <c r="S11" s="29">
        <f>S10-S9</f>
        <v>117.34457686400856</v>
      </c>
      <c r="T11" s="29">
        <f>T10-T9</f>
        <v>399.33549349537498</v>
      </c>
      <c r="U11" s="29"/>
    </row>
    <row r="12" spans="1:42" x14ac:dyDescent="0.3">
      <c r="D12" s="31"/>
      <c r="E12" s="32"/>
      <c r="F12" s="32"/>
      <c r="G12" s="32"/>
      <c r="H12" s="32"/>
      <c r="I12" s="32"/>
      <c r="J12" s="32"/>
      <c r="K12" s="32"/>
      <c r="L12" s="32"/>
      <c r="M12" s="32"/>
      <c r="N12" s="32"/>
      <c r="O12" s="32"/>
      <c r="P12" s="32"/>
      <c r="Q12" s="33"/>
      <c r="R12" s="33"/>
      <c r="S12" s="33"/>
      <c r="T12" s="33"/>
    </row>
    <row r="13" spans="1:42" x14ac:dyDescent="0.3">
      <c r="B13" s="21" t="s">
        <v>197</v>
      </c>
      <c r="D13" s="31"/>
      <c r="E13" s="32"/>
      <c r="F13" s="32"/>
      <c r="G13" s="32"/>
      <c r="H13" s="32"/>
      <c r="I13" s="32"/>
      <c r="J13" s="32"/>
      <c r="K13" s="32"/>
      <c r="L13" s="32"/>
      <c r="M13" s="32"/>
      <c r="N13" s="32"/>
      <c r="O13" s="32"/>
      <c r="P13" s="32"/>
      <c r="Q13" s="33"/>
      <c r="R13" s="33"/>
      <c r="S13" s="33"/>
      <c r="T13" s="33"/>
    </row>
    <row r="14" spans="1:42" x14ac:dyDescent="0.3">
      <c r="B14" s="21" t="s">
        <v>198</v>
      </c>
      <c r="V14" s="30"/>
    </row>
    <row r="15" spans="1:42" x14ac:dyDescent="0.3">
      <c r="B15" s="21"/>
      <c r="V15" s="30"/>
    </row>
    <row r="16" spans="1:42"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si="2"/>
        <v>2024/25</v>
      </c>
      <c r="S16" s="26" t="str">
        <f t="shared" ref="S16:T16" si="3">S8</f>
        <v>2025/26</v>
      </c>
      <c r="T16" s="26" t="str">
        <f t="shared" si="3"/>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2982.31734565237</v>
      </c>
      <c r="F17" s="28">
        <f t="shared" ref="F17:O18" si="4">F21+F24</f>
        <v>2562.9059802874112</v>
      </c>
      <c r="G17" s="28">
        <f t="shared" si="4"/>
        <v>2789.628118421379</v>
      </c>
      <c r="H17" s="28">
        <f t="shared" si="4"/>
        <v>2955.6387424164386</v>
      </c>
      <c r="I17" s="28">
        <f t="shared" si="4"/>
        <v>3161.1417623739517</v>
      </c>
      <c r="J17" s="28">
        <f t="shared" si="4"/>
        <v>3269.8728210216541</v>
      </c>
      <c r="K17" s="28">
        <f t="shared" si="4"/>
        <v>3291.3937315444</v>
      </c>
      <c r="L17" s="28">
        <f t="shared" si="4"/>
        <v>3099.5042463277632</v>
      </c>
      <c r="M17" s="28">
        <f t="shared" si="4"/>
        <v>2899.9521762845675</v>
      </c>
      <c r="N17" s="28">
        <f t="shared" si="4"/>
        <v>2350.7619422194434</v>
      </c>
      <c r="O17" s="28">
        <f t="shared" si="4"/>
        <v>2313.8366199224079</v>
      </c>
      <c r="P17" s="28">
        <f t="shared" ref="P17:U17" si="5">P21+P24</f>
        <v>2862.7741237121513</v>
      </c>
      <c r="Q17" s="28">
        <f>Q21+Q24</f>
        <v>2871.2390480845975</v>
      </c>
      <c r="R17" s="28">
        <f>R21+R24</f>
        <v>2828.4959357010625</v>
      </c>
      <c r="S17" s="29">
        <f t="shared" ref="S17:T17" si="6">S21+S24</f>
        <v>2805.8701266223666</v>
      </c>
      <c r="T17" s="29">
        <f t="shared" si="6"/>
        <v>2795.7031962800679</v>
      </c>
      <c r="U17" s="29">
        <f t="shared" si="5"/>
        <v>2795.4294324549687</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2982.31734565237</v>
      </c>
      <c r="F18" s="28">
        <f t="shared" si="4"/>
        <v>2562.9059802874112</v>
      </c>
      <c r="G18" s="28">
        <f t="shared" si="4"/>
        <v>2789.628118421379</v>
      </c>
      <c r="H18" s="28">
        <f t="shared" si="4"/>
        <v>2955.6387424164386</v>
      </c>
      <c r="I18" s="28">
        <f t="shared" si="4"/>
        <v>3161.1417623739517</v>
      </c>
      <c r="J18" s="28">
        <f t="shared" si="4"/>
        <v>3269.8728210216541</v>
      </c>
      <c r="K18" s="28">
        <f t="shared" si="4"/>
        <v>3291.3937315444</v>
      </c>
      <c r="L18" s="28">
        <f t="shared" si="4"/>
        <v>3099.5042463277632</v>
      </c>
      <c r="M18" s="28">
        <f t="shared" si="4"/>
        <v>2899.9521762845675</v>
      </c>
      <c r="N18" s="28">
        <f t="shared" si="4"/>
        <v>2350.7619422194434</v>
      </c>
      <c r="O18" s="28">
        <f t="shared" si="4"/>
        <v>2313.8366199224079</v>
      </c>
      <c r="P18" s="28">
        <f t="shared" ref="P18:U18" si="7">P22+P25</f>
        <v>2862.7741237121513</v>
      </c>
      <c r="Q18" s="28">
        <f t="shared" si="7"/>
        <v>2871.2390480845975</v>
      </c>
      <c r="R18" s="28">
        <f t="shared" ref="R18:T18" si="8">R22+R25</f>
        <v>2828.4959357010625</v>
      </c>
      <c r="S18" s="29">
        <f t="shared" si="8"/>
        <v>2805.8701266223666</v>
      </c>
      <c r="T18" s="29">
        <f t="shared" si="8"/>
        <v>2806.6833513791462</v>
      </c>
      <c r="U18" s="29">
        <f t="shared" si="7"/>
        <v>2832.7960136155789</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 t="shared" ref="S19:U19" si="9">S18-S17</f>
        <v>0</v>
      </c>
      <c r="T19" s="29">
        <f t="shared" si="9"/>
        <v>10.980155099078274</v>
      </c>
      <c r="U19" s="29">
        <f t="shared" si="9"/>
        <v>37.366581160610167</v>
      </c>
      <c r="Y19" s="65"/>
      <c r="Z19" s="65"/>
      <c r="AA19" s="65"/>
      <c r="AB19" s="65"/>
      <c r="AC19" s="65"/>
      <c r="AD19" s="65"/>
      <c r="AE19" s="65"/>
      <c r="AF19" s="65"/>
      <c r="AG19" s="65"/>
      <c r="AH19" s="65"/>
      <c r="AI19" s="65"/>
      <c r="AJ19" s="65"/>
      <c r="AK19" s="65"/>
      <c r="AL19" s="65"/>
      <c r="AM19" s="65"/>
      <c r="AN19" s="65"/>
      <c r="AO19" s="65"/>
    </row>
    <row r="20" spans="2:41" x14ac:dyDescent="0.3">
      <c r="C20" s="23" t="s">
        <v>202</v>
      </c>
      <c r="D20" s="27"/>
      <c r="E20" s="43">
        <f>'Input Data'!B72</f>
        <v>7.8119350469010779E-2</v>
      </c>
      <c r="F20" s="43">
        <f>'Input Data'!C72</f>
        <v>7.0255757854897946E-2</v>
      </c>
      <c r="G20" s="43">
        <f>'Input Data'!D72</f>
        <v>7.6423098962044689E-2</v>
      </c>
      <c r="H20" s="43">
        <f>'Input Data'!E72</f>
        <v>8.3788288841854977E-2</v>
      </c>
      <c r="I20" s="43">
        <f>'Input Data'!F72</f>
        <v>9.0162118942851865E-2</v>
      </c>
      <c r="J20" s="43">
        <f>'Input Data'!G72</f>
        <v>9.3409690572673523E-2</v>
      </c>
      <c r="K20" s="43">
        <f>'Input Data'!H72</f>
        <v>9.4113889815685747E-2</v>
      </c>
      <c r="L20" s="43">
        <f>'Input Data'!I72</f>
        <v>9.0850058333814862E-2</v>
      </c>
      <c r="M20" s="43">
        <f>'Input Data'!J72</f>
        <v>8.3311633795198362E-2</v>
      </c>
      <c r="N20" s="43">
        <f>'Input Data'!K72</f>
        <v>6.6985811722893696E-2</v>
      </c>
      <c r="O20" s="43">
        <f>'Input Data'!L72</f>
        <v>6.2412819970008387E-2</v>
      </c>
      <c r="P20" s="43">
        <f>'Input Data'!M72</f>
        <v>7.9709776941664839E-2</v>
      </c>
      <c r="Q20" s="43">
        <f>'Input Data'!N72</f>
        <v>8.0913876655022254E-2</v>
      </c>
      <c r="R20" s="43">
        <f>'Input Data'!O72</f>
        <v>7.5343313121125008E-2</v>
      </c>
      <c r="S20" s="44">
        <f>'Input Data'!P72</f>
        <v>7.4608389886844775E-2</v>
      </c>
      <c r="T20" s="44">
        <f>'Input Data'!Q72</f>
        <v>7.4343972442375464E-2</v>
      </c>
      <c r="U20" s="44">
        <f>'Input Data'!R72</f>
        <v>7.434397244237545E-2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2027.1346304383494</v>
      </c>
      <c r="F21" s="28">
        <f t="shared" ref="F21:P21" si="10">F20*E9</f>
        <v>1813.8685562701692</v>
      </c>
      <c r="G21" s="28">
        <f t="shared" si="10"/>
        <v>2026.2799350123576</v>
      </c>
      <c r="H21" s="28">
        <f t="shared" si="10"/>
        <v>2246.3141146233193</v>
      </c>
      <c r="I21" s="28">
        <f t="shared" si="10"/>
        <v>2466.2014801600262</v>
      </c>
      <c r="J21" s="28">
        <f t="shared" si="10"/>
        <v>2601.9314355946153</v>
      </c>
      <c r="K21" s="28">
        <f t="shared" si="10"/>
        <v>2639.9196527335221</v>
      </c>
      <c r="L21" s="28">
        <f t="shared" si="10"/>
        <v>2552.7642605642473</v>
      </c>
      <c r="M21" s="28">
        <f t="shared" si="10"/>
        <v>2358.8603049802182</v>
      </c>
      <c r="N21" s="28">
        <f t="shared" si="10"/>
        <v>1911.0064583034671</v>
      </c>
      <c r="O21" s="28">
        <f t="shared" si="10"/>
        <v>1817.9422226974077</v>
      </c>
      <c r="P21" s="28">
        <f t="shared" si="10"/>
        <v>2365.552217199358</v>
      </c>
      <c r="Q21" s="28">
        <f t="shared" ref="Q21:R21" si="11">Q20*P9</f>
        <v>2418.2220064156968</v>
      </c>
      <c r="R21" s="28">
        <f t="shared" si="11"/>
        <v>2264.0444814555535</v>
      </c>
      <c r="S21" s="29">
        <f t="shared" ref="S21" si="12">S20*R9</f>
        <v>2229.2967195659276</v>
      </c>
      <c r="T21" s="29">
        <f t="shared" ref="T21" si="13">T20*S9</f>
        <v>2221.2189741830985</v>
      </c>
      <c r="U21" s="29">
        <f t="shared" ref="U21" si="14">U20*T9</f>
        <v>2221.001465613675</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2027.1346304383494</v>
      </c>
      <c r="F22" s="28">
        <f t="shared" ref="F22:N22" si="15">F$20*E10</f>
        <v>1813.8685562701692</v>
      </c>
      <c r="G22" s="28">
        <f t="shared" si="15"/>
        <v>2026.2799350123576</v>
      </c>
      <c r="H22" s="28">
        <f t="shared" si="15"/>
        <v>2246.3141146233193</v>
      </c>
      <c r="I22" s="28">
        <f t="shared" si="15"/>
        <v>2466.2014801600262</v>
      </c>
      <c r="J22" s="28">
        <f t="shared" si="15"/>
        <v>2601.9314355946153</v>
      </c>
      <c r="K22" s="28">
        <f t="shared" si="15"/>
        <v>2639.9196527335221</v>
      </c>
      <c r="L22" s="28">
        <f t="shared" si="15"/>
        <v>2552.7642605642473</v>
      </c>
      <c r="M22" s="28">
        <f t="shared" si="15"/>
        <v>2358.8603049802182</v>
      </c>
      <c r="N22" s="28">
        <f t="shared" si="15"/>
        <v>1911.0064583034671</v>
      </c>
      <c r="O22" s="28">
        <f t="shared" ref="O22:P22" si="16">O$20*N10</f>
        <v>1817.9422226974077</v>
      </c>
      <c r="P22" s="28">
        <f t="shared" si="16"/>
        <v>2365.552217199358</v>
      </c>
      <c r="Q22" s="28">
        <f t="shared" ref="Q22:R22" si="17">Q$20*P10</f>
        <v>2418.2220064156968</v>
      </c>
      <c r="R22" s="28">
        <f t="shared" si="17"/>
        <v>2264.0444814555535</v>
      </c>
      <c r="S22" s="29">
        <f t="shared" ref="S22" si="18">S$20*R10</f>
        <v>2229.2967195659276</v>
      </c>
      <c r="T22" s="29">
        <f t="shared" ref="T22" si="19">T$20*S10</f>
        <v>2229.9428361717382</v>
      </c>
      <c r="U22" s="29">
        <f t="shared" ref="U22" si="20">U$20*T10</f>
        <v>2250.6896525373577</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7"/>
      <c r="E23" s="43">
        <f>'Input Data'!B98</f>
        <v>3.6809717604010278E-2</v>
      </c>
      <c r="F23" s="43">
        <f>'Input Data'!C98</f>
        <v>2.9012130842723364E-2</v>
      </c>
      <c r="G23" s="43">
        <f>'Input Data'!D98</f>
        <v>2.8790411805962486E-2</v>
      </c>
      <c r="H23" s="43">
        <f>'Input Data'!E98</f>
        <v>2.6458052508892958E-2</v>
      </c>
      <c r="I23" s="43">
        <f>'Input Data'!F98</f>
        <v>2.5406394768316052E-2</v>
      </c>
      <c r="J23" s="43">
        <f>'Input Data'!G98</f>
        <v>2.3979186107632441E-2</v>
      </c>
      <c r="K23" s="43">
        <f>'Input Data'!H98</f>
        <v>2.322523702851928E-2</v>
      </c>
      <c r="L23" s="43">
        <f>'Input Data'!I98</f>
        <v>1.9457871753918034E-2</v>
      </c>
      <c r="M23" s="43">
        <f>'Input Data'!J98</f>
        <v>1.9110605124216799E-2</v>
      </c>
      <c r="N23" s="43">
        <f>'Input Data'!K98</f>
        <v>1.5414588434126464E-2</v>
      </c>
      <c r="O23" s="43">
        <f>'Input Data'!L98</f>
        <v>1.7024835746549106E-2</v>
      </c>
      <c r="P23" s="43">
        <f>'Input Data'!M98</f>
        <v>1.6754416567294046E-2</v>
      </c>
      <c r="Q23" s="43">
        <f>'Input Data'!N98</f>
        <v>1.5157981746494532E-2</v>
      </c>
      <c r="R23" s="43">
        <f>'Input Data'!O98</f>
        <v>1.8783925407487023E-2</v>
      </c>
      <c r="S23" s="44">
        <f>'Input Data'!P98</f>
        <v>1.9296315817676015E-2</v>
      </c>
      <c r="T23" s="44">
        <f>'Input Data'!Q98</f>
        <v>1.9227928300884392E-2</v>
      </c>
      <c r="U23" s="44">
        <f>'Input Data'!R98</f>
        <v>1.9227928300884389E-2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955.1827152140205</v>
      </c>
      <c r="F24" s="28">
        <f t="shared" ref="F24:N24" si="21">F23*E9</f>
        <v>749.03742401724207</v>
      </c>
      <c r="G24" s="28">
        <f t="shared" si="21"/>
        <v>763.34818340902132</v>
      </c>
      <c r="H24" s="28">
        <f t="shared" si="21"/>
        <v>709.32462779311959</v>
      </c>
      <c r="I24" s="28">
        <f t="shared" si="21"/>
        <v>694.94028221392546</v>
      </c>
      <c r="J24" s="28">
        <f t="shared" si="21"/>
        <v>667.94138542703854</v>
      </c>
      <c r="K24" s="28">
        <f t="shared" si="21"/>
        <v>651.47407881087815</v>
      </c>
      <c r="L24" s="28">
        <f t="shared" si="21"/>
        <v>546.73998576351585</v>
      </c>
      <c r="M24" s="28">
        <f t="shared" si="21"/>
        <v>541.09187130434941</v>
      </c>
      <c r="N24" s="28">
        <f t="shared" si="21"/>
        <v>439.75548391597636</v>
      </c>
      <c r="O24" s="28">
        <f t="shared" ref="O24:P24" si="22">O23*N9</f>
        <v>495.89439722500015</v>
      </c>
      <c r="P24" s="28">
        <f t="shared" si="22"/>
        <v>497.22190651279334</v>
      </c>
      <c r="Q24" s="28">
        <f t="shared" ref="Q24" si="23">Q23*P9</f>
        <v>453.01704166890079</v>
      </c>
      <c r="R24" s="28">
        <f>R23*Q9</f>
        <v>564.45145424550901</v>
      </c>
      <c r="S24" s="29">
        <f t="shared" ref="S24" si="24">S23*R9</f>
        <v>576.57340705643901</v>
      </c>
      <c r="T24" s="29">
        <f t="shared" ref="T24" si="25">T23*S9</f>
        <v>574.48422209696935</v>
      </c>
      <c r="U24" s="29">
        <f t="shared" ref="U24" si="26">U23*T9</f>
        <v>574.4279668412936</v>
      </c>
      <c r="W24" s="65"/>
    </row>
    <row r="25" spans="2:41" x14ac:dyDescent="0.3">
      <c r="C25" s="3" t="s">
        <v>207</v>
      </c>
      <c r="D25" s="35"/>
      <c r="E25" s="28">
        <f>E$23*D10</f>
        <v>955.1827152140205</v>
      </c>
      <c r="F25" s="28">
        <f t="shared" ref="F25:N25" si="27">F$23*E10</f>
        <v>749.03742401724207</v>
      </c>
      <c r="G25" s="28">
        <f t="shared" si="27"/>
        <v>763.34818340902132</v>
      </c>
      <c r="H25" s="28">
        <f t="shared" si="27"/>
        <v>709.32462779311959</v>
      </c>
      <c r="I25" s="28">
        <f t="shared" si="27"/>
        <v>694.94028221392546</v>
      </c>
      <c r="J25" s="28">
        <f t="shared" si="27"/>
        <v>667.94138542703854</v>
      </c>
      <c r="K25" s="28">
        <f t="shared" si="27"/>
        <v>651.47407881087815</v>
      </c>
      <c r="L25" s="28">
        <f t="shared" si="27"/>
        <v>546.73998576351585</v>
      </c>
      <c r="M25" s="28">
        <f t="shared" si="27"/>
        <v>541.09187130434941</v>
      </c>
      <c r="N25" s="28">
        <f t="shared" si="27"/>
        <v>439.75548391597636</v>
      </c>
      <c r="O25" s="28">
        <f t="shared" ref="O25:P25" si="28">O$23*N10</f>
        <v>495.89439722500015</v>
      </c>
      <c r="P25" s="28">
        <f t="shared" si="28"/>
        <v>497.22190651279334</v>
      </c>
      <c r="Q25" s="28">
        <f t="shared" ref="Q25:R25" si="29">Q$23*P10</f>
        <v>453.01704166890079</v>
      </c>
      <c r="R25" s="28">
        <f t="shared" si="29"/>
        <v>564.45145424550901</v>
      </c>
      <c r="S25" s="29">
        <f t="shared" ref="S25" si="30">S$23*R10</f>
        <v>576.57340705643901</v>
      </c>
      <c r="T25" s="29">
        <f t="shared" ref="T25" si="31">T$23*S10</f>
        <v>576.74051520740807</v>
      </c>
      <c r="U25" s="29">
        <f t="shared" ref="U25" si="32">U$23*T10</f>
        <v>582.10636107822097</v>
      </c>
    </row>
    <row r="26" spans="2:41" x14ac:dyDescent="0.3">
      <c r="D26" s="31"/>
      <c r="E26" s="32"/>
      <c r="F26" s="32"/>
      <c r="G26" s="32"/>
      <c r="H26" s="32"/>
      <c r="I26" s="32"/>
      <c r="J26" s="32"/>
      <c r="K26" s="32"/>
      <c r="L26" s="32"/>
      <c r="M26" s="32"/>
      <c r="N26" s="32"/>
      <c r="O26" s="32"/>
      <c r="P26" s="32"/>
      <c r="Q26" s="32"/>
      <c r="R26" s="32"/>
    </row>
    <row r="27" spans="2:41" x14ac:dyDescent="0.3">
      <c r="B27" s="21" t="s">
        <v>208</v>
      </c>
      <c r="D27" s="31"/>
      <c r="E27" s="32"/>
      <c r="F27" s="32"/>
      <c r="G27" s="32"/>
      <c r="H27" s="32"/>
      <c r="I27" s="32"/>
      <c r="J27" s="32"/>
      <c r="K27" s="32"/>
      <c r="L27" s="32"/>
      <c r="M27" s="32"/>
      <c r="N27" s="32"/>
      <c r="O27" s="32"/>
      <c r="P27" s="32"/>
      <c r="Q27" s="32"/>
      <c r="R27" s="32"/>
    </row>
    <row r="28" spans="2:41" x14ac:dyDescent="0.3">
      <c r="D28" s="31"/>
      <c r="E28" s="32"/>
      <c r="F28" s="32"/>
      <c r="G28" s="32"/>
      <c r="H28" s="32"/>
      <c r="I28" s="32"/>
      <c r="J28" s="32"/>
      <c r="K28" s="32"/>
      <c r="L28" s="32"/>
      <c r="M28" s="32"/>
      <c r="N28" s="32"/>
      <c r="O28" s="32"/>
      <c r="P28" s="32"/>
      <c r="Q28" s="32"/>
      <c r="R28" s="32"/>
    </row>
    <row r="29" spans="2:41" x14ac:dyDescent="0.3">
      <c r="C29" s="25"/>
      <c r="D29" s="26" t="str">
        <f>D16</f>
        <v>2010/11</v>
      </c>
      <c r="E29" s="26" t="str">
        <f t="shared" ref="E29:U29" si="33">E16</f>
        <v>2011/12</v>
      </c>
      <c r="F29" s="26" t="str">
        <f t="shared" si="33"/>
        <v>2012/13</v>
      </c>
      <c r="G29" s="26" t="str">
        <f t="shared" si="33"/>
        <v>2013/14</v>
      </c>
      <c r="H29" s="26" t="str">
        <f t="shared" si="33"/>
        <v>2014/15</v>
      </c>
      <c r="I29" s="26" t="str">
        <f t="shared" si="33"/>
        <v>2015/16</v>
      </c>
      <c r="J29" s="26" t="str">
        <f t="shared" si="33"/>
        <v>2016/17</v>
      </c>
      <c r="K29" s="26" t="str">
        <f t="shared" si="33"/>
        <v>2017/18</v>
      </c>
      <c r="L29" s="26" t="str">
        <f t="shared" si="33"/>
        <v>2018/19</v>
      </c>
      <c r="M29" s="26" t="str">
        <f t="shared" si="33"/>
        <v>2019/20</v>
      </c>
      <c r="N29" s="26" t="str">
        <f t="shared" si="33"/>
        <v>2020/21</v>
      </c>
      <c r="O29" s="26" t="str">
        <f t="shared" si="33"/>
        <v>2021/22</v>
      </c>
      <c r="P29" s="26" t="str">
        <f t="shared" si="33"/>
        <v>2022/23</v>
      </c>
      <c r="Q29" s="26" t="str">
        <f t="shared" si="33"/>
        <v>2023/24</v>
      </c>
      <c r="R29" s="26" t="str">
        <f t="shared" si="33"/>
        <v>2024/25</v>
      </c>
      <c r="S29" s="26" t="str">
        <f t="shared" ref="S29:T29" si="34">S16</f>
        <v>2025/26</v>
      </c>
      <c r="T29" s="26" t="str">
        <f t="shared" si="34"/>
        <v>2026/27</v>
      </c>
      <c r="U29" s="26" t="str">
        <f t="shared" si="33"/>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27"/>
      <c r="E30" s="28">
        <f>'Input Data'!B357</f>
        <v>2881.8782311721907</v>
      </c>
      <c r="F30" s="28">
        <f>'Input Data'!C357</f>
        <v>3213.2361064610386</v>
      </c>
      <c r="G30" s="28">
        <f>'Input Data'!D357</f>
        <v>3108.8835609445132</v>
      </c>
      <c r="H30" s="28">
        <f>'Input Data'!E357</f>
        <v>3548.4324987565878</v>
      </c>
      <c r="I30" s="28">
        <f>'Input Data'!F357</f>
        <v>3610.633756894098</v>
      </c>
      <c r="J30" s="28">
        <f>'Input Data'!G357</f>
        <v>3484.9407826588103</v>
      </c>
      <c r="K30" s="28">
        <f>'Input Data'!H357</f>
        <v>3489.4080152375664</v>
      </c>
      <c r="L30" s="28">
        <f>'Input Data'!I357</f>
        <v>3426.8293016601556</v>
      </c>
      <c r="M30" s="28">
        <f>'Input Data'!J357</f>
        <v>3354.103447290167</v>
      </c>
      <c r="N30" s="28">
        <f>'Input Data'!K357</f>
        <v>3193.3355970486582</v>
      </c>
      <c r="O30" s="28">
        <f>'Input Data'!L357</f>
        <v>3184.5289701075144</v>
      </c>
      <c r="P30" s="28">
        <f>'Input Data'!M357</f>
        <v>3296.2945571212531</v>
      </c>
      <c r="Q30" s="28">
        <f>'Input Data'!N357</f>
        <v>3194.6204653283121</v>
      </c>
      <c r="R30" s="28">
        <f>'Input Data'!O357</f>
        <v>3003.8025384313032</v>
      </c>
      <c r="S30" s="29">
        <f t="shared" ref="S30:T30" si="35">S9*($D$6+1)-R9+S17</f>
        <v>2929.9833344969788</v>
      </c>
      <c r="T30" s="29">
        <f t="shared" si="35"/>
        <v>2919.2585873673447</v>
      </c>
      <c r="U30" s="29">
        <f>U9*($D$6+1)-T9+U17</f>
        <v>2917.7491300337483</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27"/>
      <c r="E31" s="28">
        <f>E30</f>
        <v>2881.8782311721907</v>
      </c>
      <c r="F31" s="28">
        <f t="shared" ref="F31:Q31" si="36">F30</f>
        <v>3213.2361064610386</v>
      </c>
      <c r="G31" s="28">
        <f t="shared" si="36"/>
        <v>3108.8835609445132</v>
      </c>
      <c r="H31" s="28">
        <f t="shared" si="36"/>
        <v>3548.4324987565878</v>
      </c>
      <c r="I31" s="28">
        <f t="shared" si="36"/>
        <v>3610.633756894098</v>
      </c>
      <c r="J31" s="28">
        <f t="shared" si="36"/>
        <v>3484.9407826588103</v>
      </c>
      <c r="K31" s="28">
        <f t="shared" si="36"/>
        <v>3489.4080152375664</v>
      </c>
      <c r="L31" s="28">
        <f t="shared" si="36"/>
        <v>3426.8293016601556</v>
      </c>
      <c r="M31" s="28">
        <f t="shared" si="36"/>
        <v>3354.103447290167</v>
      </c>
      <c r="N31" s="28">
        <f t="shared" si="36"/>
        <v>3193.3355970486582</v>
      </c>
      <c r="O31" s="28">
        <f t="shared" si="36"/>
        <v>3184.5289701075144</v>
      </c>
      <c r="P31" s="28">
        <f t="shared" si="36"/>
        <v>3296.2945571212531</v>
      </c>
      <c r="Q31" s="28">
        <f t="shared" si="36"/>
        <v>3194.6204653283121</v>
      </c>
      <c r="R31" s="28">
        <f t="shared" ref="R31" si="37">R30</f>
        <v>3003.8025384313032</v>
      </c>
      <c r="S31" s="29">
        <f t="shared" ref="S31:T31" si="38">S9*($D$6+1)-R10+S18</f>
        <v>2929.9833344969788</v>
      </c>
      <c r="T31" s="29">
        <f t="shared" si="38"/>
        <v>2812.8941656024144</v>
      </c>
      <c r="U31" s="29">
        <f>U9*($D$6+1)-T10+U18</f>
        <v>2555.7802176989835</v>
      </c>
      <c r="V31" s="31"/>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39">E29</f>
        <v>2011/12</v>
      </c>
      <c r="F35" s="27" t="str">
        <f t="shared" si="39"/>
        <v>2012/13</v>
      </c>
      <c r="G35" s="27" t="str">
        <f t="shared" si="39"/>
        <v>2013/14</v>
      </c>
      <c r="H35" s="27" t="str">
        <f t="shared" si="39"/>
        <v>2014/15</v>
      </c>
      <c r="I35" s="27" t="str">
        <f t="shared" si="39"/>
        <v>2015/16</v>
      </c>
      <c r="J35" s="27" t="str">
        <f t="shared" si="39"/>
        <v>2016/17</v>
      </c>
      <c r="K35" s="27" t="str">
        <f t="shared" si="39"/>
        <v>2017/18</v>
      </c>
      <c r="L35" s="27" t="str">
        <f t="shared" si="39"/>
        <v>2018/19</v>
      </c>
      <c r="M35" s="27" t="str">
        <f t="shared" si="39"/>
        <v>2019/20</v>
      </c>
      <c r="N35" s="27" t="str">
        <f t="shared" si="39"/>
        <v>2020/21</v>
      </c>
      <c r="O35" s="27" t="str">
        <f t="shared" si="39"/>
        <v>2021/22</v>
      </c>
      <c r="P35" s="27" t="str">
        <f t="shared" si="39"/>
        <v>2022/23</v>
      </c>
      <c r="Q35" s="27" t="str">
        <f t="shared" si="39"/>
        <v>2023/24</v>
      </c>
      <c r="R35" s="27" t="str">
        <f t="shared" si="39"/>
        <v>2024/25</v>
      </c>
      <c r="S35" s="27" t="str">
        <f t="shared" ref="S35:T35" si="40">S29</f>
        <v>2025/26</v>
      </c>
      <c r="T35" s="27" t="str">
        <f t="shared" si="40"/>
        <v>2026/27</v>
      </c>
      <c r="U35" s="27" t="str">
        <f t="shared" si="39"/>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41">E30</f>
        <v>2881.8782311721907</v>
      </c>
      <c r="F36" s="28">
        <f t="shared" si="41"/>
        <v>3213.2361064610386</v>
      </c>
      <c r="G36" s="28">
        <f t="shared" si="41"/>
        <v>3108.8835609445132</v>
      </c>
      <c r="H36" s="28">
        <f t="shared" si="41"/>
        <v>3548.4324987565878</v>
      </c>
      <c r="I36" s="28">
        <f t="shared" si="41"/>
        <v>3610.633756894098</v>
      </c>
      <c r="J36" s="28">
        <f t="shared" si="41"/>
        <v>3484.9407826588103</v>
      </c>
      <c r="K36" s="28">
        <f t="shared" si="41"/>
        <v>3489.4080152375664</v>
      </c>
      <c r="L36" s="28">
        <f t="shared" si="41"/>
        <v>3426.8293016601556</v>
      </c>
      <c r="M36" s="28">
        <f t="shared" si="41"/>
        <v>3354.103447290167</v>
      </c>
      <c r="N36" s="28">
        <f t="shared" si="41"/>
        <v>3193.3355970486582</v>
      </c>
      <c r="O36" s="28">
        <f t="shared" si="41"/>
        <v>3184.5289701075144</v>
      </c>
      <c r="P36" s="28">
        <f t="shared" si="41"/>
        <v>3296.2945571212531</v>
      </c>
      <c r="Q36" s="28">
        <f t="shared" si="41"/>
        <v>3194.6204653283121</v>
      </c>
      <c r="R36" s="28">
        <f t="shared" ref="R36:T36" si="42">R30</f>
        <v>3003.8025384313032</v>
      </c>
      <c r="S36" s="29">
        <f t="shared" si="42"/>
        <v>2929.9833344969788</v>
      </c>
      <c r="T36" s="29">
        <f t="shared" si="42"/>
        <v>2919.2585873673447</v>
      </c>
      <c r="U36" s="29">
        <f t="shared" si="41"/>
        <v>2917.7491300337483</v>
      </c>
      <c r="V36" s="31"/>
      <c r="X36" s="65"/>
    </row>
    <row r="37" spans="2:41" x14ac:dyDescent="0.3">
      <c r="C37" s="3" t="s">
        <v>210</v>
      </c>
      <c r="D37" s="36"/>
      <c r="E37" s="28">
        <f>E31</f>
        <v>2881.8782311721907</v>
      </c>
      <c r="F37" s="28">
        <f t="shared" ref="F37:U37" si="43">F31</f>
        <v>3213.2361064610386</v>
      </c>
      <c r="G37" s="28">
        <f t="shared" si="43"/>
        <v>3108.8835609445132</v>
      </c>
      <c r="H37" s="28">
        <f t="shared" si="43"/>
        <v>3548.4324987565878</v>
      </c>
      <c r="I37" s="28">
        <f t="shared" si="43"/>
        <v>3610.633756894098</v>
      </c>
      <c r="J37" s="28">
        <f t="shared" si="43"/>
        <v>3484.9407826588103</v>
      </c>
      <c r="K37" s="28">
        <f t="shared" si="43"/>
        <v>3489.4080152375664</v>
      </c>
      <c r="L37" s="28">
        <f t="shared" si="43"/>
        <v>3426.8293016601556</v>
      </c>
      <c r="M37" s="28">
        <f t="shared" si="43"/>
        <v>3354.103447290167</v>
      </c>
      <c r="N37" s="28">
        <f t="shared" si="43"/>
        <v>3193.3355970486582</v>
      </c>
      <c r="O37" s="28">
        <f t="shared" si="43"/>
        <v>3184.5289701075144</v>
      </c>
      <c r="P37" s="28">
        <f t="shared" si="43"/>
        <v>3296.2945571212531</v>
      </c>
      <c r="Q37" s="28">
        <f t="shared" si="43"/>
        <v>3194.6204653283121</v>
      </c>
      <c r="R37" s="28">
        <f t="shared" ref="R37:T37" si="44">R31</f>
        <v>3003.8025384313032</v>
      </c>
      <c r="S37" s="29">
        <f t="shared" si="44"/>
        <v>2929.9833344969788</v>
      </c>
      <c r="T37" s="29">
        <f t="shared" si="44"/>
        <v>2812.8941656024144</v>
      </c>
      <c r="U37" s="29">
        <f t="shared" si="43"/>
        <v>2555.7802176989835</v>
      </c>
      <c r="V37" s="31"/>
      <c r="X37" s="65"/>
    </row>
    <row r="38" spans="2:41" x14ac:dyDescent="0.3">
      <c r="C38" s="3" t="s">
        <v>212</v>
      </c>
      <c r="D38" s="35"/>
      <c r="E38" s="28">
        <f>'Input Data'!B155</f>
        <v>739.58635157065589</v>
      </c>
      <c r="F38" s="28">
        <f>'Input Data'!C155</f>
        <v>874.01589428730745</v>
      </c>
      <c r="G38" s="28">
        <f>'Input Data'!D155</f>
        <v>847.19503729461803</v>
      </c>
      <c r="H38" s="28">
        <f>'Input Data'!E155</f>
        <v>1076.6530333185167</v>
      </c>
      <c r="I38" s="28">
        <f>'Input Data'!F155</f>
        <v>1105.5315920612425</v>
      </c>
      <c r="J38" s="28">
        <f>'Input Data'!G155</f>
        <v>1110.6770590793487</v>
      </c>
      <c r="K38" s="28">
        <f>'Input Data'!H155</f>
        <v>1129.4829685481754</v>
      </c>
      <c r="L38" s="28">
        <f>'Input Data'!I155</f>
        <v>1099.4925510338549</v>
      </c>
      <c r="M38" s="28">
        <f>'Input Data'!J155</f>
        <v>1166.8417692225792</v>
      </c>
      <c r="N38" s="28">
        <f>'Input Data'!K155</f>
        <v>1116.5803922810003</v>
      </c>
      <c r="O38" s="28">
        <f>'Input Data'!L155</f>
        <v>971.9463884318194</v>
      </c>
      <c r="P38" s="28">
        <f>'Input Data'!M155</f>
        <v>1035.1453930206692</v>
      </c>
      <c r="Q38" s="28">
        <f>'Input Data'!N155</f>
        <v>1220.4287336285822</v>
      </c>
      <c r="R38" s="28">
        <f>'Input Data'!O155</f>
        <v>1175.5971718140834</v>
      </c>
      <c r="S38" s="29">
        <f>'Input Data'!P155</f>
        <v>1067.769865752949</v>
      </c>
      <c r="T38" s="29">
        <f>'Input Data'!Q155</f>
        <v>998.50377995914494</v>
      </c>
      <c r="U38" s="29">
        <f>'Input Data'!R155</f>
        <v>1042.1538867926783</v>
      </c>
      <c r="V38" s="31"/>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Data'!B181</f>
        <v>396.57365737593381</v>
      </c>
      <c r="F39" s="28">
        <f>'Input Data'!C181</f>
        <v>458.65726696732986</v>
      </c>
      <c r="G39" s="28">
        <f>'Input Data'!D181</f>
        <v>468.14848974337986</v>
      </c>
      <c r="H39" s="28">
        <f>'Input Data'!E181</f>
        <v>543.45392865741587</v>
      </c>
      <c r="I39" s="28">
        <f>'Input Data'!F181</f>
        <v>583.83991164461122</v>
      </c>
      <c r="J39" s="28">
        <f>'Input Data'!G181</f>
        <v>525.61001026743679</v>
      </c>
      <c r="K39" s="28">
        <f>'Input Data'!H181</f>
        <v>483.14496833314928</v>
      </c>
      <c r="L39" s="28">
        <f>'Input Data'!I181</f>
        <v>507.3060491244064</v>
      </c>
      <c r="M39" s="28">
        <f>'Input Data'!J181</f>
        <v>468.149228011476</v>
      </c>
      <c r="N39" s="28">
        <f>'Input Data'!K181</f>
        <v>440.3546502728982</v>
      </c>
      <c r="O39" s="28">
        <f>'Input Data'!L181</f>
        <v>428.24803648050045</v>
      </c>
      <c r="P39" s="28">
        <f>'Input Data'!M181</f>
        <v>493.83953729104439</v>
      </c>
      <c r="Q39" s="28">
        <f>'Input Data'!N181</f>
        <v>657.43888781815144</v>
      </c>
      <c r="R39" s="28">
        <f>'Input Data'!O181</f>
        <v>482.19823819975772</v>
      </c>
      <c r="S39" s="29">
        <f>'Input Data'!P181</f>
        <v>455.78859166115035</v>
      </c>
      <c r="T39" s="29">
        <f>'Input Data'!Q181</f>
        <v>447.77829332423812</v>
      </c>
      <c r="U39" s="29">
        <f>'Input Data'!R181</f>
        <v>492.05887380944631</v>
      </c>
      <c r="V39" s="31"/>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1745.7182222256008</v>
      </c>
      <c r="F40" s="28">
        <f t="shared" ref="F40:U40" si="45">F36-F$38-F$39</f>
        <v>1880.5629452064011</v>
      </c>
      <c r="G40" s="28">
        <f t="shared" si="45"/>
        <v>1793.5400339065154</v>
      </c>
      <c r="H40" s="28">
        <f t="shared" si="45"/>
        <v>1928.3255367806555</v>
      </c>
      <c r="I40" s="28">
        <f t="shared" si="45"/>
        <v>1921.2622531882444</v>
      </c>
      <c r="J40" s="28">
        <f t="shared" si="45"/>
        <v>1848.653713312025</v>
      </c>
      <c r="K40" s="28">
        <f t="shared" si="45"/>
        <v>1876.7800783562416</v>
      </c>
      <c r="L40" s="28">
        <f t="shared" si="45"/>
        <v>1820.0307015018943</v>
      </c>
      <c r="M40" s="28">
        <f t="shared" si="45"/>
        <v>1719.112450056112</v>
      </c>
      <c r="N40" s="28">
        <f t="shared" si="45"/>
        <v>1636.4005544947599</v>
      </c>
      <c r="O40" s="28">
        <f t="shared" si="45"/>
        <v>1784.3345451951946</v>
      </c>
      <c r="P40" s="28">
        <f t="shared" si="45"/>
        <v>1767.3096268095396</v>
      </c>
      <c r="Q40" s="28">
        <f t="shared" si="45"/>
        <v>1316.7528438815784</v>
      </c>
      <c r="R40" s="28">
        <f t="shared" ref="R40:T40" si="46">R36-R$38-R$39</f>
        <v>1346.0071284174621</v>
      </c>
      <c r="S40" s="29">
        <f t="shared" si="46"/>
        <v>1406.4248770828794</v>
      </c>
      <c r="T40" s="29">
        <f t="shared" si="46"/>
        <v>1472.9765140839615</v>
      </c>
      <c r="U40" s="29">
        <f t="shared" si="45"/>
        <v>1383.5363694316236</v>
      </c>
      <c r="V40" s="31"/>
    </row>
    <row r="41" spans="2:41" x14ac:dyDescent="0.3">
      <c r="C41" s="3" t="s">
        <v>215</v>
      </c>
      <c r="D41" s="35"/>
      <c r="E41" s="28">
        <f>E37-E$38-E$39</f>
        <v>1745.7182222256008</v>
      </c>
      <c r="F41" s="28">
        <f t="shared" ref="F41:U41" si="47">F37-F$38-F$39</f>
        <v>1880.5629452064011</v>
      </c>
      <c r="G41" s="28">
        <f t="shared" si="47"/>
        <v>1793.5400339065154</v>
      </c>
      <c r="H41" s="28">
        <f t="shared" si="47"/>
        <v>1928.3255367806555</v>
      </c>
      <c r="I41" s="28">
        <f t="shared" si="47"/>
        <v>1921.2622531882444</v>
      </c>
      <c r="J41" s="28">
        <f t="shared" si="47"/>
        <v>1848.653713312025</v>
      </c>
      <c r="K41" s="28">
        <f t="shared" si="47"/>
        <v>1876.7800783562416</v>
      </c>
      <c r="L41" s="28">
        <f t="shared" si="47"/>
        <v>1820.0307015018943</v>
      </c>
      <c r="M41" s="28">
        <f t="shared" si="47"/>
        <v>1719.112450056112</v>
      </c>
      <c r="N41" s="28">
        <f t="shared" si="47"/>
        <v>1636.4005544947599</v>
      </c>
      <c r="O41" s="28">
        <f t="shared" si="47"/>
        <v>1784.3345451951946</v>
      </c>
      <c r="P41" s="28">
        <f t="shared" si="47"/>
        <v>1767.3096268095396</v>
      </c>
      <c r="Q41" s="28">
        <f t="shared" si="47"/>
        <v>1316.7528438815784</v>
      </c>
      <c r="R41" s="28">
        <f t="shared" ref="R41:T41" si="48">R37-R$38-R$39</f>
        <v>1346.0071284174621</v>
      </c>
      <c r="S41" s="29">
        <f t="shared" si="48"/>
        <v>1406.4248770828794</v>
      </c>
      <c r="T41" s="29">
        <f t="shared" si="48"/>
        <v>1366.6120923190313</v>
      </c>
      <c r="U41" s="29">
        <f t="shared" si="47"/>
        <v>1021.5674570968588</v>
      </c>
      <c r="V41" s="31"/>
    </row>
    <row r="42" spans="2:41" x14ac:dyDescent="0.3">
      <c r="C42" s="21"/>
      <c r="D42" s="31"/>
      <c r="E42" s="51"/>
      <c r="F42" s="51"/>
      <c r="G42" s="51"/>
      <c r="H42" s="51"/>
      <c r="I42" s="51"/>
      <c r="J42" s="51"/>
      <c r="K42" s="51"/>
      <c r="L42" s="51"/>
      <c r="M42" s="51"/>
      <c r="N42" s="51"/>
      <c r="O42" s="51"/>
      <c r="P42" s="51"/>
      <c r="Q42" s="39"/>
      <c r="R42" s="39"/>
      <c r="S42" s="39"/>
      <c r="T42" s="39"/>
      <c r="U42" s="31"/>
    </row>
    <row r="43" spans="2:41" x14ac:dyDescent="0.3">
      <c r="B43" s="21" t="s">
        <v>216</v>
      </c>
      <c r="C43" s="21"/>
      <c r="D43" s="31"/>
      <c r="E43" s="51"/>
      <c r="F43" s="51"/>
      <c r="G43" s="51"/>
      <c r="H43" s="51"/>
      <c r="I43" s="51"/>
      <c r="J43" s="51"/>
      <c r="K43" s="51"/>
      <c r="L43" s="51"/>
      <c r="M43" s="51"/>
      <c r="N43" s="51"/>
      <c r="O43" s="51"/>
      <c r="P43" s="51"/>
      <c r="Q43" s="39"/>
      <c r="R43" s="39"/>
      <c r="S43" s="39"/>
      <c r="T43" s="39"/>
      <c r="U43" s="31"/>
    </row>
    <row r="44" spans="2:41" x14ac:dyDescent="0.3">
      <c r="C44" s="21"/>
      <c r="D44" s="31"/>
      <c r="E44" s="51"/>
      <c r="F44" s="51"/>
      <c r="G44" s="51"/>
      <c r="H44" s="51"/>
      <c r="I44" s="51"/>
      <c r="J44" s="51"/>
      <c r="K44" s="51"/>
      <c r="L44" s="51"/>
      <c r="M44" s="51"/>
      <c r="N44" s="51"/>
      <c r="O44" s="51"/>
      <c r="P44" s="51"/>
      <c r="Q44" s="39"/>
      <c r="R44" s="39"/>
      <c r="S44" s="39"/>
      <c r="T44" s="39"/>
      <c r="U44" s="31"/>
    </row>
    <row r="45" spans="2:41" x14ac:dyDescent="0.3">
      <c r="C45" s="3" t="s">
        <v>217</v>
      </c>
      <c r="D45" s="26">
        <f>'Input Data'!B278</f>
        <v>27.563809923395304</v>
      </c>
      <c r="E45" s="51"/>
      <c r="F45" s="51"/>
      <c r="G45" s="51"/>
      <c r="H45" s="51"/>
      <c r="I45" s="51"/>
      <c r="J45" s="51"/>
      <c r="K45" s="51"/>
      <c r="L45" s="51"/>
      <c r="M45" s="51"/>
      <c r="N45" s="51"/>
      <c r="O45" s="51"/>
      <c r="P45" s="51"/>
      <c r="Q45" s="39"/>
      <c r="R45" s="39"/>
      <c r="S45" s="39"/>
      <c r="T45" s="39"/>
      <c r="U45" s="31"/>
      <c r="W45" s="65"/>
      <c r="X45" s="65"/>
    </row>
    <row r="46" spans="2:41" x14ac:dyDescent="0.3">
      <c r="C46" s="21"/>
      <c r="D46" s="31"/>
      <c r="E46" s="51"/>
      <c r="F46" s="51"/>
      <c r="G46" s="51"/>
      <c r="H46" s="51"/>
      <c r="I46" s="51"/>
      <c r="J46" s="51"/>
      <c r="K46" s="51"/>
      <c r="L46" s="51"/>
      <c r="M46" s="51"/>
      <c r="N46" s="51"/>
      <c r="O46" s="51"/>
      <c r="P46" s="51"/>
      <c r="Q46" s="39"/>
      <c r="R46" s="39"/>
      <c r="S46" s="39"/>
      <c r="T46" s="39"/>
      <c r="U46" s="31"/>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1"/>
    </row>
    <row r="48" spans="2:41" x14ac:dyDescent="0.3">
      <c r="C48" s="3" t="s">
        <v>214</v>
      </c>
      <c r="D48" s="29">
        <f t="shared" ref="D48:F49" si="49">S40</f>
        <v>1406.4248770828794</v>
      </c>
      <c r="E48" s="28">
        <f t="shared" si="49"/>
        <v>1472.9765140839615</v>
      </c>
      <c r="F48" s="28">
        <f t="shared" si="49"/>
        <v>1383.5363694316236</v>
      </c>
      <c r="G48" s="51"/>
      <c r="H48" s="51"/>
      <c r="I48" s="51"/>
      <c r="J48" s="51"/>
      <c r="K48" s="51"/>
      <c r="L48" s="51"/>
      <c r="M48" s="51"/>
      <c r="N48" s="51"/>
      <c r="O48" s="51"/>
      <c r="P48" s="51"/>
      <c r="Q48" s="39"/>
      <c r="R48" s="39"/>
      <c r="S48" s="39"/>
      <c r="T48" s="39"/>
      <c r="U48" s="31"/>
    </row>
    <row r="49" spans="2:24" x14ac:dyDescent="0.3">
      <c r="C49" s="3" t="s">
        <v>215</v>
      </c>
      <c r="D49" s="29">
        <f t="shared" si="49"/>
        <v>1406.4248770828794</v>
      </c>
      <c r="E49" s="28">
        <f t="shared" si="49"/>
        <v>1366.6120923190313</v>
      </c>
      <c r="F49" s="28">
        <f t="shared" si="49"/>
        <v>1021.5674570968588</v>
      </c>
      <c r="G49" s="51"/>
      <c r="H49" s="51"/>
      <c r="I49" s="51"/>
      <c r="J49" s="51"/>
      <c r="K49" s="51"/>
      <c r="L49" s="51"/>
      <c r="M49" s="51"/>
      <c r="N49" s="51"/>
      <c r="O49" s="51"/>
      <c r="P49" s="51"/>
      <c r="Q49" s="39"/>
      <c r="R49" s="39"/>
      <c r="S49" s="39"/>
      <c r="T49" s="39"/>
      <c r="U49" s="31"/>
    </row>
    <row r="50" spans="2:24" x14ac:dyDescent="0.3">
      <c r="C50" s="3" t="s">
        <v>218</v>
      </c>
      <c r="D50" s="29">
        <f>'Input Data'!B206</f>
        <v>225.92867913153935</v>
      </c>
      <c r="E50" s="28">
        <f>'Input Data'!C206</f>
        <v>250.52052356198931</v>
      </c>
      <c r="F50" s="28">
        <f>'Input Data'!D206</f>
        <v>255.02141656039578</v>
      </c>
      <c r="G50" s="51"/>
      <c r="H50" s="51"/>
      <c r="I50" s="51"/>
      <c r="J50" s="51"/>
      <c r="K50" s="51"/>
      <c r="L50" s="51"/>
      <c r="M50" s="51"/>
      <c r="N50" s="51"/>
      <c r="O50" s="51"/>
      <c r="P50" s="51"/>
      <c r="Q50" s="39"/>
      <c r="R50" s="39"/>
      <c r="S50" s="39"/>
      <c r="T50" s="39"/>
      <c r="U50" s="31"/>
    </row>
    <row r="51" spans="2:24" x14ac:dyDescent="0.3">
      <c r="C51" s="3" t="s">
        <v>219</v>
      </c>
      <c r="D51" s="29">
        <f>D48-D$50-$D$45</f>
        <v>1152.9323880279446</v>
      </c>
      <c r="E51" s="28">
        <f t="shared" ref="E51:F52" si="50">E48-E$50-$D$45</f>
        <v>1194.8921805985767</v>
      </c>
      <c r="F51" s="28">
        <f t="shared" si="50"/>
        <v>1100.9511429478323</v>
      </c>
      <c r="G51" s="51"/>
      <c r="H51" s="51"/>
      <c r="I51" s="51"/>
      <c r="J51" s="51"/>
      <c r="K51" s="51"/>
      <c r="L51" s="51"/>
      <c r="M51" s="51"/>
      <c r="N51" s="51"/>
      <c r="O51" s="51"/>
      <c r="P51" s="51"/>
      <c r="Q51" s="39"/>
      <c r="R51" s="39"/>
      <c r="S51" s="39"/>
      <c r="T51" s="39"/>
      <c r="U51" s="31"/>
    </row>
    <row r="52" spans="2:24" x14ac:dyDescent="0.3">
      <c r="C52" s="3" t="s">
        <v>220</v>
      </c>
      <c r="D52" s="29">
        <f>D49-D$50-$D$45</f>
        <v>1152.9323880279446</v>
      </c>
      <c r="E52" s="28">
        <f t="shared" si="50"/>
        <v>1088.5277588336464</v>
      </c>
      <c r="F52" s="28">
        <f t="shared" si="50"/>
        <v>738.98223061306771</v>
      </c>
      <c r="G52" s="51"/>
      <c r="H52" s="51"/>
      <c r="I52" s="51"/>
      <c r="J52" s="51"/>
      <c r="K52" s="51"/>
      <c r="L52" s="51"/>
      <c r="M52" s="51"/>
      <c r="N52" s="51"/>
      <c r="O52" s="51"/>
      <c r="P52" s="51"/>
      <c r="Q52" s="39"/>
      <c r="R52" s="39"/>
      <c r="S52" s="39"/>
      <c r="T52" s="39"/>
      <c r="U52" s="31"/>
    </row>
    <row r="53" spans="2:24" x14ac:dyDescent="0.3">
      <c r="C53" s="21"/>
      <c r="D53" s="31"/>
      <c r="E53" s="51"/>
      <c r="F53" s="51"/>
      <c r="G53" s="51"/>
      <c r="H53" s="51"/>
      <c r="I53" s="51"/>
      <c r="J53" s="51"/>
      <c r="K53" s="51"/>
      <c r="L53" s="51"/>
      <c r="M53" s="51"/>
      <c r="N53" s="51"/>
      <c r="O53" s="51"/>
      <c r="P53" s="51"/>
      <c r="Q53" s="39"/>
      <c r="R53" s="39"/>
      <c r="S53" s="39"/>
      <c r="T53" s="39"/>
      <c r="U53" s="31"/>
    </row>
    <row r="54" spans="2:24" x14ac:dyDescent="0.3">
      <c r="B54" s="21" t="s">
        <v>221</v>
      </c>
      <c r="C54" s="21"/>
      <c r="D54" s="31"/>
      <c r="E54" s="51"/>
      <c r="F54" s="51"/>
      <c r="G54" s="51"/>
      <c r="H54" s="51"/>
      <c r="I54" s="51"/>
      <c r="J54" s="51"/>
      <c r="K54" s="51"/>
      <c r="L54" s="51"/>
      <c r="M54" s="51"/>
      <c r="N54" s="51"/>
      <c r="O54" s="51"/>
      <c r="P54" s="51"/>
      <c r="Q54" s="39"/>
      <c r="R54" s="39"/>
      <c r="S54" s="39"/>
      <c r="T54" s="39"/>
      <c r="U54" s="31"/>
    </row>
    <row r="55" spans="2:24" x14ac:dyDescent="0.3">
      <c r="C55" s="21"/>
      <c r="D55" s="31"/>
      <c r="E55" s="51"/>
      <c r="F55" s="51"/>
      <c r="G55" s="51"/>
      <c r="H55" s="51"/>
      <c r="I55" s="51"/>
      <c r="J55" s="51"/>
      <c r="K55" s="51"/>
      <c r="L55" s="51"/>
      <c r="M55" s="51"/>
      <c r="N55" s="51"/>
      <c r="O55" s="51"/>
      <c r="P55" s="51"/>
      <c r="Q55" s="39"/>
      <c r="R55" s="39"/>
      <c r="S55" s="39"/>
      <c r="T55" s="39"/>
      <c r="U55" s="31"/>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1"/>
      <c r="W56" s="65"/>
      <c r="X56" s="65"/>
    </row>
    <row r="57" spans="2:24" x14ac:dyDescent="0.3">
      <c r="C57" s="3" t="s">
        <v>223</v>
      </c>
      <c r="D57" s="42">
        <f>'Input Data'!B231</f>
        <v>0.9258050861068825</v>
      </c>
      <c r="E57" s="51"/>
      <c r="F57" s="51"/>
      <c r="G57" s="51"/>
      <c r="H57" s="51"/>
      <c r="I57" s="51"/>
      <c r="J57" s="51"/>
      <c r="K57" s="51"/>
      <c r="L57" s="51"/>
      <c r="M57" s="51"/>
      <c r="N57" s="51"/>
      <c r="O57" s="51"/>
      <c r="P57" s="51"/>
      <c r="Q57" s="39"/>
      <c r="R57" s="39"/>
      <c r="S57" s="39"/>
      <c r="T57" s="39"/>
      <c r="U57" s="31"/>
      <c r="W57" s="65"/>
      <c r="X57" s="65"/>
    </row>
    <row r="58" spans="2:24" x14ac:dyDescent="0.3">
      <c r="C58" s="3" t="s">
        <v>224</v>
      </c>
      <c r="D58" s="42">
        <f>'Input Data'!B255</f>
        <v>0.67505154231639297</v>
      </c>
      <c r="E58" s="51"/>
      <c r="F58" s="51"/>
      <c r="G58" s="51"/>
      <c r="H58" s="51"/>
      <c r="I58" s="51"/>
      <c r="J58" s="51"/>
      <c r="K58" s="51"/>
      <c r="L58" s="51"/>
      <c r="M58" s="51"/>
      <c r="N58" s="51"/>
      <c r="O58" s="51"/>
      <c r="P58" s="51"/>
      <c r="Q58" s="39"/>
      <c r="R58" s="39"/>
      <c r="S58" s="39"/>
      <c r="T58" s="39"/>
      <c r="U58" s="31"/>
      <c r="W58" s="65"/>
      <c r="X58" s="65"/>
    </row>
    <row r="59" spans="2:24" x14ac:dyDescent="0.3">
      <c r="C59" s="21"/>
      <c r="D59" s="31"/>
      <c r="E59" s="51"/>
      <c r="F59" s="51"/>
      <c r="G59" s="51"/>
      <c r="H59" s="51"/>
      <c r="I59" s="51"/>
      <c r="J59" s="51"/>
      <c r="K59" s="51"/>
      <c r="L59" s="51"/>
      <c r="M59" s="51"/>
      <c r="N59" s="51"/>
      <c r="O59" s="51"/>
      <c r="P59" s="51"/>
      <c r="Q59" s="39"/>
      <c r="R59" s="39"/>
      <c r="S59" s="39"/>
      <c r="T59" s="39"/>
      <c r="U59" s="31"/>
    </row>
    <row r="60" spans="2:24" x14ac:dyDescent="0.3">
      <c r="C60" s="3" t="s">
        <v>225</v>
      </c>
      <c r="D60" s="28" t="str">
        <f>F47</f>
        <v>2027/28</v>
      </c>
      <c r="E60" s="51"/>
      <c r="F60" s="51"/>
      <c r="G60" s="51"/>
      <c r="H60" s="51"/>
      <c r="I60" s="51"/>
      <c r="J60" s="51"/>
      <c r="K60" s="51"/>
      <c r="L60" s="51"/>
      <c r="M60" s="51"/>
      <c r="N60" s="51"/>
      <c r="O60" s="51"/>
      <c r="P60" s="51"/>
      <c r="Q60" s="39"/>
      <c r="R60" s="39"/>
      <c r="S60" s="39"/>
      <c r="T60" s="39"/>
      <c r="U60" s="31"/>
    </row>
    <row r="61" spans="2:24" x14ac:dyDescent="0.3">
      <c r="C61" s="3" t="s">
        <v>226</v>
      </c>
      <c r="D61" s="28" t="str">
        <f>E47</f>
        <v>2026/27</v>
      </c>
      <c r="E61" s="51"/>
      <c r="F61" s="51"/>
      <c r="G61" s="51"/>
      <c r="H61" s="51"/>
      <c r="I61" s="51"/>
      <c r="J61" s="51"/>
      <c r="K61" s="51"/>
      <c r="L61" s="51"/>
      <c r="M61" s="51"/>
      <c r="N61" s="51"/>
      <c r="O61" s="51"/>
      <c r="P61" s="51"/>
      <c r="Q61" s="39"/>
      <c r="R61" s="39"/>
      <c r="S61" s="39"/>
      <c r="T61" s="39"/>
      <c r="U61" s="31"/>
    </row>
    <row r="62" spans="2:24" x14ac:dyDescent="0.3">
      <c r="C62" s="3" t="s">
        <v>227</v>
      </c>
      <c r="D62" s="68">
        <f>F51/D$56/D$57/D$58</f>
        <v>1786.4401291172596</v>
      </c>
      <c r="E62" s="51"/>
      <c r="F62" s="51"/>
      <c r="G62" s="51"/>
      <c r="H62" s="51"/>
      <c r="I62" s="51"/>
      <c r="J62" s="51"/>
      <c r="K62" s="51"/>
      <c r="L62" s="51"/>
      <c r="M62" s="51"/>
      <c r="N62" s="51"/>
      <c r="O62" s="51"/>
      <c r="P62" s="51"/>
      <c r="Q62" s="39"/>
      <c r="R62" s="39"/>
      <c r="S62" s="39"/>
      <c r="T62" s="39"/>
      <c r="U62" s="31"/>
    </row>
    <row r="63" spans="2:24" x14ac:dyDescent="0.3">
      <c r="C63" s="3" t="s">
        <v>228</v>
      </c>
      <c r="D63" s="68">
        <f>F52/D$56/D$57/D$58</f>
        <v>1199.097271416633</v>
      </c>
      <c r="E63" s="51"/>
      <c r="F63" s="51"/>
      <c r="G63" s="51"/>
      <c r="H63" s="51"/>
      <c r="I63" s="51"/>
      <c r="J63" s="51"/>
      <c r="K63" s="51"/>
      <c r="L63" s="51"/>
      <c r="M63" s="51"/>
      <c r="N63" s="51"/>
      <c r="O63" s="51"/>
      <c r="P63" s="51"/>
      <c r="Q63" s="39"/>
      <c r="R63" s="39"/>
      <c r="S63" s="39"/>
      <c r="T63" s="39"/>
      <c r="U63" s="31"/>
    </row>
    <row r="64" spans="2:24" ht="14.5" x14ac:dyDescent="0.35">
      <c r="C64" s="3" t="s">
        <v>2</v>
      </c>
      <c r="D64" s="68">
        <f>D63-D62</f>
        <v>-587.34285770062661</v>
      </c>
      <c r="E64" s="56" t="s">
        <v>229</v>
      </c>
      <c r="F64" s="51"/>
      <c r="G64" s="51"/>
      <c r="H64" s="51"/>
      <c r="I64" s="51"/>
      <c r="J64" s="51"/>
      <c r="K64" s="51"/>
      <c r="L64" s="51"/>
      <c r="M64" s="51"/>
      <c r="N64" s="51"/>
      <c r="O64" s="51"/>
      <c r="P64" s="51"/>
      <c r="Q64" s="39"/>
      <c r="R64" s="39"/>
      <c r="S64" s="39"/>
      <c r="T64" s="39"/>
      <c r="U64" s="31"/>
    </row>
    <row r="65" spans="2:21" x14ac:dyDescent="0.3">
      <c r="C65" s="21"/>
      <c r="D65" s="31"/>
      <c r="E65" s="51"/>
      <c r="F65" s="51"/>
      <c r="G65" s="51"/>
      <c r="H65" s="51"/>
      <c r="I65" s="51"/>
      <c r="J65" s="51"/>
      <c r="K65" s="51"/>
      <c r="L65" s="51"/>
      <c r="M65" s="51"/>
      <c r="N65" s="51"/>
      <c r="O65" s="51"/>
      <c r="P65" s="51"/>
      <c r="Q65" s="39"/>
      <c r="R65" s="39"/>
      <c r="S65" s="39"/>
      <c r="T65" s="39"/>
      <c r="U65" s="31"/>
    </row>
    <row r="66" spans="2:21" x14ac:dyDescent="0.3">
      <c r="B66" s="21" t="s">
        <v>230</v>
      </c>
      <c r="C66" s="21"/>
      <c r="D66" s="31"/>
      <c r="E66" s="51"/>
      <c r="F66" s="51"/>
      <c r="G66" s="51"/>
      <c r="H66" s="51"/>
      <c r="I66" s="51"/>
      <c r="J66" s="51"/>
      <c r="K66" s="51"/>
      <c r="L66" s="51"/>
      <c r="M66" s="51"/>
      <c r="N66" s="51"/>
      <c r="O66" s="51"/>
      <c r="P66" s="51"/>
      <c r="Q66" s="39"/>
      <c r="R66" s="39"/>
      <c r="S66" s="39"/>
      <c r="T66" s="39"/>
      <c r="U66" s="31"/>
    </row>
    <row r="67" spans="2:21" x14ac:dyDescent="0.3">
      <c r="B67" s="21" t="s">
        <v>231</v>
      </c>
      <c r="C67" s="21"/>
      <c r="D67" s="31"/>
      <c r="E67" s="51"/>
      <c r="F67" s="51"/>
      <c r="G67" s="51"/>
      <c r="H67" s="51"/>
      <c r="I67" s="51"/>
      <c r="J67" s="51"/>
      <c r="K67" s="51"/>
      <c r="L67" s="51"/>
      <c r="M67" s="51"/>
      <c r="N67" s="51"/>
      <c r="O67" s="51"/>
      <c r="P67" s="51"/>
      <c r="Q67" s="39"/>
      <c r="R67" s="39"/>
      <c r="S67" s="39"/>
      <c r="T67" s="39"/>
      <c r="U67" s="31"/>
    </row>
    <row r="68" spans="2:21" x14ac:dyDescent="0.3">
      <c r="B68" s="21"/>
      <c r="C68" s="21"/>
      <c r="D68" s="31"/>
      <c r="E68" s="51"/>
      <c r="F68" s="51"/>
      <c r="G68" s="51"/>
      <c r="H68" s="51"/>
      <c r="I68" s="51"/>
      <c r="J68" s="51"/>
      <c r="K68" s="51"/>
      <c r="L68" s="51"/>
      <c r="M68" s="51"/>
      <c r="N68" s="51"/>
      <c r="O68" s="51"/>
      <c r="P68" s="51"/>
      <c r="Q68" s="39"/>
      <c r="R68" s="39"/>
      <c r="S68" s="39"/>
      <c r="T68" s="39"/>
      <c r="U68" s="31"/>
    </row>
    <row r="69" spans="2:21" x14ac:dyDescent="0.3">
      <c r="B69" s="21"/>
      <c r="C69" s="34"/>
      <c r="D69" s="27" t="str">
        <f>D61</f>
        <v>2026/27</v>
      </c>
      <c r="E69" s="51"/>
      <c r="F69" s="51"/>
      <c r="G69" s="51"/>
      <c r="H69" s="51"/>
      <c r="I69" s="51"/>
      <c r="J69" s="51"/>
      <c r="K69" s="51"/>
      <c r="L69" s="51"/>
      <c r="M69" s="51"/>
      <c r="N69" s="51"/>
      <c r="O69" s="51"/>
      <c r="P69" s="51"/>
      <c r="Q69" s="39"/>
      <c r="R69" s="39"/>
      <c r="S69" s="39"/>
      <c r="T69" s="39"/>
      <c r="U69" s="31"/>
    </row>
    <row r="70" spans="2:21" x14ac:dyDescent="0.3">
      <c r="B70" s="21"/>
      <c r="C70" s="23" t="s">
        <v>232</v>
      </c>
      <c r="D70" s="29">
        <f>MAX(D62:D63)</f>
        <v>1786.4401291172596</v>
      </c>
    </row>
    <row r="72" spans="2:21" ht="14.5" x14ac:dyDescent="0.35">
      <c r="B72" s="62" t="s">
        <v>112</v>
      </c>
    </row>
  </sheetData>
  <phoneticPr fontId="13" type="noConversion"/>
  <conditionalFormatting sqref="W20:W21">
    <cfRule type="cellIs" dxfId="407" priority="23" operator="greaterThan">
      <formula>0.000001</formula>
    </cfRule>
    <cfRule type="cellIs" dxfId="406" priority="24" operator="lessThan">
      <formula>-0.000001</formula>
    </cfRule>
  </conditionalFormatting>
  <conditionalFormatting sqref="W23:W24">
    <cfRule type="cellIs" dxfId="405" priority="21" operator="greaterThan">
      <formula>0.000001</formula>
    </cfRule>
    <cfRule type="cellIs" dxfId="404" priority="22" operator="lessThan">
      <formula>-0.000001</formula>
    </cfRule>
  </conditionalFormatting>
  <conditionalFormatting sqref="W38:W39">
    <cfRule type="cellIs" dxfId="403" priority="13" operator="greaterThan">
      <formula>0.000001</formula>
    </cfRule>
    <cfRule type="cellIs" dxfId="402" priority="14" operator="lessThan">
      <formula>-0.000001</formula>
    </cfRule>
  </conditionalFormatting>
  <conditionalFormatting sqref="W1:X1">
    <cfRule type="cellIs" dxfId="401" priority="27" operator="greaterThan">
      <formula>0.000001</formula>
    </cfRule>
    <cfRule type="cellIs" dxfId="400" priority="28" operator="lessThan">
      <formula>-0.000001</formula>
    </cfRule>
  </conditionalFormatting>
  <conditionalFormatting sqref="W6:X6">
    <cfRule type="cellIs" dxfId="399" priority="1" operator="greaterThan">
      <formula>0.000001</formula>
    </cfRule>
    <cfRule type="cellIs" dxfId="398" priority="2" operator="lessThan">
      <formula>-0.000001</formula>
    </cfRule>
  </conditionalFormatting>
  <conditionalFormatting sqref="W30:X31">
    <cfRule type="cellIs" dxfId="397" priority="17" operator="greaterThan">
      <formula>0.000001</formula>
    </cfRule>
    <cfRule type="cellIs" dxfId="396" priority="18" operator="lessThan">
      <formula>-0.000001</formula>
    </cfRule>
  </conditionalFormatting>
  <conditionalFormatting sqref="W45:X45">
    <cfRule type="cellIs" dxfId="395" priority="5" operator="greaterThan">
      <formula>0.000001</formula>
    </cfRule>
    <cfRule type="cellIs" dxfId="394" priority="6" operator="lessThan">
      <formula>-0.000001</formula>
    </cfRule>
  </conditionalFormatting>
  <conditionalFormatting sqref="W56:X58">
    <cfRule type="cellIs" dxfId="393" priority="3" operator="greaterThan">
      <formula>0.000001</formula>
    </cfRule>
    <cfRule type="cellIs" dxfId="392" priority="4" operator="lessThan">
      <formula>-0.000001</formula>
    </cfRule>
  </conditionalFormatting>
  <conditionalFormatting sqref="W9:AP10">
    <cfRule type="cellIs" dxfId="391" priority="25" operator="greaterThan">
      <formula>0.000001</formula>
    </cfRule>
    <cfRule type="cellIs" dxfId="390" priority="26" operator="lessThan">
      <formula>-0.000001</formula>
    </cfRule>
  </conditionalFormatting>
  <conditionalFormatting sqref="X36:X37 Y38:AO39">
    <cfRule type="cellIs" dxfId="389" priority="35" operator="greaterThan">
      <formula>0.000001</formula>
    </cfRule>
    <cfRule type="cellIs" dxfId="388" priority="36" operator="lessThan">
      <formula>-0.000001</formula>
    </cfRule>
  </conditionalFormatting>
  <conditionalFormatting sqref="X17:AO18 Y19:AO23">
    <cfRule type="cellIs" dxfId="387" priority="31" operator="greaterThan">
      <formula>0.000001</formula>
    </cfRule>
    <cfRule type="cellIs" dxfId="386" priority="32" operator="lessThan">
      <formula>-0.000001</formula>
    </cfRule>
  </conditionalFormatting>
  <conditionalFormatting sqref="AA30:AO31 Y30:Z33">
    <cfRule type="cellIs" dxfId="385" priority="33" operator="greaterThan">
      <formula>0.000001</formula>
    </cfRule>
    <cfRule type="cellIs" dxfId="384" priority="34" operator="lessThan">
      <formula>-0.000001</formula>
    </cfRule>
  </conditionalFormatting>
  <hyperlinks>
    <hyperlink ref="B72" location="Contents!A1" display="Link to Contents page" xr:uid="{C3083C39-B68A-4C78-AFF2-03441C44FF63}"/>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41EF8-1989-4C94-A588-155408CAB19F}">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3.1796875"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 t="s">
        <v>191</v>
      </c>
    </row>
    <row r="3" spans="1:41" x14ac:dyDescent="0.3">
      <c r="A3" s="2"/>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Data'!B11</f>
        <v>12307.137467731578</v>
      </c>
      <c r="E9" s="27">
        <f>'Input Data'!C11</f>
        <v>12029.180610511075</v>
      </c>
      <c r="F9" s="27">
        <f>'Input Data'!D11</f>
        <v>12028.626017600758</v>
      </c>
      <c r="G9" s="27">
        <f>'Input Data'!E11</f>
        <v>11893.291156725341</v>
      </c>
      <c r="H9" s="27">
        <f>'Input Data'!F11</f>
        <v>11859.224019526706</v>
      </c>
      <c r="I9" s="27">
        <f>'Input Data'!G11</f>
        <v>11662.440749988997</v>
      </c>
      <c r="J9" s="27">
        <f>'Input Data'!H11</f>
        <v>11485.495923736951</v>
      </c>
      <c r="K9" s="27">
        <f>'Input Data'!I11</f>
        <v>11404.6905958835</v>
      </c>
      <c r="L9" s="27">
        <f>'Input Data'!J11</f>
        <v>11291.106028760863</v>
      </c>
      <c r="M9" s="27">
        <f>'Input Data'!K11</f>
        <v>11516.221079569181</v>
      </c>
      <c r="N9" s="27">
        <f>'Input Data'!L11</f>
        <v>11842.069288440674</v>
      </c>
      <c r="O9" s="27">
        <f>'Input Data'!M11</f>
        <v>12147.864655593095</v>
      </c>
      <c r="P9" s="27">
        <f>'Input Data'!N11</f>
        <v>12327.616755513296</v>
      </c>
      <c r="Q9" s="27">
        <f>'Input Data'!O11</f>
        <v>12135.840340230163</v>
      </c>
      <c r="R9" s="27">
        <f>'Input Data'!P11</f>
        <v>12139.690409567775</v>
      </c>
      <c r="S9" s="29">
        <f>'Input Data'!Q11</f>
        <v>12138.723346939249</v>
      </c>
      <c r="T9" s="29">
        <f>'Input Data'!R11</f>
        <v>12137.534685947021</v>
      </c>
      <c r="U9" s="29">
        <f>'Input Data'!S11</f>
        <v>12135.85111291594</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12307.137467731578</v>
      </c>
      <c r="E10" s="27">
        <f t="shared" ref="E10:Q10" si="0">E9</f>
        <v>12029.180610511075</v>
      </c>
      <c r="F10" s="27">
        <f t="shared" si="0"/>
        <v>12028.626017600758</v>
      </c>
      <c r="G10" s="27">
        <f t="shared" si="0"/>
        <v>11893.291156725341</v>
      </c>
      <c r="H10" s="27">
        <f t="shared" si="0"/>
        <v>11859.224019526706</v>
      </c>
      <c r="I10" s="27">
        <f t="shared" si="0"/>
        <v>11662.440749988997</v>
      </c>
      <c r="J10" s="27">
        <f t="shared" si="0"/>
        <v>11485.495923736951</v>
      </c>
      <c r="K10" s="27">
        <f t="shared" si="0"/>
        <v>11404.6905958835</v>
      </c>
      <c r="L10" s="27">
        <f t="shared" si="0"/>
        <v>11291.106028760863</v>
      </c>
      <c r="M10" s="27">
        <f t="shared" si="0"/>
        <v>11516.221079569181</v>
      </c>
      <c r="N10" s="27">
        <f t="shared" si="0"/>
        <v>11842.069288440674</v>
      </c>
      <c r="O10" s="27">
        <f t="shared" si="0"/>
        <v>12147.864655593095</v>
      </c>
      <c r="P10" s="27">
        <f t="shared" si="0"/>
        <v>12327.616755513296</v>
      </c>
      <c r="Q10" s="27">
        <f t="shared" si="0"/>
        <v>12135.840340230163</v>
      </c>
      <c r="R10" s="27">
        <f t="shared" ref="R10" si="1">R9</f>
        <v>12139.690409567775</v>
      </c>
      <c r="S10" s="29">
        <f>'Input Data'!B334</f>
        <v>12557.49489196457</v>
      </c>
      <c r="T10" s="29">
        <f>'Input Data'!C334</f>
        <v>13025.217876778963</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418.77154502532176</v>
      </c>
      <c r="T11" s="29">
        <f>T10-T9</f>
        <v>887.68319083194183</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D14" s="31"/>
      <c r="E14" s="32"/>
      <c r="F14" s="32"/>
      <c r="G14" s="32"/>
      <c r="H14" s="32"/>
      <c r="I14" s="32"/>
      <c r="J14" s="32"/>
      <c r="K14" s="32"/>
      <c r="L14" s="32"/>
      <c r="M14" s="32"/>
      <c r="N14" s="32"/>
      <c r="O14" s="32"/>
      <c r="P14" s="32"/>
      <c r="Q14" s="33"/>
      <c r="R14" s="33"/>
      <c r="S14" s="33"/>
      <c r="T14" s="33"/>
    </row>
    <row r="15" spans="1:41" x14ac:dyDescent="0.3">
      <c r="V15" s="30"/>
    </row>
    <row r="16" spans="1:41" x14ac:dyDescent="0.3">
      <c r="C16" s="25"/>
      <c r="D16" s="26" t="str">
        <f>D8</f>
        <v>2010/11</v>
      </c>
      <c r="E16" s="26" t="str">
        <f t="shared" ref="E16:Q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
        <v>132</v>
      </c>
      <c r="S16" s="26" t="s">
        <v>133</v>
      </c>
      <c r="T16" s="26" t="s">
        <v>134</v>
      </c>
      <c r="U16" s="34" t="s">
        <v>135</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1203.182081148057</v>
      </c>
      <c r="F17" s="28">
        <f t="shared" ref="F17:U17" si="3">F21+F24</f>
        <v>1149.8005476411804</v>
      </c>
      <c r="G17" s="28">
        <f t="shared" si="3"/>
        <v>1221.6740998214036</v>
      </c>
      <c r="H17" s="28">
        <f t="shared" si="3"/>
        <v>1260.5294346265769</v>
      </c>
      <c r="I17" s="28">
        <f t="shared" si="3"/>
        <v>1319.593706453157</v>
      </c>
      <c r="J17" s="28">
        <f t="shared" si="3"/>
        <v>1275.9619818286928</v>
      </c>
      <c r="K17" s="28">
        <f t="shared" si="3"/>
        <v>1308.9680638121322</v>
      </c>
      <c r="L17" s="28">
        <f t="shared" si="3"/>
        <v>1197.118265696075</v>
      </c>
      <c r="M17" s="28">
        <f t="shared" si="3"/>
        <v>1031.073078257858</v>
      </c>
      <c r="N17" s="28">
        <f t="shared" si="3"/>
        <v>887.40680375363365</v>
      </c>
      <c r="O17" s="28">
        <f t="shared" si="3"/>
        <v>997.44405501426343</v>
      </c>
      <c r="P17" s="28">
        <f t="shared" si="3"/>
        <v>1246.8051629480919</v>
      </c>
      <c r="Q17" s="28">
        <f t="shared" si="3"/>
        <v>1255.5127614586531</v>
      </c>
      <c r="R17" s="28">
        <f t="shared" ref="R17" si="4">R21+R24</f>
        <v>1037.4495126858196</v>
      </c>
      <c r="S17" s="29">
        <f t="shared" si="3"/>
        <v>1037.6993273652922</v>
      </c>
      <c r="T17" s="29">
        <f t="shared" si="3"/>
        <v>1033.9392756517532</v>
      </c>
      <c r="U17" s="29">
        <f t="shared" si="3"/>
        <v>1033.838029149121</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1203.182081148057</v>
      </c>
      <c r="F18" s="28">
        <f t="shared" ref="F18:U18" si="5">F22+F25</f>
        <v>1149.8005476411804</v>
      </c>
      <c r="G18" s="28">
        <f t="shared" si="5"/>
        <v>1221.6740998214036</v>
      </c>
      <c r="H18" s="28">
        <f t="shared" si="5"/>
        <v>1260.5294346265769</v>
      </c>
      <c r="I18" s="28">
        <f t="shared" si="5"/>
        <v>1319.593706453157</v>
      </c>
      <c r="J18" s="28">
        <f t="shared" si="5"/>
        <v>1275.9619818286928</v>
      </c>
      <c r="K18" s="28">
        <f t="shared" si="5"/>
        <v>1308.9680638121322</v>
      </c>
      <c r="L18" s="28">
        <f t="shared" si="5"/>
        <v>1197.118265696075</v>
      </c>
      <c r="M18" s="28">
        <f t="shared" si="5"/>
        <v>1031.073078257858</v>
      </c>
      <c r="N18" s="28">
        <f t="shared" si="5"/>
        <v>887.40680375363365</v>
      </c>
      <c r="O18" s="28">
        <f t="shared" si="5"/>
        <v>997.44405501426343</v>
      </c>
      <c r="P18" s="28">
        <f t="shared" si="5"/>
        <v>1246.8051629480919</v>
      </c>
      <c r="Q18" s="28">
        <f t="shared" si="5"/>
        <v>1255.5127614586531</v>
      </c>
      <c r="R18" s="28">
        <f t="shared" ref="R18" si="6">R22+R25</f>
        <v>1037.4495126858196</v>
      </c>
      <c r="S18" s="29">
        <f t="shared" si="5"/>
        <v>1037.6993273652922</v>
      </c>
      <c r="T18" s="29">
        <f t="shared" si="5"/>
        <v>1069.6089532242488</v>
      </c>
      <c r="U18" s="29">
        <f t="shared" si="5"/>
        <v>1109.4481645072547</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S18-S17</f>
        <v>0</v>
      </c>
      <c r="T19" s="29">
        <f>T18-T17</f>
        <v>35.66967757249563</v>
      </c>
      <c r="U19" s="29">
        <f>U18-U17</f>
        <v>75.610135358133675</v>
      </c>
      <c r="Y19" s="65"/>
      <c r="Z19" s="65"/>
      <c r="AA19" s="65"/>
      <c r="AB19" s="65"/>
      <c r="AC19" s="65"/>
      <c r="AD19" s="65"/>
      <c r="AE19" s="65"/>
      <c r="AF19" s="65"/>
      <c r="AG19" s="65"/>
      <c r="AH19" s="65"/>
      <c r="AI19" s="65"/>
      <c r="AJ19" s="65"/>
      <c r="AK19" s="65"/>
      <c r="AL19" s="65"/>
      <c r="AM19" s="65"/>
      <c r="AN19" s="65"/>
      <c r="AO19" s="65"/>
    </row>
    <row r="20" spans="2:41" x14ac:dyDescent="0.3">
      <c r="C20" s="23" t="s">
        <v>202</v>
      </c>
      <c r="D20" s="27"/>
      <c r="E20" s="43">
        <f>'Input Data'!B73</f>
        <v>7.5062042514222979E-2</v>
      </c>
      <c r="F20" s="43">
        <f>'Input Data'!C73</f>
        <v>7.5814493153023549E-2</v>
      </c>
      <c r="G20" s="43">
        <f>'Input Data'!D73</f>
        <v>7.9039215685135542E-2</v>
      </c>
      <c r="H20" s="43">
        <f>'Input Data'!E73</f>
        <v>8.2797947012142895E-2</v>
      </c>
      <c r="I20" s="43">
        <f>'Input Data'!F73</f>
        <v>9.2517373916966794E-2</v>
      </c>
      <c r="J20" s="43">
        <f>'Input Data'!G73</f>
        <v>9.1956482250525801E-2</v>
      </c>
      <c r="K20" s="43">
        <f>'Input Data'!H73</f>
        <v>9.5575987334953982E-2</v>
      </c>
      <c r="L20" s="43">
        <f>'Input Data'!I73</f>
        <v>9.1047829863330709E-2</v>
      </c>
      <c r="M20" s="43">
        <f>'Input Data'!J73</f>
        <v>7.5062056072261296E-2</v>
      </c>
      <c r="N20" s="43">
        <f>'Input Data'!K73</f>
        <v>6.6750583569575805E-2</v>
      </c>
      <c r="O20" s="43">
        <f>'Input Data'!L73</f>
        <v>6.8451496979644727E-2</v>
      </c>
      <c r="P20" s="43">
        <f>'Input Data'!M73</f>
        <v>9.2001921451800514E-2</v>
      </c>
      <c r="Q20" s="43">
        <f>'Input Data'!N73</f>
        <v>8.925308642378417E-2</v>
      </c>
      <c r="R20" s="43">
        <f>'Input Data'!O73</f>
        <v>7.4256567237916196E-2</v>
      </c>
      <c r="S20" s="44">
        <f>'Input Data'!P73</f>
        <v>7.3651141858249988E-2</v>
      </c>
      <c r="T20" s="44">
        <f>'Input Data'!Q73</f>
        <v>7.3390116968932023E-2</v>
      </c>
      <c r="U20" s="44">
        <f>'Input Data'!R73</f>
        <v>7.3390116968932023E-2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923.79887583125424</v>
      </c>
      <c r="F21" s="28">
        <f t="shared" ref="F21:S21" si="7">F$20*E9</f>
        <v>911.98623103207558</v>
      </c>
      <c r="G21" s="28">
        <f t="shared" si="7"/>
        <v>950.73316620097933</v>
      </c>
      <c r="H21" s="28">
        <f t="shared" si="7"/>
        <v>984.74009099453247</v>
      </c>
      <c r="I21" s="28">
        <f t="shared" si="7"/>
        <v>1097.1842629796261</v>
      </c>
      <c r="J21" s="28">
        <f t="shared" si="7"/>
        <v>1072.437025824172</v>
      </c>
      <c r="K21" s="28">
        <f t="shared" si="7"/>
        <v>1097.7376129427485</v>
      </c>
      <c r="L21" s="28">
        <f t="shared" si="7"/>
        <v>1038.3723290179287</v>
      </c>
      <c r="M21" s="28">
        <f t="shared" si="7"/>
        <v>847.53363384869544</v>
      </c>
      <c r="N21" s="28">
        <f t="shared" si="7"/>
        <v>768.71447757749308</v>
      </c>
      <c r="O21" s="28">
        <f t="shared" si="7"/>
        <v>810.60737013044036</v>
      </c>
      <c r="P21" s="28">
        <f t="shared" si="7"/>
        <v>1117.6268898509798</v>
      </c>
      <c r="Q21" s="28">
        <f t="shared" si="7"/>
        <v>1100.277843679118</v>
      </c>
      <c r="R21" s="28">
        <f t="shared" si="7"/>
        <v>901.16584421291691</v>
      </c>
      <c r="S21" s="29">
        <f t="shared" si="7"/>
        <v>894.10206047031306</v>
      </c>
      <c r="T21" s="29">
        <f t="shared" ref="T21:T22" si="8">T$20*S9</f>
        <v>890.86232628537743</v>
      </c>
      <c r="U21" s="29">
        <f t="shared" ref="U21:U22" si="9">U$20*T9</f>
        <v>890.77509031612146</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923.79887583125424</v>
      </c>
      <c r="F22" s="28">
        <f t="shared" ref="F22:S22" si="10">F$20*E10</f>
        <v>911.98623103207558</v>
      </c>
      <c r="G22" s="28">
        <f t="shared" si="10"/>
        <v>950.73316620097933</v>
      </c>
      <c r="H22" s="28">
        <f t="shared" si="10"/>
        <v>984.74009099453247</v>
      </c>
      <c r="I22" s="28">
        <f t="shared" si="10"/>
        <v>1097.1842629796261</v>
      </c>
      <c r="J22" s="28">
        <f t="shared" si="10"/>
        <v>1072.437025824172</v>
      </c>
      <c r="K22" s="28">
        <f t="shared" si="10"/>
        <v>1097.7376129427485</v>
      </c>
      <c r="L22" s="28">
        <f t="shared" si="10"/>
        <v>1038.3723290179287</v>
      </c>
      <c r="M22" s="28">
        <f t="shared" si="10"/>
        <v>847.53363384869544</v>
      </c>
      <c r="N22" s="28">
        <f t="shared" si="10"/>
        <v>768.71447757749308</v>
      </c>
      <c r="O22" s="28">
        <f t="shared" si="10"/>
        <v>810.60737013044036</v>
      </c>
      <c r="P22" s="28">
        <f t="shared" si="10"/>
        <v>1117.6268898509798</v>
      </c>
      <c r="Q22" s="28">
        <f t="shared" si="10"/>
        <v>1100.277843679118</v>
      </c>
      <c r="R22" s="28">
        <f t="shared" si="10"/>
        <v>901.16584421291691</v>
      </c>
      <c r="S22" s="29">
        <f t="shared" si="10"/>
        <v>894.10206047031306</v>
      </c>
      <c r="T22" s="29">
        <f t="shared" si="8"/>
        <v>921.59601895804622</v>
      </c>
      <c r="U22" s="29">
        <f t="shared" si="9"/>
        <v>955.92226352263253</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7"/>
      <c r="E23" s="43">
        <f>'Input Data'!B99</f>
        <v>2.270090880591244E-2</v>
      </c>
      <c r="F23" s="43">
        <f>'Input Data'!C99</f>
        <v>1.9769785183980287E-2</v>
      </c>
      <c r="G23" s="43">
        <f>'Input Data'!D99</f>
        <v>2.2524678481480168E-2</v>
      </c>
      <c r="H23" s="43">
        <f>'Input Data'!E99</f>
        <v>2.3188648120843557E-2</v>
      </c>
      <c r="I23" s="43">
        <f>'Input Data'!F99</f>
        <v>1.8754131223706085E-2</v>
      </c>
      <c r="J23" s="43">
        <f>'Input Data'!G99</f>
        <v>1.7451317470119861E-2</v>
      </c>
      <c r="K23" s="43">
        <f>'Input Data'!H99</f>
        <v>1.8391060540349516E-2</v>
      </c>
      <c r="L23" s="43">
        <f>'Input Data'!I99</f>
        <v>1.3919354965705543E-2</v>
      </c>
      <c r="M23" s="43">
        <f>'Input Data'!J99</f>
        <v>1.6255222822427515E-2</v>
      </c>
      <c r="N23" s="43">
        <f>'Input Data'!K99</f>
        <v>1.030653417957662E-2</v>
      </c>
      <c r="O23" s="43">
        <f>'Input Data'!L99</f>
        <v>1.5777367986370323E-2</v>
      </c>
      <c r="P23" s="43">
        <f>'Input Data'!M99</f>
        <v>1.0633825512505711E-2</v>
      </c>
      <c r="Q23" s="43">
        <f>'Input Data'!N99</f>
        <v>1.2592451635885692E-2</v>
      </c>
      <c r="R23" s="43">
        <f>'Input Data'!O99</f>
        <v>1.1229850150642139E-2</v>
      </c>
      <c r="S23" s="44">
        <f>'Input Data'!P99</f>
        <v>1.1828742088991359E-2</v>
      </c>
      <c r="T23" s="44">
        <f>'Input Data'!Q99</f>
        <v>1.1786820185044613E-2</v>
      </c>
      <c r="U23" s="44">
        <f>'Input Data'!R99</f>
        <v>1.1786820185044613E-2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279.38320531680273</v>
      </c>
      <c r="F24" s="28">
        <f t="shared" ref="F24:U24" si="11">F$23*E9</f>
        <v>237.81431660910479</v>
      </c>
      <c r="G24" s="28">
        <f t="shared" si="11"/>
        <v>270.94093362042429</v>
      </c>
      <c r="H24" s="28">
        <f t="shared" si="11"/>
        <v>275.78934363204439</v>
      </c>
      <c r="I24" s="28">
        <f t="shared" si="11"/>
        <v>222.40944347353098</v>
      </c>
      <c r="J24" s="28">
        <f t="shared" si="11"/>
        <v>203.52495600452076</v>
      </c>
      <c r="K24" s="28">
        <f t="shared" si="11"/>
        <v>211.23045086938384</v>
      </c>
      <c r="L24" s="28">
        <f t="shared" si="11"/>
        <v>158.74593667814631</v>
      </c>
      <c r="M24" s="28">
        <f t="shared" si="11"/>
        <v>183.53944440916248</v>
      </c>
      <c r="N24" s="28">
        <f t="shared" si="11"/>
        <v>118.69232617614053</v>
      </c>
      <c r="O24" s="28">
        <f t="shared" si="11"/>
        <v>186.8366848838231</v>
      </c>
      <c r="P24" s="28">
        <f t="shared" si="11"/>
        <v>129.17827309711225</v>
      </c>
      <c r="Q24" s="28">
        <f t="shared" si="11"/>
        <v>155.23491777953527</v>
      </c>
      <c r="R24" s="28">
        <f t="shared" si="11"/>
        <v>136.28366847290263</v>
      </c>
      <c r="S24" s="29">
        <f>S$23*R9</f>
        <v>143.5972668949791</v>
      </c>
      <c r="T24" s="29">
        <f t="shared" si="11"/>
        <v>143.07694936637583</v>
      </c>
      <c r="U24" s="29">
        <f t="shared" si="11"/>
        <v>143.06293883299946</v>
      </c>
      <c r="W24" s="65"/>
    </row>
    <row r="25" spans="2:41" x14ac:dyDescent="0.3">
      <c r="C25" s="3" t="s">
        <v>207</v>
      </c>
      <c r="D25" s="35"/>
      <c r="E25" s="28">
        <f>E$23*D10</f>
        <v>279.38320531680273</v>
      </c>
      <c r="F25" s="28">
        <f t="shared" ref="F25:U25" si="12">F$23*E10</f>
        <v>237.81431660910479</v>
      </c>
      <c r="G25" s="28">
        <f t="shared" si="12"/>
        <v>270.94093362042429</v>
      </c>
      <c r="H25" s="28">
        <f t="shared" si="12"/>
        <v>275.78934363204439</v>
      </c>
      <c r="I25" s="28">
        <f t="shared" si="12"/>
        <v>222.40944347353098</v>
      </c>
      <c r="J25" s="28">
        <f t="shared" si="12"/>
        <v>203.52495600452076</v>
      </c>
      <c r="K25" s="28">
        <f t="shared" si="12"/>
        <v>211.23045086938384</v>
      </c>
      <c r="L25" s="28">
        <f t="shared" si="12"/>
        <v>158.74593667814631</v>
      </c>
      <c r="M25" s="28">
        <f t="shared" si="12"/>
        <v>183.53944440916248</v>
      </c>
      <c r="N25" s="28">
        <f t="shared" si="12"/>
        <v>118.69232617614053</v>
      </c>
      <c r="O25" s="28">
        <f t="shared" si="12"/>
        <v>186.8366848838231</v>
      </c>
      <c r="P25" s="28">
        <f t="shared" si="12"/>
        <v>129.17827309711225</v>
      </c>
      <c r="Q25" s="28">
        <f t="shared" si="12"/>
        <v>155.23491777953527</v>
      </c>
      <c r="R25" s="28">
        <f t="shared" si="12"/>
        <v>136.28366847290263</v>
      </c>
      <c r="S25" s="29">
        <f>S$23*R10</f>
        <v>143.5972668949791</v>
      </c>
      <c r="T25" s="29">
        <f>T$23*S10</f>
        <v>148.01293426620262</v>
      </c>
      <c r="U25" s="29">
        <f t="shared" si="12"/>
        <v>153.52590098462221</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Q29" si="13">E16</f>
        <v>2011/12</v>
      </c>
      <c r="F29" s="26" t="str">
        <f t="shared" si="13"/>
        <v>2012/13</v>
      </c>
      <c r="G29" s="26" t="str">
        <f t="shared" si="13"/>
        <v>2013/14</v>
      </c>
      <c r="H29" s="26" t="str">
        <f t="shared" si="13"/>
        <v>2014/15</v>
      </c>
      <c r="I29" s="26" t="str">
        <f t="shared" si="13"/>
        <v>2015/16</v>
      </c>
      <c r="J29" s="26" t="str">
        <f t="shared" si="13"/>
        <v>2016/17</v>
      </c>
      <c r="K29" s="26" t="str">
        <f t="shared" si="13"/>
        <v>2017/18</v>
      </c>
      <c r="L29" s="26" t="str">
        <f t="shared" si="13"/>
        <v>2018/19</v>
      </c>
      <c r="M29" s="26" t="str">
        <f t="shared" si="13"/>
        <v>2019/20</v>
      </c>
      <c r="N29" s="26" t="str">
        <f t="shared" si="13"/>
        <v>2020/21</v>
      </c>
      <c r="O29" s="26" t="str">
        <f t="shared" si="13"/>
        <v>2021/22</v>
      </c>
      <c r="P29" s="26" t="str">
        <f t="shared" si="13"/>
        <v>2022/23</v>
      </c>
      <c r="Q29" s="26" t="str">
        <f t="shared" si="13"/>
        <v>2023/24</v>
      </c>
      <c r="R29" s="26" t="s">
        <v>132</v>
      </c>
      <c r="S29" s="26" t="s">
        <v>133</v>
      </c>
      <c r="T29" s="26" t="s">
        <v>134</v>
      </c>
      <c r="U29" s="34" t="s">
        <v>135</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27"/>
      <c r="E30" s="28">
        <f>'Input Data'!B358</f>
        <v>1074.7357011022318</v>
      </c>
      <c r="F30" s="28">
        <f>'Input Data'!C358</f>
        <v>1218.1616682514632</v>
      </c>
      <c r="G30" s="28">
        <f>'Input Data'!D358</f>
        <v>1194.4734653919595</v>
      </c>
      <c r="H30" s="28">
        <f>'Input Data'!E358</f>
        <v>1302.3503387374826</v>
      </c>
      <c r="I30" s="28">
        <f>'Input Data'!F358</f>
        <v>1208.2263651526889</v>
      </c>
      <c r="J30" s="28">
        <f>'Input Data'!G358</f>
        <v>1271.119138870326</v>
      </c>
      <c r="K30" s="28">
        <f>'Input Data'!H358</f>
        <v>1332.6528292419275</v>
      </c>
      <c r="L30" s="28">
        <f>'Input Data'!I358</f>
        <v>1247.8944519892179</v>
      </c>
      <c r="M30" s="28">
        <f>'Input Data'!J358</f>
        <v>1447.0278643351794</v>
      </c>
      <c r="N30" s="28">
        <f>'Input Data'!K358</f>
        <v>1427.7872786016728</v>
      </c>
      <c r="O30" s="28">
        <f>'Input Data'!L358</f>
        <v>1339.4023393194871</v>
      </c>
      <c r="P30" s="28">
        <f>'Input Data'!M358</f>
        <v>1170.4935575489681</v>
      </c>
      <c r="Q30" s="28">
        <f>'Input Data'!N358</f>
        <v>1085.4479926486765</v>
      </c>
      <c r="R30" s="28">
        <f>'Input Data'!O358</f>
        <v>1165.5233560956221</v>
      </c>
      <c r="S30" s="29">
        <f>S9*($D$6+1)-Q9+S17</f>
        <v>1091.9743381672367</v>
      </c>
      <c r="T30" s="29">
        <f t="shared" ref="T30" si="14">T9*($D$6+1)-S9+T17</f>
        <v>1084.1375862898399</v>
      </c>
      <c r="U30" s="29">
        <f>U9*($D$6+1)-T9+U17</f>
        <v>1083.5342999648435</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27"/>
      <c r="E31" s="28">
        <f>E30</f>
        <v>1074.7357011022318</v>
      </c>
      <c r="F31" s="28">
        <f t="shared" ref="F31:Q31" si="15">F30</f>
        <v>1218.1616682514632</v>
      </c>
      <c r="G31" s="28">
        <f t="shared" si="15"/>
        <v>1194.4734653919595</v>
      </c>
      <c r="H31" s="28">
        <f t="shared" si="15"/>
        <v>1302.3503387374826</v>
      </c>
      <c r="I31" s="28">
        <f t="shared" si="15"/>
        <v>1208.2263651526889</v>
      </c>
      <c r="J31" s="28">
        <f t="shared" si="15"/>
        <v>1271.119138870326</v>
      </c>
      <c r="K31" s="28">
        <f t="shared" si="15"/>
        <v>1332.6528292419275</v>
      </c>
      <c r="L31" s="28">
        <f t="shared" si="15"/>
        <v>1247.8944519892179</v>
      </c>
      <c r="M31" s="28">
        <f t="shared" si="15"/>
        <v>1447.0278643351794</v>
      </c>
      <c r="N31" s="28">
        <f t="shared" si="15"/>
        <v>1427.7872786016728</v>
      </c>
      <c r="O31" s="28">
        <f t="shared" si="15"/>
        <v>1339.4023393194871</v>
      </c>
      <c r="P31" s="28">
        <f t="shared" si="15"/>
        <v>1170.4935575489681</v>
      </c>
      <c r="Q31" s="28">
        <f t="shared" si="15"/>
        <v>1085.4479926486765</v>
      </c>
      <c r="R31" s="28">
        <f t="shared" ref="R31" si="16">R30</f>
        <v>1165.5233560956221</v>
      </c>
      <c r="S31" s="29">
        <f>S9*($D$6+1)-Q10+S18</f>
        <v>1091.9743381672367</v>
      </c>
      <c r="T31" s="29">
        <f t="shared" ref="T31" si="17">T9*($D$6+1)-S10+T18</f>
        <v>701.03571883701375</v>
      </c>
      <c r="U31" s="29">
        <f>U9*($D$6+1)-T10+U18</f>
        <v>271.46124449103536</v>
      </c>
      <c r="V31" s="31"/>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Q35" si="18">E29</f>
        <v>2011/12</v>
      </c>
      <c r="F35" s="27" t="str">
        <f t="shared" si="18"/>
        <v>2012/13</v>
      </c>
      <c r="G35" s="27" t="str">
        <f t="shared" si="18"/>
        <v>2013/14</v>
      </c>
      <c r="H35" s="27" t="str">
        <f t="shared" si="18"/>
        <v>2014/15</v>
      </c>
      <c r="I35" s="27" t="str">
        <f t="shared" si="18"/>
        <v>2015/16</v>
      </c>
      <c r="J35" s="27" t="str">
        <f t="shared" si="18"/>
        <v>2016/17</v>
      </c>
      <c r="K35" s="27" t="str">
        <f t="shared" si="18"/>
        <v>2017/18</v>
      </c>
      <c r="L35" s="27" t="str">
        <f t="shared" si="18"/>
        <v>2018/19</v>
      </c>
      <c r="M35" s="27" t="str">
        <f t="shared" si="18"/>
        <v>2019/20</v>
      </c>
      <c r="N35" s="27" t="str">
        <f t="shared" si="18"/>
        <v>2020/21</v>
      </c>
      <c r="O35" s="27" t="str">
        <f t="shared" si="18"/>
        <v>2021/22</v>
      </c>
      <c r="P35" s="27" t="str">
        <f t="shared" si="18"/>
        <v>2022/23</v>
      </c>
      <c r="Q35" s="27" t="str">
        <f t="shared" si="18"/>
        <v>2023/24</v>
      </c>
      <c r="R35" s="26" t="s">
        <v>132</v>
      </c>
      <c r="S35" s="26" t="s">
        <v>133</v>
      </c>
      <c r="T35" s="26" t="s">
        <v>134</v>
      </c>
      <c r="U35" s="34" t="s">
        <v>135</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19">E30</f>
        <v>1074.7357011022318</v>
      </c>
      <c r="F36" s="28">
        <f t="shared" si="19"/>
        <v>1218.1616682514632</v>
      </c>
      <c r="G36" s="28">
        <f t="shared" si="19"/>
        <v>1194.4734653919595</v>
      </c>
      <c r="H36" s="28">
        <f t="shared" si="19"/>
        <v>1302.3503387374826</v>
      </c>
      <c r="I36" s="28">
        <f t="shared" si="19"/>
        <v>1208.2263651526889</v>
      </c>
      <c r="J36" s="28">
        <f t="shared" si="19"/>
        <v>1271.119138870326</v>
      </c>
      <c r="K36" s="28">
        <f t="shared" si="19"/>
        <v>1332.6528292419275</v>
      </c>
      <c r="L36" s="28">
        <f t="shared" si="19"/>
        <v>1247.8944519892179</v>
      </c>
      <c r="M36" s="28">
        <f t="shared" si="19"/>
        <v>1447.0278643351794</v>
      </c>
      <c r="N36" s="28">
        <f t="shared" si="19"/>
        <v>1427.7872786016728</v>
      </c>
      <c r="O36" s="28">
        <f t="shared" si="19"/>
        <v>1339.4023393194871</v>
      </c>
      <c r="P36" s="28">
        <f t="shared" si="19"/>
        <v>1170.4935575489681</v>
      </c>
      <c r="Q36" s="28">
        <f t="shared" si="19"/>
        <v>1085.4479926486765</v>
      </c>
      <c r="R36" s="28">
        <f t="shared" ref="R36" si="20">R30</f>
        <v>1165.5233560956221</v>
      </c>
      <c r="S36" s="29">
        <f t="shared" si="19"/>
        <v>1091.9743381672367</v>
      </c>
      <c r="T36" s="29">
        <f t="shared" si="19"/>
        <v>1084.1375862898399</v>
      </c>
      <c r="U36" s="29">
        <f t="shared" si="19"/>
        <v>1083.5342999648435</v>
      </c>
      <c r="V36" s="31"/>
      <c r="X36" s="65"/>
    </row>
    <row r="37" spans="2:41" x14ac:dyDescent="0.3">
      <c r="C37" s="3" t="s">
        <v>210</v>
      </c>
      <c r="D37" s="36"/>
      <c r="E37" s="28">
        <f>E31</f>
        <v>1074.7357011022318</v>
      </c>
      <c r="F37" s="28">
        <f t="shared" ref="F37:U37" si="21">F31</f>
        <v>1218.1616682514632</v>
      </c>
      <c r="G37" s="28">
        <f t="shared" si="21"/>
        <v>1194.4734653919595</v>
      </c>
      <c r="H37" s="28">
        <f t="shared" si="21"/>
        <v>1302.3503387374826</v>
      </c>
      <c r="I37" s="28">
        <f t="shared" si="21"/>
        <v>1208.2263651526889</v>
      </c>
      <c r="J37" s="28">
        <f t="shared" si="21"/>
        <v>1271.119138870326</v>
      </c>
      <c r="K37" s="28">
        <f t="shared" si="21"/>
        <v>1332.6528292419275</v>
      </c>
      <c r="L37" s="28">
        <f t="shared" si="21"/>
        <v>1247.8944519892179</v>
      </c>
      <c r="M37" s="28">
        <f t="shared" si="21"/>
        <v>1447.0278643351794</v>
      </c>
      <c r="N37" s="28">
        <f t="shared" si="21"/>
        <v>1427.7872786016728</v>
      </c>
      <c r="O37" s="28">
        <f t="shared" si="21"/>
        <v>1339.4023393194871</v>
      </c>
      <c r="P37" s="28">
        <f t="shared" si="21"/>
        <v>1170.4935575489681</v>
      </c>
      <c r="Q37" s="28">
        <f t="shared" si="21"/>
        <v>1085.4479926486765</v>
      </c>
      <c r="R37" s="28">
        <f t="shared" ref="R37" si="22">R31</f>
        <v>1165.5233560956221</v>
      </c>
      <c r="S37" s="29">
        <f t="shared" si="21"/>
        <v>1091.9743381672367</v>
      </c>
      <c r="T37" s="29">
        <f t="shared" si="21"/>
        <v>701.03571883701375</v>
      </c>
      <c r="U37" s="29">
        <f t="shared" si="21"/>
        <v>271.46124449103536</v>
      </c>
      <c r="V37" s="31"/>
      <c r="X37" s="65"/>
    </row>
    <row r="38" spans="2:41" x14ac:dyDescent="0.3">
      <c r="C38" s="3" t="s">
        <v>212</v>
      </c>
      <c r="D38" s="35"/>
      <c r="E38" s="28">
        <f>'Input Data'!B156</f>
        <v>291.13171229334836</v>
      </c>
      <c r="F38" s="28">
        <f>'Input Data'!C156</f>
        <v>372.50024557236526</v>
      </c>
      <c r="G38" s="28">
        <f>'Input Data'!D156</f>
        <v>415.94111281371676</v>
      </c>
      <c r="H38" s="28">
        <f>'Input Data'!E156</f>
        <v>479.32225655771026</v>
      </c>
      <c r="I38" s="28">
        <f>'Input Data'!F156</f>
        <v>406.00891547258061</v>
      </c>
      <c r="J38" s="28">
        <f>'Input Data'!G156</f>
        <v>451.34639705896655</v>
      </c>
      <c r="K38" s="28">
        <f>'Input Data'!H156</f>
        <v>374.23923454605875</v>
      </c>
      <c r="L38" s="28">
        <f>'Input Data'!I156</f>
        <v>433.9908965780761</v>
      </c>
      <c r="M38" s="28">
        <f>'Input Data'!J156</f>
        <v>419.9030643839028</v>
      </c>
      <c r="N38" s="28">
        <f>'Input Data'!K156</f>
        <v>420.18294324296892</v>
      </c>
      <c r="O38" s="28">
        <f>'Input Data'!L156</f>
        <v>337.28096988029176</v>
      </c>
      <c r="P38" s="28">
        <f>'Input Data'!M156</f>
        <v>475.47641582165295</v>
      </c>
      <c r="Q38" s="28">
        <f>'Input Data'!N156</f>
        <v>457.58332329937048</v>
      </c>
      <c r="R38" s="28">
        <f>'Input Data'!O156</f>
        <v>512.87518745575267</v>
      </c>
      <c r="S38" s="29">
        <f>'Input Data'!P156</f>
        <v>449.97046435129607</v>
      </c>
      <c r="T38" s="29">
        <f>'Input Data'!Q156</f>
        <v>420.78094160103888</v>
      </c>
      <c r="U38" s="29">
        <f>'Input Data'!R156</f>
        <v>439.17559710765266</v>
      </c>
      <c r="V38" s="31"/>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Data'!B182</f>
        <v>176.51248174817636</v>
      </c>
      <c r="F39" s="28">
        <f>'Input Data'!C182</f>
        <v>210.56603534867105</v>
      </c>
      <c r="G39" s="28">
        <f>'Input Data'!D182</f>
        <v>168.37572815529265</v>
      </c>
      <c r="H39" s="28">
        <f>'Input Data'!E182</f>
        <v>230.55421879633994</v>
      </c>
      <c r="I39" s="28">
        <f>'Input Data'!F182</f>
        <v>228.84761454119149</v>
      </c>
      <c r="J39" s="28">
        <f>'Input Data'!G182</f>
        <v>164.69713343027433</v>
      </c>
      <c r="K39" s="28">
        <f>'Input Data'!H182</f>
        <v>172.1527055801883</v>
      </c>
      <c r="L39" s="28">
        <f>'Input Data'!I182</f>
        <v>186.44330423074871</v>
      </c>
      <c r="M39" s="28">
        <f>'Input Data'!J182</f>
        <v>201.87330749641211</v>
      </c>
      <c r="N39" s="28">
        <f>'Input Data'!K182</f>
        <v>140.0039929060629</v>
      </c>
      <c r="O39" s="28">
        <f>'Input Data'!L182</f>
        <v>203.47895538327703</v>
      </c>
      <c r="P39" s="28">
        <f>'Input Data'!M182</f>
        <v>176.80537466854025</v>
      </c>
      <c r="Q39" s="28">
        <f>'Input Data'!N182</f>
        <v>197.45196097054878</v>
      </c>
      <c r="R39" s="28">
        <f>'Input Data'!O182</f>
        <v>201.92894651889299</v>
      </c>
      <c r="S39" s="29">
        <f>'Input Data'!P182</f>
        <v>161.02560560559067</v>
      </c>
      <c r="T39" s="29">
        <f>'Input Data'!Q182</f>
        <v>157.32177189198677</v>
      </c>
      <c r="U39" s="29">
        <f>'Input Data'!R182</f>
        <v>172.80778150042909</v>
      </c>
      <c r="V39" s="31"/>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607.09150706070716</v>
      </c>
      <c r="F40" s="28">
        <f t="shared" ref="F40:U40" si="23">F36-F$38-F$39</f>
        <v>635.095387330427</v>
      </c>
      <c r="G40" s="28">
        <f t="shared" si="23"/>
        <v>610.15662442295013</v>
      </c>
      <c r="H40" s="28">
        <f t="shared" si="23"/>
        <v>592.47386338343244</v>
      </c>
      <c r="I40" s="28">
        <f t="shared" si="23"/>
        <v>573.36983513891687</v>
      </c>
      <c r="J40" s="28">
        <f t="shared" si="23"/>
        <v>655.07560838108509</v>
      </c>
      <c r="K40" s="28">
        <f t="shared" si="23"/>
        <v>786.26088911568058</v>
      </c>
      <c r="L40" s="28">
        <f t="shared" si="23"/>
        <v>627.46025118039313</v>
      </c>
      <c r="M40" s="28">
        <f t="shared" si="23"/>
        <v>825.25149245486455</v>
      </c>
      <c r="N40" s="28">
        <f t="shared" si="23"/>
        <v>867.60034245264103</v>
      </c>
      <c r="O40" s="28">
        <f t="shared" si="23"/>
        <v>798.64241405591827</v>
      </c>
      <c r="P40" s="28">
        <f t="shared" si="23"/>
        <v>518.21176705877485</v>
      </c>
      <c r="Q40" s="28">
        <f t="shared" si="23"/>
        <v>430.41270837875726</v>
      </c>
      <c r="R40" s="28">
        <f t="shared" ref="R40" si="24">R36-R$38-R$39</f>
        <v>450.7192221209765</v>
      </c>
      <c r="S40" s="29">
        <f t="shared" si="23"/>
        <v>480.97826821035</v>
      </c>
      <c r="T40" s="29">
        <f t="shared" si="23"/>
        <v>506.03487279681423</v>
      </c>
      <c r="U40" s="29">
        <f t="shared" si="23"/>
        <v>471.55092135676171</v>
      </c>
      <c r="V40" s="31"/>
    </row>
    <row r="41" spans="2:41" x14ac:dyDescent="0.3">
      <c r="C41" s="3" t="s">
        <v>215</v>
      </c>
      <c r="D41" s="35"/>
      <c r="E41" s="28">
        <f>E37-E$38-E$39</f>
        <v>607.09150706070716</v>
      </c>
      <c r="F41" s="28">
        <f t="shared" ref="F41:U41" si="25">F37-F$38-F$39</f>
        <v>635.095387330427</v>
      </c>
      <c r="G41" s="28">
        <f t="shared" si="25"/>
        <v>610.15662442295013</v>
      </c>
      <c r="H41" s="28">
        <f t="shared" si="25"/>
        <v>592.47386338343244</v>
      </c>
      <c r="I41" s="28">
        <f t="shared" si="25"/>
        <v>573.36983513891687</v>
      </c>
      <c r="J41" s="28">
        <f t="shared" si="25"/>
        <v>655.07560838108509</v>
      </c>
      <c r="K41" s="28">
        <f t="shared" si="25"/>
        <v>786.26088911568058</v>
      </c>
      <c r="L41" s="28">
        <f t="shared" si="25"/>
        <v>627.46025118039313</v>
      </c>
      <c r="M41" s="28">
        <f t="shared" si="25"/>
        <v>825.25149245486455</v>
      </c>
      <c r="N41" s="28">
        <f t="shared" si="25"/>
        <v>867.60034245264103</v>
      </c>
      <c r="O41" s="28">
        <f t="shared" si="25"/>
        <v>798.64241405591827</v>
      </c>
      <c r="P41" s="28">
        <f t="shared" si="25"/>
        <v>518.21176705877485</v>
      </c>
      <c r="Q41" s="28">
        <f t="shared" si="25"/>
        <v>430.41270837875726</v>
      </c>
      <c r="R41" s="28">
        <f t="shared" ref="R41" si="26">R37-R$38-R$39</f>
        <v>450.7192221209765</v>
      </c>
      <c r="S41" s="29">
        <f t="shared" si="25"/>
        <v>480.97826821035</v>
      </c>
      <c r="T41" s="29">
        <f t="shared" si="25"/>
        <v>122.9330053439881</v>
      </c>
      <c r="U41" s="29">
        <f t="shared" si="25"/>
        <v>-340.52213411704639</v>
      </c>
      <c r="V41" s="31"/>
    </row>
    <row r="42" spans="2:41" x14ac:dyDescent="0.3">
      <c r="C42" s="21"/>
      <c r="D42" s="31"/>
      <c r="E42" s="51"/>
      <c r="F42" s="51"/>
      <c r="G42" s="51"/>
      <c r="H42" s="51"/>
      <c r="I42" s="51"/>
      <c r="J42" s="51"/>
      <c r="K42" s="51"/>
      <c r="L42" s="51"/>
      <c r="M42" s="51"/>
      <c r="N42" s="51"/>
      <c r="O42" s="51"/>
      <c r="P42" s="51"/>
      <c r="Q42" s="39"/>
      <c r="R42" s="39"/>
      <c r="S42" s="39"/>
      <c r="T42" s="39"/>
      <c r="U42" s="31"/>
    </row>
    <row r="43" spans="2:41" x14ac:dyDescent="0.3">
      <c r="B43" s="21" t="s">
        <v>216</v>
      </c>
      <c r="C43" s="21"/>
      <c r="D43" s="31"/>
      <c r="E43" s="51"/>
      <c r="F43" s="51"/>
      <c r="G43" s="51"/>
      <c r="H43" s="51"/>
      <c r="I43" s="51"/>
      <c r="J43" s="51"/>
      <c r="K43" s="51"/>
      <c r="L43" s="51"/>
      <c r="M43" s="51"/>
      <c r="N43" s="51"/>
      <c r="O43" s="51"/>
      <c r="P43" s="51"/>
      <c r="Q43" s="39"/>
      <c r="R43" s="39"/>
      <c r="S43" s="39"/>
      <c r="T43" s="39"/>
      <c r="U43" s="31"/>
    </row>
    <row r="44" spans="2:41" x14ac:dyDescent="0.3">
      <c r="C44" s="21"/>
      <c r="D44" s="31"/>
      <c r="E44" s="51"/>
      <c r="F44" s="51"/>
      <c r="G44" s="51"/>
      <c r="H44" s="51"/>
      <c r="I44" s="51"/>
      <c r="J44" s="51"/>
      <c r="K44" s="51"/>
      <c r="L44" s="51"/>
      <c r="M44" s="51"/>
      <c r="N44" s="51"/>
      <c r="O44" s="51"/>
      <c r="P44" s="51"/>
      <c r="Q44" s="39"/>
      <c r="R44" s="39"/>
      <c r="S44" s="39"/>
      <c r="T44" s="39"/>
      <c r="U44" s="31"/>
    </row>
    <row r="45" spans="2:41" x14ac:dyDescent="0.3">
      <c r="C45" s="3" t="s">
        <v>217</v>
      </c>
      <c r="D45" s="26">
        <f>'Input Data'!B279</f>
        <v>9.2299206334589616</v>
      </c>
      <c r="E45" s="51"/>
      <c r="F45" s="51"/>
      <c r="G45" s="51"/>
      <c r="H45" s="51"/>
      <c r="I45" s="51"/>
      <c r="J45" s="51"/>
      <c r="K45" s="51"/>
      <c r="L45" s="51"/>
      <c r="M45" s="51"/>
      <c r="N45" s="51"/>
      <c r="O45" s="51"/>
      <c r="P45" s="51"/>
      <c r="Q45" s="39"/>
      <c r="R45" s="39"/>
      <c r="S45" s="39"/>
      <c r="T45" s="39"/>
      <c r="U45" s="31"/>
      <c r="W45" s="65"/>
      <c r="X45" s="65"/>
    </row>
    <row r="46" spans="2:41" x14ac:dyDescent="0.3">
      <c r="C46" s="21"/>
      <c r="D46" s="31"/>
      <c r="E46" s="51"/>
      <c r="F46" s="51"/>
      <c r="G46" s="51"/>
      <c r="H46" s="51"/>
      <c r="I46" s="51"/>
      <c r="J46" s="51"/>
      <c r="K46" s="51"/>
      <c r="L46" s="51"/>
      <c r="M46" s="51"/>
      <c r="N46" s="51"/>
      <c r="O46" s="51"/>
      <c r="P46" s="51"/>
      <c r="Q46" s="39"/>
      <c r="R46" s="39"/>
      <c r="S46" s="39"/>
      <c r="T46" s="39"/>
      <c r="U46" s="31"/>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1"/>
    </row>
    <row r="48" spans="2:41" x14ac:dyDescent="0.3">
      <c r="C48" s="3" t="s">
        <v>214</v>
      </c>
      <c r="D48" s="29">
        <f t="shared" ref="D48:F49" si="27">S40</f>
        <v>480.97826821035</v>
      </c>
      <c r="E48" s="28">
        <f t="shared" si="27"/>
        <v>506.03487279681423</v>
      </c>
      <c r="F48" s="28">
        <f t="shared" si="27"/>
        <v>471.55092135676171</v>
      </c>
      <c r="G48" s="51"/>
      <c r="H48" s="51"/>
      <c r="I48" s="51"/>
      <c r="J48" s="51"/>
      <c r="K48" s="51"/>
      <c r="L48" s="51"/>
      <c r="M48" s="51"/>
      <c r="N48" s="51"/>
      <c r="O48" s="51"/>
      <c r="P48" s="51"/>
      <c r="Q48" s="39"/>
      <c r="R48" s="39"/>
      <c r="S48" s="39"/>
      <c r="T48" s="39"/>
      <c r="U48" s="31"/>
    </row>
    <row r="49" spans="2:24" x14ac:dyDescent="0.3">
      <c r="C49" s="3" t="s">
        <v>215</v>
      </c>
      <c r="D49" s="29">
        <f t="shared" si="27"/>
        <v>480.97826821035</v>
      </c>
      <c r="E49" s="28">
        <f t="shared" si="27"/>
        <v>122.9330053439881</v>
      </c>
      <c r="F49" s="28">
        <f t="shared" si="27"/>
        <v>-340.52213411704639</v>
      </c>
      <c r="G49" s="51"/>
      <c r="H49" s="51"/>
      <c r="I49" s="51"/>
      <c r="J49" s="51"/>
      <c r="K49" s="51"/>
      <c r="L49" s="51"/>
      <c r="M49" s="51"/>
      <c r="N49" s="51"/>
      <c r="O49" s="51"/>
      <c r="P49" s="51"/>
      <c r="Q49" s="39"/>
      <c r="R49" s="39"/>
      <c r="S49" s="39"/>
      <c r="T49" s="39"/>
      <c r="U49" s="31"/>
    </row>
    <row r="50" spans="2:24" x14ac:dyDescent="0.3">
      <c r="C50" s="3" t="s">
        <v>218</v>
      </c>
      <c r="D50" s="29">
        <f>'Input Data'!B207</f>
        <v>156.79791696624378</v>
      </c>
      <c r="E50" s="28">
        <f>'Input Data'!C207</f>
        <v>152.094097831075</v>
      </c>
      <c r="F50" s="28">
        <f>'Input Data'!D207</f>
        <v>98.014686037385502</v>
      </c>
      <c r="G50" s="51"/>
      <c r="H50" s="51"/>
      <c r="I50" s="51"/>
      <c r="J50" s="51"/>
      <c r="K50" s="51"/>
      <c r="L50" s="51"/>
      <c r="M50" s="51"/>
      <c r="N50" s="51"/>
      <c r="O50" s="51"/>
      <c r="P50" s="51"/>
      <c r="Q50" s="39"/>
      <c r="R50" s="39"/>
      <c r="S50" s="39"/>
      <c r="T50" s="39"/>
      <c r="U50" s="31"/>
    </row>
    <row r="51" spans="2:24" x14ac:dyDescent="0.3">
      <c r="C51" s="3" t="s">
        <v>219</v>
      </c>
      <c r="D51" s="29">
        <f>D48-D$50-$D$45</f>
        <v>314.95043061064723</v>
      </c>
      <c r="E51" s="28">
        <f t="shared" ref="E51:F52" si="28">E48-E$50-$D$45</f>
        <v>344.71085433228029</v>
      </c>
      <c r="F51" s="28">
        <f t="shared" si="28"/>
        <v>364.30631468591724</v>
      </c>
      <c r="G51" s="51"/>
      <c r="H51" s="51"/>
      <c r="I51" s="51"/>
      <c r="J51" s="51"/>
      <c r="K51" s="51"/>
      <c r="L51" s="51"/>
      <c r="M51" s="51"/>
      <c r="N51" s="51"/>
      <c r="O51" s="51"/>
      <c r="P51" s="51"/>
      <c r="Q51" s="39"/>
      <c r="R51" s="39"/>
      <c r="S51" s="39"/>
      <c r="T51" s="39"/>
      <c r="U51" s="31"/>
    </row>
    <row r="52" spans="2:24" x14ac:dyDescent="0.3">
      <c r="C52" s="3" t="s">
        <v>220</v>
      </c>
      <c r="D52" s="29">
        <f>D49-D$50-$D$45</f>
        <v>314.95043061064723</v>
      </c>
      <c r="E52" s="28">
        <f t="shared" si="28"/>
        <v>-38.391013120545864</v>
      </c>
      <c r="F52" s="28">
        <f>F49-F$50-$D$45</f>
        <v>-447.76674078789085</v>
      </c>
      <c r="G52" s="51"/>
      <c r="H52" s="51"/>
      <c r="I52" s="51"/>
      <c r="J52" s="51"/>
      <c r="K52" s="51"/>
      <c r="L52" s="51"/>
      <c r="M52" s="51"/>
      <c r="N52" s="51"/>
      <c r="O52" s="51"/>
      <c r="P52" s="51"/>
      <c r="Q52" s="39"/>
      <c r="R52" s="39"/>
      <c r="S52" s="39"/>
      <c r="T52" s="39"/>
      <c r="U52" s="31"/>
    </row>
    <row r="53" spans="2:24" x14ac:dyDescent="0.3">
      <c r="C53" s="21"/>
      <c r="D53" s="31"/>
      <c r="E53" s="51"/>
      <c r="F53" s="51"/>
      <c r="G53" s="51"/>
      <c r="H53" s="51"/>
      <c r="I53" s="51"/>
      <c r="J53" s="51"/>
      <c r="K53" s="51"/>
      <c r="L53" s="51"/>
      <c r="M53" s="51"/>
      <c r="N53" s="51"/>
      <c r="O53" s="51"/>
      <c r="P53" s="51"/>
      <c r="Q53" s="39"/>
      <c r="R53" s="39"/>
      <c r="S53" s="39"/>
      <c r="T53" s="39"/>
      <c r="U53" s="31"/>
    </row>
    <row r="54" spans="2:24" x14ac:dyDescent="0.3">
      <c r="B54" s="21" t="s">
        <v>221</v>
      </c>
      <c r="C54" s="21"/>
      <c r="D54" s="31"/>
      <c r="E54" s="51"/>
      <c r="F54" s="51"/>
      <c r="G54" s="51"/>
      <c r="H54" s="51"/>
      <c r="I54" s="51"/>
      <c r="J54" s="51"/>
      <c r="K54" s="51"/>
      <c r="L54" s="51"/>
      <c r="M54" s="51"/>
      <c r="N54" s="51"/>
      <c r="O54" s="51"/>
      <c r="P54" s="51"/>
      <c r="Q54" s="39"/>
      <c r="R54" s="39"/>
      <c r="S54" s="39"/>
      <c r="T54" s="39"/>
      <c r="U54" s="31"/>
    </row>
    <row r="55" spans="2:24" x14ac:dyDescent="0.3">
      <c r="C55" s="21"/>
      <c r="D55" s="31"/>
      <c r="E55" s="51"/>
      <c r="F55" s="51"/>
      <c r="G55" s="51"/>
      <c r="H55" s="51"/>
      <c r="I55" s="51"/>
      <c r="J55" s="51"/>
      <c r="K55" s="51"/>
      <c r="L55" s="51"/>
      <c r="M55" s="51"/>
      <c r="N55" s="51"/>
      <c r="O55" s="51"/>
      <c r="P55" s="51"/>
      <c r="Q55" s="39"/>
      <c r="R55" s="39"/>
      <c r="S55" s="39"/>
      <c r="T55" s="39"/>
      <c r="U55" s="31"/>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1"/>
      <c r="W56" s="65"/>
      <c r="X56" s="65"/>
    </row>
    <row r="57" spans="2:24" x14ac:dyDescent="0.3">
      <c r="C57" s="3" t="s">
        <v>223</v>
      </c>
      <c r="D57" s="42">
        <f>'Input Data'!B232</f>
        <v>0.92479223867411853</v>
      </c>
      <c r="E57" s="51"/>
      <c r="F57" s="51"/>
      <c r="G57" s="51"/>
      <c r="H57" s="51"/>
      <c r="I57" s="51"/>
      <c r="J57" s="51"/>
      <c r="K57" s="51"/>
      <c r="L57" s="51"/>
      <c r="M57" s="51"/>
      <c r="N57" s="51"/>
      <c r="O57" s="51"/>
      <c r="P57" s="51"/>
      <c r="Q57" s="39"/>
      <c r="R57" s="39"/>
      <c r="S57" s="39"/>
      <c r="T57" s="39"/>
      <c r="U57" s="31"/>
      <c r="W57" s="65"/>
      <c r="X57" s="65"/>
    </row>
    <row r="58" spans="2:24" x14ac:dyDescent="0.3">
      <c r="C58" s="3" t="s">
        <v>224</v>
      </c>
      <c r="D58" s="42">
        <f>'Input Data'!B256</f>
        <v>0.70438377948582054</v>
      </c>
      <c r="E58" s="51"/>
      <c r="F58" s="51"/>
      <c r="G58" s="51"/>
      <c r="H58" s="51"/>
      <c r="I58" s="51"/>
      <c r="J58" s="51"/>
      <c r="K58" s="51"/>
      <c r="L58" s="51"/>
      <c r="M58" s="51"/>
      <c r="N58" s="51"/>
      <c r="O58" s="51"/>
      <c r="P58" s="51"/>
      <c r="Q58" s="39"/>
      <c r="R58" s="39"/>
      <c r="S58" s="39"/>
      <c r="T58" s="39"/>
      <c r="U58" s="31"/>
      <c r="W58" s="65"/>
      <c r="X58" s="65"/>
    </row>
    <row r="59" spans="2:24" x14ac:dyDescent="0.3">
      <c r="C59" s="21"/>
      <c r="D59" s="31"/>
      <c r="E59" s="51"/>
      <c r="F59" s="51"/>
      <c r="G59" s="51"/>
      <c r="H59" s="51"/>
      <c r="I59" s="51"/>
      <c r="J59" s="51"/>
      <c r="K59" s="51"/>
      <c r="L59" s="51"/>
      <c r="M59" s="51"/>
      <c r="N59" s="51"/>
      <c r="O59" s="51"/>
      <c r="P59" s="51"/>
      <c r="Q59" s="39"/>
      <c r="R59" s="39"/>
      <c r="S59" s="39"/>
      <c r="T59" s="39"/>
      <c r="U59" s="31"/>
    </row>
    <row r="60" spans="2:24" x14ac:dyDescent="0.3">
      <c r="C60" s="3" t="s">
        <v>225</v>
      </c>
      <c r="D60" s="28" t="str">
        <f>F47</f>
        <v>2027/28</v>
      </c>
      <c r="E60" s="51"/>
      <c r="F60" s="51"/>
      <c r="G60" s="51"/>
      <c r="H60" s="51"/>
      <c r="I60" s="51"/>
      <c r="J60" s="51"/>
      <c r="K60" s="51"/>
      <c r="L60" s="51"/>
      <c r="M60" s="51"/>
      <c r="N60" s="51"/>
      <c r="O60" s="51"/>
      <c r="P60" s="51"/>
      <c r="Q60" s="39"/>
      <c r="R60" s="39"/>
      <c r="S60" s="39"/>
      <c r="T60" s="39"/>
      <c r="U60" s="31"/>
    </row>
    <row r="61" spans="2:24" x14ac:dyDescent="0.3">
      <c r="C61" s="3" t="s">
        <v>226</v>
      </c>
      <c r="D61" s="28" t="str">
        <f>E47</f>
        <v>2026/27</v>
      </c>
      <c r="E61" s="51"/>
      <c r="F61" s="51"/>
      <c r="G61" s="51"/>
      <c r="H61" s="51"/>
      <c r="I61" s="51"/>
      <c r="J61" s="51"/>
      <c r="K61" s="51"/>
      <c r="L61" s="51"/>
      <c r="M61" s="51"/>
      <c r="N61" s="51"/>
      <c r="O61" s="51"/>
      <c r="P61" s="51"/>
      <c r="Q61" s="39"/>
      <c r="R61" s="39"/>
      <c r="S61" s="39"/>
      <c r="T61" s="39"/>
      <c r="U61" s="31"/>
    </row>
    <row r="62" spans="2:24" x14ac:dyDescent="0.3">
      <c r="C62" s="3" t="s">
        <v>227</v>
      </c>
      <c r="D62" s="68">
        <f>F51/D$56/D$57/D$58</f>
        <v>567.1397555902895</v>
      </c>
      <c r="E62" s="51"/>
      <c r="F62" s="51"/>
      <c r="G62" s="51"/>
      <c r="H62" s="51"/>
      <c r="I62" s="51"/>
      <c r="J62" s="51"/>
      <c r="K62" s="51"/>
      <c r="L62" s="51"/>
      <c r="M62" s="51"/>
      <c r="N62" s="51"/>
      <c r="O62" s="51"/>
      <c r="P62" s="51"/>
      <c r="Q62" s="39"/>
      <c r="R62" s="39"/>
      <c r="S62" s="39"/>
      <c r="T62" s="39"/>
      <c r="U62" s="31"/>
    </row>
    <row r="63" spans="2:24" x14ac:dyDescent="0.3">
      <c r="C63" s="3" t="s">
        <v>228</v>
      </c>
      <c r="D63" s="68">
        <f>F52/D$56/D$57/D$58</f>
        <v>-697.06812562621099</v>
      </c>
      <c r="E63" s="51"/>
      <c r="F63" s="51"/>
      <c r="G63" s="51"/>
      <c r="H63" s="51"/>
      <c r="I63" s="51"/>
      <c r="J63" s="51"/>
      <c r="K63" s="51"/>
      <c r="L63" s="51"/>
      <c r="M63" s="51"/>
      <c r="N63" s="51"/>
      <c r="O63" s="51"/>
      <c r="P63" s="51"/>
      <c r="Q63" s="39"/>
      <c r="R63" s="39"/>
      <c r="S63" s="39"/>
      <c r="T63" s="39"/>
      <c r="U63" s="31"/>
    </row>
    <row r="64" spans="2:24" ht="14.5" x14ac:dyDescent="0.35">
      <c r="C64" s="3" t="s">
        <v>2</v>
      </c>
      <c r="D64" s="68">
        <f>D63-D62</f>
        <v>-1264.2078812165005</v>
      </c>
      <c r="E64" s="56" t="s">
        <v>229</v>
      </c>
      <c r="F64" s="51"/>
      <c r="G64" s="51"/>
      <c r="H64" s="51"/>
      <c r="I64" s="51"/>
      <c r="J64" s="51"/>
      <c r="K64" s="51"/>
      <c r="L64" s="51"/>
      <c r="M64" s="51"/>
      <c r="N64" s="51"/>
      <c r="O64" s="51"/>
      <c r="P64" s="51"/>
      <c r="Q64" s="39"/>
      <c r="R64" s="39"/>
      <c r="S64" s="39"/>
      <c r="T64" s="39"/>
      <c r="U64" s="31"/>
    </row>
    <row r="65" spans="2:21" x14ac:dyDescent="0.3">
      <c r="C65" s="21"/>
      <c r="D65" s="31"/>
      <c r="E65" s="51"/>
      <c r="F65" s="51"/>
      <c r="G65" s="51"/>
      <c r="H65" s="51"/>
      <c r="I65" s="51"/>
      <c r="J65" s="51"/>
      <c r="K65" s="51"/>
      <c r="L65" s="51"/>
      <c r="M65" s="51"/>
      <c r="N65" s="51"/>
      <c r="O65" s="51"/>
      <c r="P65" s="51"/>
      <c r="Q65" s="39"/>
      <c r="R65" s="39"/>
      <c r="S65" s="39"/>
      <c r="T65" s="39"/>
      <c r="U65" s="31"/>
    </row>
    <row r="66" spans="2:21" x14ac:dyDescent="0.3">
      <c r="B66" s="21" t="s">
        <v>230</v>
      </c>
      <c r="C66" s="21"/>
      <c r="D66" s="31"/>
      <c r="E66" s="51"/>
      <c r="F66" s="51"/>
      <c r="G66" s="51"/>
      <c r="H66" s="51"/>
      <c r="I66" s="51"/>
      <c r="J66" s="51"/>
      <c r="K66" s="51"/>
      <c r="L66" s="51"/>
      <c r="M66" s="51"/>
      <c r="N66" s="51"/>
      <c r="O66" s="51"/>
      <c r="P66" s="51"/>
      <c r="Q66" s="39"/>
      <c r="R66" s="39"/>
      <c r="S66" s="39"/>
      <c r="T66" s="39"/>
      <c r="U66" s="31"/>
    </row>
    <row r="67" spans="2:21" x14ac:dyDescent="0.3">
      <c r="B67" s="21" t="s">
        <v>231</v>
      </c>
      <c r="C67" s="21"/>
      <c r="D67" s="31"/>
      <c r="E67" s="51"/>
      <c r="F67" s="51"/>
      <c r="G67" s="51"/>
      <c r="H67" s="51"/>
      <c r="I67" s="51"/>
      <c r="J67" s="51"/>
      <c r="K67" s="51"/>
      <c r="L67" s="51"/>
      <c r="M67" s="51"/>
      <c r="N67" s="51"/>
      <c r="O67" s="51"/>
      <c r="P67" s="51"/>
      <c r="Q67" s="39"/>
      <c r="R67" s="39"/>
      <c r="S67" s="39"/>
      <c r="T67" s="39"/>
      <c r="U67" s="31"/>
    </row>
    <row r="68" spans="2:21" x14ac:dyDescent="0.3">
      <c r="B68" s="21"/>
      <c r="C68" s="21"/>
      <c r="D68" s="31"/>
      <c r="E68" s="51"/>
      <c r="F68" s="51"/>
      <c r="G68" s="51"/>
      <c r="H68" s="51"/>
      <c r="I68" s="51"/>
      <c r="J68" s="51"/>
      <c r="K68" s="51"/>
      <c r="L68" s="51"/>
      <c r="M68" s="51"/>
      <c r="N68" s="51"/>
      <c r="O68" s="51"/>
      <c r="P68" s="51"/>
      <c r="Q68" s="39"/>
      <c r="R68" s="39"/>
      <c r="S68" s="39"/>
      <c r="T68" s="39"/>
      <c r="U68" s="31"/>
    </row>
    <row r="69" spans="2:21" x14ac:dyDescent="0.3">
      <c r="B69" s="21"/>
      <c r="C69" s="34"/>
      <c r="D69" s="27" t="str">
        <f>D61</f>
        <v>2026/27</v>
      </c>
      <c r="E69" s="51"/>
      <c r="F69" s="51"/>
      <c r="G69" s="51"/>
      <c r="H69" s="51"/>
      <c r="I69" s="51"/>
      <c r="J69" s="51"/>
      <c r="K69" s="51"/>
      <c r="L69" s="51"/>
      <c r="M69" s="51"/>
      <c r="N69" s="51"/>
      <c r="O69" s="51"/>
      <c r="P69" s="51"/>
      <c r="Q69" s="39"/>
      <c r="R69" s="39"/>
      <c r="S69" s="39"/>
      <c r="T69" s="39"/>
      <c r="U69" s="31"/>
    </row>
    <row r="70" spans="2:21" x14ac:dyDescent="0.3">
      <c r="B70" s="21"/>
      <c r="C70" s="23" t="s">
        <v>232</v>
      </c>
      <c r="D70" s="29">
        <f>MAX(D62:D63)</f>
        <v>567.1397555902895</v>
      </c>
    </row>
    <row r="72" spans="2:21" ht="14.5" x14ac:dyDescent="0.35">
      <c r="B72" s="62" t="s">
        <v>112</v>
      </c>
    </row>
  </sheetData>
  <phoneticPr fontId="13" type="noConversion"/>
  <conditionalFormatting sqref="W20:W21">
    <cfRule type="cellIs" dxfId="383" priority="23" operator="greaterThan">
      <formula>0.000001</formula>
    </cfRule>
    <cfRule type="cellIs" dxfId="382" priority="24" operator="lessThan">
      <formula>-0.000001</formula>
    </cfRule>
  </conditionalFormatting>
  <conditionalFormatting sqref="W23:W24">
    <cfRule type="cellIs" dxfId="381" priority="21" operator="greaterThan">
      <formula>0.000001</formula>
    </cfRule>
    <cfRule type="cellIs" dxfId="380" priority="22" operator="lessThan">
      <formula>-0.000001</formula>
    </cfRule>
  </conditionalFormatting>
  <conditionalFormatting sqref="W38:W39">
    <cfRule type="cellIs" dxfId="379" priority="13" operator="greaterThan">
      <formula>0.000001</formula>
    </cfRule>
    <cfRule type="cellIs" dxfId="378" priority="14" operator="lessThan">
      <formula>-0.000001</formula>
    </cfRule>
  </conditionalFormatting>
  <conditionalFormatting sqref="W1:X1">
    <cfRule type="cellIs" dxfId="377" priority="27" operator="greaterThan">
      <formula>0.000001</formula>
    </cfRule>
    <cfRule type="cellIs" dxfId="376" priority="28" operator="lessThan">
      <formula>-0.000001</formula>
    </cfRule>
  </conditionalFormatting>
  <conditionalFormatting sqref="W6:X6">
    <cfRule type="cellIs" dxfId="375" priority="1" operator="greaterThan">
      <formula>0.000001</formula>
    </cfRule>
    <cfRule type="cellIs" dxfId="374" priority="2" operator="lessThan">
      <formula>-0.000001</formula>
    </cfRule>
  </conditionalFormatting>
  <conditionalFormatting sqref="W30:X31">
    <cfRule type="cellIs" dxfId="373" priority="17" operator="greaterThan">
      <formula>0.000001</formula>
    </cfRule>
    <cfRule type="cellIs" dxfId="372" priority="18" operator="lessThan">
      <formula>-0.000001</formula>
    </cfRule>
  </conditionalFormatting>
  <conditionalFormatting sqref="W45:X45">
    <cfRule type="cellIs" dxfId="371" priority="5" operator="greaterThan">
      <formula>0.000001</formula>
    </cfRule>
    <cfRule type="cellIs" dxfId="370" priority="6" operator="lessThan">
      <formula>-0.000001</formula>
    </cfRule>
  </conditionalFormatting>
  <conditionalFormatting sqref="W56:X58">
    <cfRule type="cellIs" dxfId="369" priority="3" operator="greaterThan">
      <formula>0.000001</formula>
    </cfRule>
    <cfRule type="cellIs" dxfId="368" priority="4" operator="lessThan">
      <formula>-0.000001</formula>
    </cfRule>
  </conditionalFormatting>
  <conditionalFormatting sqref="W9:AO10">
    <cfRule type="cellIs" dxfId="367" priority="25" operator="greaterThan">
      <formula>0.000001</formula>
    </cfRule>
    <cfRule type="cellIs" dxfId="366" priority="26" operator="lessThan">
      <formula>-0.000001</formula>
    </cfRule>
  </conditionalFormatting>
  <conditionalFormatting sqref="X36:X37 Y38:AO39">
    <cfRule type="cellIs" dxfId="365" priority="35" operator="greaterThan">
      <formula>0.000001</formula>
    </cfRule>
    <cfRule type="cellIs" dxfId="364" priority="36" operator="lessThan">
      <formula>-0.000001</formula>
    </cfRule>
  </conditionalFormatting>
  <conditionalFormatting sqref="X17:AO18 Y19:AO23">
    <cfRule type="cellIs" dxfId="363" priority="31" operator="greaterThan">
      <formula>0.000001</formula>
    </cfRule>
    <cfRule type="cellIs" dxfId="362" priority="32" operator="lessThan">
      <formula>-0.000001</formula>
    </cfRule>
  </conditionalFormatting>
  <conditionalFormatting sqref="AA30:AO31 Y30:Z33">
    <cfRule type="cellIs" dxfId="361" priority="33" operator="greaterThan">
      <formula>0.000001</formula>
    </cfRule>
    <cfRule type="cellIs" dxfId="360" priority="34" operator="lessThan">
      <formula>-0.000001</formula>
    </cfRule>
  </conditionalFormatting>
  <hyperlinks>
    <hyperlink ref="B72" location="Contents!A1" display="Link to Contents page" xr:uid="{2A49FD9F-9FDE-488E-8D24-EA5350CA19D7}"/>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FDE2-CC91-42AF-80D1-6D4BB80C8305}">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2"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x14ac:dyDescent="0.3">
      <c r="A2" s="21" t="s">
        <v>191</v>
      </c>
    </row>
    <row r="3" spans="1:4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Data'!B12</f>
        <v>9912.4912955526688</v>
      </c>
      <c r="E9" s="27">
        <f>'Input Data'!C12</f>
        <v>9878.4451949750019</v>
      </c>
      <c r="F9" s="27">
        <f>'Input Data'!D12</f>
        <v>10141.231532635295</v>
      </c>
      <c r="G9" s="27">
        <f>'Input Data'!E12</f>
        <v>10131.855451080466</v>
      </c>
      <c r="H9" s="27">
        <f>'Input Data'!F12</f>
        <v>10149.929515826718</v>
      </c>
      <c r="I9" s="27">
        <f>'Input Data'!G12</f>
        <v>10063.707921100358</v>
      </c>
      <c r="J9" s="27">
        <f>'Input Data'!H12</f>
        <v>10117.920727885527</v>
      </c>
      <c r="K9" s="27">
        <f>'Input Data'!I12</f>
        <v>10210.986560650937</v>
      </c>
      <c r="L9" s="27">
        <f>'Input Data'!J12</f>
        <v>10293.845550035485</v>
      </c>
      <c r="M9" s="27">
        <f>'Input Data'!K12</f>
        <v>10416.957134591123</v>
      </c>
      <c r="N9" s="27">
        <f>'Input Data'!L12</f>
        <v>10715.90990809725</v>
      </c>
      <c r="O9" s="27">
        <f>'Input Data'!M12</f>
        <v>10957.667765068125</v>
      </c>
      <c r="P9" s="27">
        <f>'Input Data'!N12</f>
        <v>10906.934116094755</v>
      </c>
      <c r="Q9" s="27">
        <f>'Input Data'!O12</f>
        <v>10967.29099651891</v>
      </c>
      <c r="R9" s="27">
        <f>'Input Data'!P12</f>
        <v>10978.06041242323</v>
      </c>
      <c r="S9" s="29">
        <f>'Input Data'!Q12</f>
        <v>10977.185886665129</v>
      </c>
      <c r="T9" s="29">
        <f>'Input Data'!R12</f>
        <v>10976.110966980828</v>
      </c>
      <c r="U9" s="29">
        <f>'Input Data'!S12</f>
        <v>10974.588492698507</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9912.4912955526688</v>
      </c>
      <c r="E10" s="27">
        <f t="shared" ref="E10:Q10" si="0">E9</f>
        <v>9878.4451949750019</v>
      </c>
      <c r="F10" s="27">
        <f t="shared" si="0"/>
        <v>10141.231532635295</v>
      </c>
      <c r="G10" s="27">
        <f t="shared" si="0"/>
        <v>10131.855451080466</v>
      </c>
      <c r="H10" s="27">
        <f t="shared" si="0"/>
        <v>10149.929515826718</v>
      </c>
      <c r="I10" s="27">
        <f t="shared" si="0"/>
        <v>10063.707921100358</v>
      </c>
      <c r="J10" s="27">
        <f t="shared" si="0"/>
        <v>10117.920727885527</v>
      </c>
      <c r="K10" s="27">
        <f t="shared" si="0"/>
        <v>10210.986560650937</v>
      </c>
      <c r="L10" s="27">
        <f t="shared" si="0"/>
        <v>10293.845550035485</v>
      </c>
      <c r="M10" s="27">
        <f t="shared" si="0"/>
        <v>10416.957134591123</v>
      </c>
      <c r="N10" s="27">
        <f t="shared" si="0"/>
        <v>10715.90990809725</v>
      </c>
      <c r="O10" s="27">
        <f t="shared" si="0"/>
        <v>10957.667765068125</v>
      </c>
      <c r="P10" s="27">
        <f t="shared" si="0"/>
        <v>10906.934116094755</v>
      </c>
      <c r="Q10" s="27">
        <f t="shared" si="0"/>
        <v>10967.29099651891</v>
      </c>
      <c r="R10" s="27">
        <f t="shared" ref="R10" si="1">R9</f>
        <v>10978.06041242323</v>
      </c>
      <c r="S10" s="29">
        <f>'Input Data'!B335</f>
        <v>11004.428784529537</v>
      </c>
      <c r="T10" s="29">
        <f>'Input Data'!C335</f>
        <v>11077.169316354693</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27.242897864407496</v>
      </c>
      <c r="T11" s="29">
        <f>T10-T9</f>
        <v>101.05834937386498</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2">E8</f>
        <v>2011/12</v>
      </c>
      <c r="F16" s="26" t="str">
        <f t="shared" si="2"/>
        <v>2012/13</v>
      </c>
      <c r="G16" s="26" t="str">
        <f t="shared" si="2"/>
        <v>2013/14</v>
      </c>
      <c r="H16" s="26" t="str">
        <f t="shared" si="2"/>
        <v>2014/15</v>
      </c>
      <c r="I16" s="26" t="str">
        <f t="shared" si="2"/>
        <v>2015/16</v>
      </c>
      <c r="J16" s="26" t="str">
        <f t="shared" si="2"/>
        <v>2016/17</v>
      </c>
      <c r="K16" s="26" t="str">
        <f t="shared" si="2"/>
        <v>2017/18</v>
      </c>
      <c r="L16" s="26" t="str">
        <f t="shared" si="2"/>
        <v>2018/19</v>
      </c>
      <c r="M16" s="26" t="str">
        <f t="shared" si="2"/>
        <v>2019/20</v>
      </c>
      <c r="N16" s="26" t="str">
        <f t="shared" si="2"/>
        <v>2020/21</v>
      </c>
      <c r="O16" s="26" t="str">
        <f t="shared" si="2"/>
        <v>2021/22</v>
      </c>
      <c r="P16" s="26" t="str">
        <f t="shared" si="2"/>
        <v>2022/23</v>
      </c>
      <c r="Q16" s="26" t="str">
        <f t="shared" si="2"/>
        <v>2023/24</v>
      </c>
      <c r="R16" s="26" t="str">
        <f t="shared" si="2"/>
        <v>2024/25</v>
      </c>
      <c r="S16" s="26" t="str">
        <f t="shared" si="2"/>
        <v>2025/26</v>
      </c>
      <c r="T16" s="26" t="str">
        <f t="shared" si="2"/>
        <v>2026/27</v>
      </c>
      <c r="U16" s="26" t="str">
        <f t="shared" si="2"/>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1079.0757685428916</v>
      </c>
      <c r="F17" s="28">
        <f t="shared" ref="F17:U17" si="3">F21+F24</f>
        <v>909.01663656031792</v>
      </c>
      <c r="G17" s="28">
        <f t="shared" si="3"/>
        <v>1079.3971342112329</v>
      </c>
      <c r="H17" s="28">
        <f t="shared" si="3"/>
        <v>1133.8669584286579</v>
      </c>
      <c r="I17" s="28">
        <f t="shared" si="3"/>
        <v>1242.801706275083</v>
      </c>
      <c r="J17" s="28">
        <f t="shared" si="3"/>
        <v>1181.2645016422266</v>
      </c>
      <c r="K17" s="28">
        <f t="shared" si="3"/>
        <v>1178.1958997362472</v>
      </c>
      <c r="L17" s="28">
        <f t="shared" si="3"/>
        <v>1096.0914822543773</v>
      </c>
      <c r="M17" s="28">
        <f t="shared" si="3"/>
        <v>1007.8341649245683</v>
      </c>
      <c r="N17" s="28">
        <f t="shared" si="3"/>
        <v>768.72407647365662</v>
      </c>
      <c r="O17" s="28">
        <f t="shared" si="3"/>
        <v>861.776431729455</v>
      </c>
      <c r="P17" s="28">
        <f t="shared" si="3"/>
        <v>1122.1869753444143</v>
      </c>
      <c r="Q17" s="28">
        <f t="shared" si="3"/>
        <v>997.90332772998988</v>
      </c>
      <c r="R17" s="28">
        <f t="shared" ref="R17" si="4">R21+R24</f>
        <v>983.23348231576165</v>
      </c>
      <c r="S17" s="29">
        <f>S21+S24</f>
        <v>982.43764285687143</v>
      </c>
      <c r="T17" s="29">
        <f t="shared" si="3"/>
        <v>978.87782909863381</v>
      </c>
      <c r="U17" s="29">
        <f t="shared" si="3"/>
        <v>978.78197438159714</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1079.0757685428916</v>
      </c>
      <c r="F18" s="28">
        <f t="shared" ref="F18:U18" si="5">F22+F25</f>
        <v>909.01663656031792</v>
      </c>
      <c r="G18" s="28">
        <f t="shared" si="5"/>
        <v>1079.3971342112329</v>
      </c>
      <c r="H18" s="28">
        <f t="shared" si="5"/>
        <v>1133.8669584286579</v>
      </c>
      <c r="I18" s="28">
        <f t="shared" si="5"/>
        <v>1242.801706275083</v>
      </c>
      <c r="J18" s="28">
        <f t="shared" si="5"/>
        <v>1181.2645016422266</v>
      </c>
      <c r="K18" s="28">
        <f t="shared" si="5"/>
        <v>1178.1958997362472</v>
      </c>
      <c r="L18" s="28">
        <f t="shared" si="5"/>
        <v>1096.0914822543773</v>
      </c>
      <c r="M18" s="28">
        <f t="shared" si="5"/>
        <v>1007.8341649245683</v>
      </c>
      <c r="N18" s="28">
        <f t="shared" si="5"/>
        <v>768.72407647365662</v>
      </c>
      <c r="O18" s="28">
        <f t="shared" si="5"/>
        <v>861.776431729455</v>
      </c>
      <c r="P18" s="28">
        <f t="shared" si="5"/>
        <v>1122.1869753444143</v>
      </c>
      <c r="Q18" s="28">
        <f t="shared" si="5"/>
        <v>997.90332772998988</v>
      </c>
      <c r="R18" s="28">
        <f t="shared" ref="R18" si="6">R22+R25</f>
        <v>983.23348231576165</v>
      </c>
      <c r="S18" s="29">
        <f t="shared" si="5"/>
        <v>982.43764285687143</v>
      </c>
      <c r="T18" s="29">
        <f t="shared" si="5"/>
        <v>981.30718294170413</v>
      </c>
      <c r="U18" s="29">
        <f t="shared" si="5"/>
        <v>987.79373556235214</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S18-S17</f>
        <v>0</v>
      </c>
      <c r="T19" s="29">
        <f>T18-T17</f>
        <v>2.4293538430703165</v>
      </c>
      <c r="U19" s="29">
        <f>U18-U17</f>
        <v>9.011761180755002</v>
      </c>
      <c r="Y19" s="65"/>
      <c r="Z19" s="65"/>
      <c r="AA19" s="65"/>
      <c r="AB19" s="65"/>
      <c r="AC19" s="65"/>
      <c r="AD19" s="65"/>
      <c r="AE19" s="65"/>
      <c r="AF19" s="65"/>
      <c r="AG19" s="65"/>
      <c r="AH19" s="65"/>
      <c r="AI19" s="65"/>
      <c r="AJ19" s="65"/>
      <c r="AK19" s="65"/>
      <c r="AL19" s="65"/>
      <c r="AM19" s="65"/>
      <c r="AN19" s="65"/>
      <c r="AO19" s="65"/>
    </row>
    <row r="20" spans="2:41" x14ac:dyDescent="0.3">
      <c r="C20" s="23" t="s">
        <v>202</v>
      </c>
      <c r="D20" s="27"/>
      <c r="E20" s="43">
        <f>'Input Data'!B74</f>
        <v>8.1282185045080974E-2</v>
      </c>
      <c r="F20" s="43">
        <f>'Input Data'!C74</f>
        <v>6.947885782783203E-2</v>
      </c>
      <c r="G20" s="43">
        <f>'Input Data'!D74</f>
        <v>8.2595590215134809E-2</v>
      </c>
      <c r="H20" s="43">
        <f>'Input Data'!E74</f>
        <v>8.9785877702298636E-2</v>
      </c>
      <c r="I20" s="43">
        <f>'Input Data'!F74</f>
        <v>0.10164116471181299</v>
      </c>
      <c r="J20" s="43">
        <f>'Input Data'!G74</f>
        <v>9.4477112120870316E-2</v>
      </c>
      <c r="K20" s="43">
        <f>'Input Data'!H74</f>
        <v>9.8687180945106104E-2</v>
      </c>
      <c r="L20" s="43">
        <f>'Input Data'!I74</f>
        <v>9.2200131571882588E-2</v>
      </c>
      <c r="M20" s="43">
        <f>'Input Data'!J74</f>
        <v>8.0628411487601331E-2</v>
      </c>
      <c r="N20" s="43">
        <f>'Input Data'!K74</f>
        <v>5.8707676375293033E-2</v>
      </c>
      <c r="O20" s="43">
        <f>'Input Data'!L74</f>
        <v>6.5140421518763675E-2</v>
      </c>
      <c r="P20" s="43">
        <f>'Input Data'!M74</f>
        <v>8.6543725892864437E-2</v>
      </c>
      <c r="Q20" s="43">
        <f>'Input Data'!N74</f>
        <v>7.6937587027461826E-2</v>
      </c>
      <c r="R20" s="43">
        <f>'Input Data'!O74</f>
        <v>7.5470674491341941E-2</v>
      </c>
      <c r="S20" s="44">
        <f>'Input Data'!P74</f>
        <v>7.3961094426699375E-2</v>
      </c>
      <c r="T20" s="44">
        <f>'Input Data'!Q74</f>
        <v>7.3698971043416051E-2</v>
      </c>
      <c r="U20" s="44">
        <f>'Input Data'!R74</f>
        <v>7.3698971043416037E-2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805.70895174286647</v>
      </c>
      <c r="F21" s="28">
        <f t="shared" ref="F21:S21" si="7">F$20*E9</f>
        <v>686.34308926169865</v>
      </c>
      <c r="G21" s="28">
        <f t="shared" si="7"/>
        <v>837.62100394634831</v>
      </c>
      <c r="H21" s="28">
        <f t="shared" si="7"/>
        <v>909.69753442807848</v>
      </c>
      <c r="I21" s="28">
        <f t="shared" si="7"/>
        <v>1031.6506577314358</v>
      </c>
      <c r="J21" s="28">
        <f t="shared" si="7"/>
        <v>950.79006161348923</v>
      </c>
      <c r="K21" s="28">
        <f t="shared" si="7"/>
        <v>998.50907366107856</v>
      </c>
      <c r="L21" s="28">
        <f t="shared" si="7"/>
        <v>941.45430437074128</v>
      </c>
      <c r="M21" s="28">
        <f t="shared" si="7"/>
        <v>829.97641479807498</v>
      </c>
      <c r="N21" s="28">
        <f t="shared" si="7"/>
        <v>611.55534827287545</v>
      </c>
      <c r="O21" s="28">
        <f t="shared" si="7"/>
        <v>698.03888837055104</v>
      </c>
      <c r="P21" s="28">
        <f t="shared" si="7"/>
        <v>948.31739548513224</v>
      </c>
      <c r="Q21" s="28">
        <f t="shared" si="7"/>
        <v>839.15319275983268</v>
      </c>
      <c r="R21" s="28">
        <f t="shared" si="7"/>
        <v>827.70884885010389</v>
      </c>
      <c r="S21" s="29">
        <f t="shared" si="7"/>
        <v>811.94936278524483</v>
      </c>
      <c r="T21" s="29">
        <f t="shared" ref="T21:T22" si="8">T$20*S9</f>
        <v>809.0073047995287</v>
      </c>
      <c r="U21" s="29">
        <f t="shared" ref="U21:U22" si="9">U$20*T9</f>
        <v>808.92808432484128</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805.70895174286647</v>
      </c>
      <c r="F22" s="28">
        <f t="shared" ref="F22:S22" si="10">F$20*E10</f>
        <v>686.34308926169865</v>
      </c>
      <c r="G22" s="28">
        <f t="shared" si="10"/>
        <v>837.62100394634831</v>
      </c>
      <c r="H22" s="28">
        <f t="shared" si="10"/>
        <v>909.69753442807848</v>
      </c>
      <c r="I22" s="28">
        <f t="shared" si="10"/>
        <v>1031.6506577314358</v>
      </c>
      <c r="J22" s="28">
        <f t="shared" si="10"/>
        <v>950.79006161348923</v>
      </c>
      <c r="K22" s="28">
        <f t="shared" si="10"/>
        <v>998.50907366107856</v>
      </c>
      <c r="L22" s="28">
        <f t="shared" si="10"/>
        <v>941.45430437074128</v>
      </c>
      <c r="M22" s="28">
        <f t="shared" si="10"/>
        <v>829.97641479807498</v>
      </c>
      <c r="N22" s="28">
        <f t="shared" si="10"/>
        <v>611.55534827287545</v>
      </c>
      <c r="O22" s="28">
        <f t="shared" si="10"/>
        <v>698.03888837055104</v>
      </c>
      <c r="P22" s="28">
        <f t="shared" si="10"/>
        <v>948.31739548513224</v>
      </c>
      <c r="Q22" s="28">
        <f t="shared" si="10"/>
        <v>839.15319275983268</v>
      </c>
      <c r="R22" s="28">
        <f t="shared" si="10"/>
        <v>827.70884885010389</v>
      </c>
      <c r="S22" s="29">
        <f t="shared" si="10"/>
        <v>811.94936278524483</v>
      </c>
      <c r="T22" s="29">
        <f t="shared" si="8"/>
        <v>811.01507834037636</v>
      </c>
      <c r="U22" s="29">
        <f t="shared" si="9"/>
        <v>816.37598068904117</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7"/>
      <c r="E23" s="43">
        <f>'Input Data'!B100</f>
        <v>2.7578013301527312E-2</v>
      </c>
      <c r="F23" s="43">
        <f>'Input Data'!C100</f>
        <v>2.2541355740060134E-2</v>
      </c>
      <c r="G23" s="43">
        <f>'Input Data'!D100</f>
        <v>2.3840904281381369E-2</v>
      </c>
      <c r="H23" s="43">
        <f>'Input Data'!E100</f>
        <v>2.2125209452793157E-2</v>
      </c>
      <c r="I23" s="43">
        <f>'Input Data'!F100</f>
        <v>2.0803203432536232E-2</v>
      </c>
      <c r="J23" s="43">
        <f>'Input Data'!G100</f>
        <v>2.2901543033210119E-2</v>
      </c>
      <c r="K23" s="43">
        <f>'Input Data'!H100</f>
        <v>1.7759264072898125E-2</v>
      </c>
      <c r="L23" s="43">
        <f>'Input Data'!I100</f>
        <v>1.5144195613727079E-2</v>
      </c>
      <c r="M23" s="43">
        <f>'Input Data'!J100</f>
        <v>1.7278066711024255E-2</v>
      </c>
      <c r="N23" s="43">
        <f>'Input Data'!K100</f>
        <v>1.5087777185803904E-2</v>
      </c>
      <c r="O23" s="43">
        <f>'Input Data'!L100</f>
        <v>1.527985441863217E-2</v>
      </c>
      <c r="P23" s="43">
        <f>'Input Data'!M100</f>
        <v>1.5867389264489263E-2</v>
      </c>
      <c r="Q23" s="43">
        <f>'Input Data'!N100</f>
        <v>1.4554973311510009E-2</v>
      </c>
      <c r="R23" s="43">
        <f>'Input Data'!O100</f>
        <v>1.4180770211624939E-2</v>
      </c>
      <c r="S23" s="44">
        <f>'Input Data'!P100</f>
        <v>1.5529909079266407E-2</v>
      </c>
      <c r="T23" s="44">
        <f>'Input Data'!Q100</f>
        <v>1.5474869976052838E-2</v>
      </c>
      <c r="U23" s="44">
        <f>'Input Data'!R100</f>
        <v>1.5474869976052836E-2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273.36681680002522</v>
      </c>
      <c r="F24" s="28">
        <f t="shared" ref="F24:U24" si="11">F$23*E9</f>
        <v>222.67354729861921</v>
      </c>
      <c r="G24" s="28">
        <f t="shared" si="11"/>
        <v>241.77613026488453</v>
      </c>
      <c r="H24" s="28">
        <f t="shared" si="11"/>
        <v>224.1694240005794</v>
      </c>
      <c r="I24" s="28">
        <f t="shared" si="11"/>
        <v>211.15104854364719</v>
      </c>
      <c r="J24" s="28">
        <f t="shared" si="11"/>
        <v>230.4744400287374</v>
      </c>
      <c r="K24" s="28">
        <f t="shared" si="11"/>
        <v>179.68682607516868</v>
      </c>
      <c r="L24" s="28">
        <f t="shared" si="11"/>
        <v>154.63717788363607</v>
      </c>
      <c r="M24" s="28">
        <f t="shared" si="11"/>
        <v>177.85775012649327</v>
      </c>
      <c r="N24" s="28">
        <f t="shared" si="11"/>
        <v>157.16872820078115</v>
      </c>
      <c r="O24" s="28">
        <f t="shared" si="11"/>
        <v>163.73754335890402</v>
      </c>
      <c r="P24" s="28">
        <f t="shared" si="11"/>
        <v>173.86957985928203</v>
      </c>
      <c r="Q24" s="28">
        <f t="shared" si="11"/>
        <v>158.75013497015718</v>
      </c>
      <c r="R24" s="28">
        <f t="shared" si="11"/>
        <v>155.52463346565776</v>
      </c>
      <c r="S24" s="29">
        <f t="shared" si="11"/>
        <v>170.48828007162666</v>
      </c>
      <c r="T24" s="29">
        <f t="shared" si="11"/>
        <v>169.87052429910517</v>
      </c>
      <c r="U24" s="29">
        <f t="shared" si="11"/>
        <v>169.85389005675589</v>
      </c>
      <c r="W24" s="65"/>
    </row>
    <row r="25" spans="2:41" x14ac:dyDescent="0.3">
      <c r="C25" s="3" t="s">
        <v>207</v>
      </c>
      <c r="D25" s="35"/>
      <c r="E25" s="28">
        <f>E$23*D10</f>
        <v>273.36681680002522</v>
      </c>
      <c r="F25" s="28">
        <f t="shared" ref="F25:U25" si="12">F$23*E10</f>
        <v>222.67354729861921</v>
      </c>
      <c r="G25" s="28">
        <f t="shared" si="12"/>
        <v>241.77613026488453</v>
      </c>
      <c r="H25" s="28">
        <f t="shared" si="12"/>
        <v>224.1694240005794</v>
      </c>
      <c r="I25" s="28">
        <f t="shared" si="12"/>
        <v>211.15104854364719</v>
      </c>
      <c r="J25" s="28">
        <f t="shared" si="12"/>
        <v>230.4744400287374</v>
      </c>
      <c r="K25" s="28">
        <f t="shared" si="12"/>
        <v>179.68682607516868</v>
      </c>
      <c r="L25" s="28">
        <f t="shared" si="12"/>
        <v>154.63717788363607</v>
      </c>
      <c r="M25" s="28">
        <f t="shared" si="12"/>
        <v>177.85775012649327</v>
      </c>
      <c r="N25" s="28">
        <f t="shared" si="12"/>
        <v>157.16872820078115</v>
      </c>
      <c r="O25" s="28">
        <f t="shared" si="12"/>
        <v>163.73754335890402</v>
      </c>
      <c r="P25" s="28">
        <f t="shared" si="12"/>
        <v>173.86957985928203</v>
      </c>
      <c r="Q25" s="28">
        <f t="shared" si="12"/>
        <v>158.75013497015718</v>
      </c>
      <c r="R25" s="28">
        <f t="shared" si="12"/>
        <v>155.52463346565776</v>
      </c>
      <c r="S25" s="29">
        <f t="shared" si="12"/>
        <v>170.48828007162666</v>
      </c>
      <c r="T25" s="29">
        <f t="shared" si="12"/>
        <v>170.29210460132776</v>
      </c>
      <c r="U25" s="29">
        <f t="shared" si="12"/>
        <v>171.41775487331097</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3">E16</f>
        <v>2011/12</v>
      </c>
      <c r="F29" s="26" t="str">
        <f t="shared" si="13"/>
        <v>2012/13</v>
      </c>
      <c r="G29" s="26" t="str">
        <f t="shared" si="13"/>
        <v>2013/14</v>
      </c>
      <c r="H29" s="26" t="str">
        <f t="shared" si="13"/>
        <v>2014/15</v>
      </c>
      <c r="I29" s="26" t="str">
        <f t="shared" si="13"/>
        <v>2015/16</v>
      </c>
      <c r="J29" s="26" t="str">
        <f t="shared" si="13"/>
        <v>2016/17</v>
      </c>
      <c r="K29" s="26" t="str">
        <f t="shared" si="13"/>
        <v>2017/18</v>
      </c>
      <c r="L29" s="26" t="str">
        <f t="shared" si="13"/>
        <v>2018/19</v>
      </c>
      <c r="M29" s="26" t="str">
        <f t="shared" si="13"/>
        <v>2019/20</v>
      </c>
      <c r="N29" s="26" t="str">
        <f t="shared" si="13"/>
        <v>2020/21</v>
      </c>
      <c r="O29" s="26" t="str">
        <f t="shared" si="13"/>
        <v>2021/22</v>
      </c>
      <c r="P29" s="26" t="str">
        <f t="shared" si="13"/>
        <v>2022/23</v>
      </c>
      <c r="Q29" s="26" t="str">
        <f t="shared" si="13"/>
        <v>2023/24</v>
      </c>
      <c r="R29" s="26" t="str">
        <f t="shared" si="13"/>
        <v>2024/25</v>
      </c>
      <c r="S29" s="26" t="str">
        <f t="shared" si="13"/>
        <v>2025/26</v>
      </c>
      <c r="T29" s="26" t="str">
        <f t="shared" si="13"/>
        <v>2026/27</v>
      </c>
      <c r="U29" s="26" t="str">
        <f t="shared" si="13"/>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Data'!B359</f>
        <v>1066.1305696271986</v>
      </c>
      <c r="F30" s="28">
        <f>'Input Data'!C359</f>
        <v>1171.5261061124011</v>
      </c>
      <c r="G30" s="28">
        <f>'Input Data'!D359</f>
        <v>1088.4850086853489</v>
      </c>
      <c r="H30" s="28">
        <f>'Input Data'!E359</f>
        <v>1268.5990934608005</v>
      </c>
      <c r="I30" s="28">
        <f>'Input Data'!F359</f>
        <v>1151.3324400120034</v>
      </c>
      <c r="J30" s="28">
        <f>'Input Data'!G359</f>
        <v>1228.2216818063562</v>
      </c>
      <c r="K30" s="28">
        <f>'Input Data'!H359</f>
        <v>1311.3658078480184</v>
      </c>
      <c r="L30" s="28">
        <f>'Input Data'!I359</f>
        <v>1235.5789455909162</v>
      </c>
      <c r="M30" s="28">
        <f>'Input Data'!J359</f>
        <v>1158.9711245602216</v>
      </c>
      <c r="N30" s="28">
        <f>'Input Data'!K359</f>
        <v>1047.751939502044</v>
      </c>
      <c r="O30" s="28">
        <f>'Input Data'!L359</f>
        <v>1117.7063831379114</v>
      </c>
      <c r="P30" s="28">
        <f>'Input Data'!M359</f>
        <v>1253.595850202903</v>
      </c>
      <c r="Q30" s="28">
        <f>'Input Data'!N359</f>
        <v>1068.1600226434844</v>
      </c>
      <c r="R30" s="28">
        <f>'Input Data'!O359</f>
        <v>1118.0562969758366</v>
      </c>
      <c r="S30" s="29">
        <f>S9*($D$6+1)-Q9+S17</f>
        <v>1038.8069080993657</v>
      </c>
      <c r="T30" s="29">
        <f t="shared" ref="T30" si="14">T9*($D$6+1)-S9+T17</f>
        <v>1024.2727335973668</v>
      </c>
      <c r="U30" s="29">
        <f>U9*($D$6+1)-T9+U17</f>
        <v>1023.7228785464349</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1066.1305696271986</v>
      </c>
      <c r="F31" s="28">
        <f t="shared" ref="F31:Q31" si="15">F30</f>
        <v>1171.5261061124011</v>
      </c>
      <c r="G31" s="28">
        <f t="shared" si="15"/>
        <v>1088.4850086853489</v>
      </c>
      <c r="H31" s="28">
        <f t="shared" si="15"/>
        <v>1268.5990934608005</v>
      </c>
      <c r="I31" s="28">
        <f t="shared" si="15"/>
        <v>1151.3324400120034</v>
      </c>
      <c r="J31" s="28">
        <f t="shared" si="15"/>
        <v>1228.2216818063562</v>
      </c>
      <c r="K31" s="28">
        <f t="shared" si="15"/>
        <v>1311.3658078480184</v>
      </c>
      <c r="L31" s="28">
        <f t="shared" si="15"/>
        <v>1235.5789455909162</v>
      </c>
      <c r="M31" s="28">
        <f t="shared" si="15"/>
        <v>1158.9711245602216</v>
      </c>
      <c r="N31" s="28">
        <f t="shared" si="15"/>
        <v>1047.751939502044</v>
      </c>
      <c r="O31" s="28">
        <f t="shared" si="15"/>
        <v>1117.7063831379114</v>
      </c>
      <c r="P31" s="28">
        <f t="shared" si="15"/>
        <v>1253.595850202903</v>
      </c>
      <c r="Q31" s="28">
        <f t="shared" si="15"/>
        <v>1068.1600226434844</v>
      </c>
      <c r="R31" s="28">
        <f t="shared" ref="R31" si="16">R30</f>
        <v>1118.0562969758366</v>
      </c>
      <c r="S31" s="29">
        <f>S9*($D$6+1)-Q10+S18</f>
        <v>1038.8069080993657</v>
      </c>
      <c r="T31" s="29">
        <f t="shared" ref="T31" si="17">T9*($D$6+1)-S10+T18</f>
        <v>999.45918957602964</v>
      </c>
      <c r="U31" s="29">
        <f>U9*($D$6+1)-T10+U18</f>
        <v>931.67629035332493</v>
      </c>
      <c r="V31" s="31"/>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18">E29</f>
        <v>2011/12</v>
      </c>
      <c r="F35" s="27" t="str">
        <f t="shared" si="18"/>
        <v>2012/13</v>
      </c>
      <c r="G35" s="27" t="str">
        <f t="shared" si="18"/>
        <v>2013/14</v>
      </c>
      <c r="H35" s="27" t="str">
        <f t="shared" si="18"/>
        <v>2014/15</v>
      </c>
      <c r="I35" s="27" t="str">
        <f t="shared" si="18"/>
        <v>2015/16</v>
      </c>
      <c r="J35" s="27" t="str">
        <f t="shared" si="18"/>
        <v>2016/17</v>
      </c>
      <c r="K35" s="27" t="str">
        <f t="shared" si="18"/>
        <v>2017/18</v>
      </c>
      <c r="L35" s="27" t="str">
        <f t="shared" si="18"/>
        <v>2018/19</v>
      </c>
      <c r="M35" s="27" t="str">
        <f t="shared" si="18"/>
        <v>2019/20</v>
      </c>
      <c r="N35" s="27" t="str">
        <f t="shared" si="18"/>
        <v>2020/21</v>
      </c>
      <c r="O35" s="27" t="str">
        <f t="shared" si="18"/>
        <v>2021/22</v>
      </c>
      <c r="P35" s="27" t="str">
        <f t="shared" si="18"/>
        <v>2022/23</v>
      </c>
      <c r="Q35" s="27" t="str">
        <f t="shared" si="18"/>
        <v>2023/24</v>
      </c>
      <c r="R35" s="27" t="str">
        <f t="shared" si="18"/>
        <v>2024/25</v>
      </c>
      <c r="S35" s="27" t="str">
        <f t="shared" si="18"/>
        <v>2025/26</v>
      </c>
      <c r="T35" s="27" t="str">
        <f t="shared" si="18"/>
        <v>2026/27</v>
      </c>
      <c r="U35" s="27" t="str">
        <f t="shared" si="18"/>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19">E30</f>
        <v>1066.1305696271986</v>
      </c>
      <c r="F36" s="28">
        <f t="shared" si="19"/>
        <v>1171.5261061124011</v>
      </c>
      <c r="G36" s="28">
        <f t="shared" si="19"/>
        <v>1088.4850086853489</v>
      </c>
      <c r="H36" s="28">
        <f t="shared" si="19"/>
        <v>1268.5990934608005</v>
      </c>
      <c r="I36" s="28">
        <f t="shared" si="19"/>
        <v>1151.3324400120034</v>
      </c>
      <c r="J36" s="28">
        <f t="shared" si="19"/>
        <v>1228.2216818063562</v>
      </c>
      <c r="K36" s="28">
        <f t="shared" si="19"/>
        <v>1311.3658078480184</v>
      </c>
      <c r="L36" s="28">
        <f t="shared" si="19"/>
        <v>1235.5789455909162</v>
      </c>
      <c r="M36" s="28">
        <f t="shared" si="19"/>
        <v>1158.9711245602216</v>
      </c>
      <c r="N36" s="28">
        <f t="shared" si="19"/>
        <v>1047.751939502044</v>
      </c>
      <c r="O36" s="28">
        <f t="shared" si="19"/>
        <v>1117.7063831379114</v>
      </c>
      <c r="P36" s="28">
        <f t="shared" si="19"/>
        <v>1253.595850202903</v>
      </c>
      <c r="Q36" s="28">
        <f t="shared" si="19"/>
        <v>1068.1600226434844</v>
      </c>
      <c r="R36" s="28">
        <f t="shared" ref="R36" si="20">R30</f>
        <v>1118.0562969758366</v>
      </c>
      <c r="S36" s="29">
        <f t="shared" si="19"/>
        <v>1038.8069080993657</v>
      </c>
      <c r="T36" s="29">
        <f t="shared" si="19"/>
        <v>1024.2727335973668</v>
      </c>
      <c r="U36" s="29">
        <f t="shared" si="19"/>
        <v>1023.7228785464349</v>
      </c>
      <c r="V36" s="31"/>
      <c r="X36" s="65"/>
    </row>
    <row r="37" spans="2:41" x14ac:dyDescent="0.3">
      <c r="C37" s="3" t="s">
        <v>210</v>
      </c>
      <c r="D37" s="36"/>
      <c r="E37" s="28">
        <f>E31</f>
        <v>1066.1305696271986</v>
      </c>
      <c r="F37" s="28">
        <f t="shared" ref="F37:U37" si="21">F31</f>
        <v>1171.5261061124011</v>
      </c>
      <c r="G37" s="28">
        <f t="shared" si="21"/>
        <v>1088.4850086853489</v>
      </c>
      <c r="H37" s="28">
        <f t="shared" si="21"/>
        <v>1268.5990934608005</v>
      </c>
      <c r="I37" s="28">
        <f t="shared" si="21"/>
        <v>1151.3324400120034</v>
      </c>
      <c r="J37" s="28">
        <f t="shared" si="21"/>
        <v>1228.2216818063562</v>
      </c>
      <c r="K37" s="28">
        <f t="shared" si="21"/>
        <v>1311.3658078480184</v>
      </c>
      <c r="L37" s="28">
        <f t="shared" si="21"/>
        <v>1235.5789455909162</v>
      </c>
      <c r="M37" s="28">
        <f t="shared" si="21"/>
        <v>1158.9711245602216</v>
      </c>
      <c r="N37" s="28">
        <f t="shared" si="21"/>
        <v>1047.751939502044</v>
      </c>
      <c r="O37" s="28">
        <f t="shared" si="21"/>
        <v>1117.7063831379114</v>
      </c>
      <c r="P37" s="28">
        <f t="shared" si="21"/>
        <v>1253.595850202903</v>
      </c>
      <c r="Q37" s="28">
        <f t="shared" si="21"/>
        <v>1068.1600226434844</v>
      </c>
      <c r="R37" s="28">
        <f t="shared" ref="R37" si="22">R31</f>
        <v>1118.0562969758366</v>
      </c>
      <c r="S37" s="29">
        <f t="shared" si="21"/>
        <v>1038.8069080993657</v>
      </c>
      <c r="T37" s="29">
        <f t="shared" si="21"/>
        <v>999.45918957602964</v>
      </c>
      <c r="U37" s="29">
        <f t="shared" si="21"/>
        <v>931.67629035332493</v>
      </c>
      <c r="V37" s="31"/>
      <c r="X37" s="65"/>
    </row>
    <row r="38" spans="2:41" x14ac:dyDescent="0.3">
      <c r="C38" s="3" t="s">
        <v>212</v>
      </c>
      <c r="D38" s="35"/>
      <c r="E38" s="28">
        <f>'Input Data'!B157</f>
        <v>264.62388691915623</v>
      </c>
      <c r="F38" s="28">
        <f>'Input Data'!C157</f>
        <v>324.59051401691409</v>
      </c>
      <c r="G38" s="28">
        <f>'Input Data'!D157</f>
        <v>266.39757512274821</v>
      </c>
      <c r="H38" s="28">
        <f>'Input Data'!E157</f>
        <v>395.85914745786636</v>
      </c>
      <c r="I38" s="28">
        <f>'Input Data'!F157</f>
        <v>361.35004118550069</v>
      </c>
      <c r="J38" s="28">
        <f>'Input Data'!G157</f>
        <v>397.35007765643491</v>
      </c>
      <c r="K38" s="28">
        <f>'Input Data'!H157</f>
        <v>481.33785290136598</v>
      </c>
      <c r="L38" s="28">
        <f>'Input Data'!I157</f>
        <v>450.79429759763525</v>
      </c>
      <c r="M38" s="28">
        <f>'Input Data'!J157</f>
        <v>451.95052385195305</v>
      </c>
      <c r="N38" s="28">
        <f>'Input Data'!K157</f>
        <v>315.40020531361159</v>
      </c>
      <c r="O38" s="28">
        <f>'Input Data'!L157</f>
        <v>332.18194491412385</v>
      </c>
      <c r="P38" s="28">
        <f>'Input Data'!M157</f>
        <v>372.1804776573801</v>
      </c>
      <c r="Q38" s="28">
        <f>'Input Data'!N157</f>
        <v>460.14580472484158</v>
      </c>
      <c r="R38" s="28">
        <f>'Input Data'!O157</f>
        <v>412.94882013148663</v>
      </c>
      <c r="S38" s="29">
        <f>'Input Data'!P157</f>
        <v>387.52574948154046</v>
      </c>
      <c r="T38" s="29">
        <f>'Input Data'!Q157</f>
        <v>362.3870068818245</v>
      </c>
      <c r="U38" s="29">
        <f>'Input Data'!R157</f>
        <v>378.22894146731329</v>
      </c>
      <c r="V38" s="31"/>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Data'!B183</f>
        <v>134.80395619691967</v>
      </c>
      <c r="F39" s="28">
        <f>'Input Data'!C183</f>
        <v>163.88236675493255</v>
      </c>
      <c r="G39" s="28">
        <f>'Input Data'!D183</f>
        <v>225.57966003264698</v>
      </c>
      <c r="H39" s="28">
        <f>'Input Data'!E183</f>
        <v>174.55955635509534</v>
      </c>
      <c r="I39" s="28">
        <f>'Input Data'!F183</f>
        <v>186.98444803383157</v>
      </c>
      <c r="J39" s="28">
        <f>'Input Data'!G183</f>
        <v>190.21093216617908</v>
      </c>
      <c r="K39" s="28">
        <f>'Input Data'!H183</f>
        <v>173.27517021070145</v>
      </c>
      <c r="L39" s="28">
        <f>'Input Data'!I183</f>
        <v>150.50612737058856</v>
      </c>
      <c r="M39" s="28">
        <f>'Input Data'!J183</f>
        <v>129.68973872485427</v>
      </c>
      <c r="N39" s="28">
        <f>'Input Data'!K183</f>
        <v>140.58842379738698</v>
      </c>
      <c r="O39" s="28">
        <f>'Input Data'!L183</f>
        <v>119.24711292757708</v>
      </c>
      <c r="P39" s="28">
        <f>'Input Data'!M183</f>
        <v>249.65009400827086</v>
      </c>
      <c r="Q39" s="28">
        <f>'Input Data'!N183</f>
        <v>206.18628450373919</v>
      </c>
      <c r="R39" s="28">
        <f>'Input Data'!O183</f>
        <v>169.85121197928316</v>
      </c>
      <c r="S39" s="29">
        <f>'Input Data'!P183</f>
        <v>173.96832246084821</v>
      </c>
      <c r="T39" s="29">
        <f>'Input Data'!Q183</f>
        <v>173.04681887325938</v>
      </c>
      <c r="U39" s="29">
        <f>'Input Data'!R183</f>
        <v>190.33400978974527</v>
      </c>
      <c r="V39" s="31"/>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666.70272651112271</v>
      </c>
      <c r="F40" s="28">
        <f t="shared" ref="F40:U40" si="23">F36-F$38-F$39</f>
        <v>683.05322534055449</v>
      </c>
      <c r="G40" s="28">
        <f t="shared" si="23"/>
        <v>596.50777352995374</v>
      </c>
      <c r="H40" s="28">
        <f t="shared" si="23"/>
        <v>698.18038964783887</v>
      </c>
      <c r="I40" s="28">
        <f t="shared" si="23"/>
        <v>602.99795079267119</v>
      </c>
      <c r="J40" s="28">
        <f t="shared" si="23"/>
        <v>640.66067198374219</v>
      </c>
      <c r="K40" s="28">
        <f t="shared" si="23"/>
        <v>656.75278473595108</v>
      </c>
      <c r="L40" s="28">
        <f t="shared" si="23"/>
        <v>634.27852062269244</v>
      </c>
      <c r="M40" s="28">
        <f t="shared" si="23"/>
        <v>577.33086198341437</v>
      </c>
      <c r="N40" s="28">
        <f t="shared" si="23"/>
        <v>591.76331039104537</v>
      </c>
      <c r="O40" s="28">
        <f t="shared" si="23"/>
        <v>666.27732529621051</v>
      </c>
      <c r="P40" s="28">
        <f t="shared" si="23"/>
        <v>631.76527853725202</v>
      </c>
      <c r="Q40" s="28">
        <f t="shared" si="23"/>
        <v>401.82793341490355</v>
      </c>
      <c r="R40" s="28">
        <f t="shared" ref="R40" si="24">R36-R$38-R$39</f>
        <v>535.2562648650669</v>
      </c>
      <c r="S40" s="29">
        <f t="shared" si="23"/>
        <v>477.31283615697703</v>
      </c>
      <c r="T40" s="29">
        <f t="shared" si="23"/>
        <v>488.83890784228294</v>
      </c>
      <c r="U40" s="29">
        <f t="shared" si="23"/>
        <v>455.15992728937641</v>
      </c>
      <c r="V40" s="31"/>
    </row>
    <row r="41" spans="2:41" x14ac:dyDescent="0.3">
      <c r="C41" s="3" t="s">
        <v>215</v>
      </c>
      <c r="D41" s="35"/>
      <c r="E41" s="28">
        <f>E37-E$38-E$39</f>
        <v>666.70272651112271</v>
      </c>
      <c r="F41" s="28">
        <f t="shared" ref="F41:U41" si="25">F37-F$38-F$39</f>
        <v>683.05322534055449</v>
      </c>
      <c r="G41" s="28">
        <f t="shared" si="25"/>
        <v>596.50777352995374</v>
      </c>
      <c r="H41" s="28">
        <f t="shared" si="25"/>
        <v>698.18038964783887</v>
      </c>
      <c r="I41" s="28">
        <f t="shared" si="25"/>
        <v>602.99795079267119</v>
      </c>
      <c r="J41" s="28">
        <f t="shared" si="25"/>
        <v>640.66067198374219</v>
      </c>
      <c r="K41" s="28">
        <f t="shared" si="25"/>
        <v>656.75278473595108</v>
      </c>
      <c r="L41" s="28">
        <f t="shared" si="25"/>
        <v>634.27852062269244</v>
      </c>
      <c r="M41" s="28">
        <f t="shared" si="25"/>
        <v>577.33086198341437</v>
      </c>
      <c r="N41" s="28">
        <f t="shared" si="25"/>
        <v>591.76331039104537</v>
      </c>
      <c r="O41" s="28">
        <f t="shared" si="25"/>
        <v>666.27732529621051</v>
      </c>
      <c r="P41" s="28">
        <f t="shared" si="25"/>
        <v>631.76527853725202</v>
      </c>
      <c r="Q41" s="28">
        <f t="shared" si="25"/>
        <v>401.82793341490355</v>
      </c>
      <c r="R41" s="28">
        <f t="shared" ref="R41" si="26">R37-R$38-R$39</f>
        <v>535.2562648650669</v>
      </c>
      <c r="S41" s="29">
        <f t="shared" si="25"/>
        <v>477.31283615697703</v>
      </c>
      <c r="T41" s="29">
        <f t="shared" si="25"/>
        <v>464.02536382094576</v>
      </c>
      <c r="U41" s="29">
        <f t="shared" si="25"/>
        <v>363.11333909626643</v>
      </c>
      <c r="V41" s="31"/>
    </row>
    <row r="42" spans="2:41" x14ac:dyDescent="0.3">
      <c r="C42" s="21"/>
      <c r="D42" s="31"/>
      <c r="E42" s="51"/>
      <c r="F42" s="51"/>
      <c r="G42" s="51"/>
      <c r="H42" s="51"/>
      <c r="I42" s="51"/>
      <c r="J42" s="51"/>
      <c r="K42" s="51"/>
      <c r="L42" s="51"/>
      <c r="M42" s="51"/>
      <c r="N42" s="51"/>
      <c r="O42" s="51"/>
      <c r="P42" s="51"/>
      <c r="Q42" s="39"/>
      <c r="R42" s="39"/>
      <c r="S42" s="39"/>
      <c r="T42" s="39"/>
      <c r="U42" s="31"/>
    </row>
    <row r="43" spans="2:41" x14ac:dyDescent="0.3">
      <c r="B43" s="21" t="s">
        <v>216</v>
      </c>
      <c r="C43" s="21"/>
      <c r="D43" s="31"/>
      <c r="E43" s="51"/>
      <c r="F43" s="51"/>
      <c r="G43" s="51"/>
      <c r="H43" s="51"/>
      <c r="I43" s="51"/>
      <c r="J43" s="51"/>
      <c r="K43" s="51"/>
      <c r="L43" s="51"/>
      <c r="M43" s="51"/>
      <c r="N43" s="51"/>
      <c r="O43" s="51"/>
      <c r="P43" s="51"/>
      <c r="Q43" s="39"/>
      <c r="R43" s="39"/>
      <c r="S43" s="39"/>
      <c r="T43" s="39"/>
      <c r="U43" s="31"/>
    </row>
    <row r="44" spans="2:41" x14ac:dyDescent="0.3">
      <c r="C44" s="21"/>
      <c r="D44" s="31"/>
      <c r="E44" s="51"/>
      <c r="F44" s="51"/>
      <c r="G44" s="51"/>
      <c r="H44" s="51"/>
      <c r="I44" s="51"/>
      <c r="J44" s="51"/>
      <c r="K44" s="51"/>
      <c r="L44" s="51"/>
      <c r="M44" s="51"/>
      <c r="N44" s="51"/>
      <c r="O44" s="51"/>
      <c r="P44" s="51"/>
      <c r="Q44" s="39"/>
      <c r="R44" s="39"/>
      <c r="S44" s="39"/>
      <c r="T44" s="39"/>
      <c r="U44" s="31"/>
    </row>
    <row r="45" spans="2:41" x14ac:dyDescent="0.3">
      <c r="C45" s="3" t="s">
        <v>217</v>
      </c>
      <c r="D45" s="26">
        <f>'Input Data'!B280</f>
        <v>10.961087525883736</v>
      </c>
      <c r="E45" s="51"/>
      <c r="F45" s="51"/>
      <c r="G45" s="51"/>
      <c r="H45" s="51"/>
      <c r="I45" s="51"/>
      <c r="J45" s="51"/>
      <c r="K45" s="51"/>
      <c r="L45" s="51"/>
      <c r="M45" s="51"/>
      <c r="N45" s="51"/>
      <c r="O45" s="51"/>
      <c r="P45" s="51"/>
      <c r="Q45" s="39"/>
      <c r="R45" s="39"/>
      <c r="S45" s="39"/>
      <c r="T45" s="39"/>
      <c r="U45" s="31"/>
      <c r="W45" s="65"/>
      <c r="X45" s="65"/>
    </row>
    <row r="46" spans="2:41" x14ac:dyDescent="0.3">
      <c r="C46" s="21"/>
      <c r="D46" s="31"/>
      <c r="E46" s="51"/>
      <c r="F46" s="51"/>
      <c r="G46" s="51"/>
      <c r="H46" s="51"/>
      <c r="I46" s="51"/>
      <c r="J46" s="51"/>
      <c r="K46" s="51"/>
      <c r="L46" s="51"/>
      <c r="M46" s="51"/>
      <c r="N46" s="51"/>
      <c r="O46" s="51"/>
      <c r="P46" s="51"/>
      <c r="Q46" s="39"/>
      <c r="R46" s="39"/>
      <c r="S46" s="39"/>
      <c r="T46" s="39"/>
      <c r="U46" s="31"/>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1"/>
    </row>
    <row r="48" spans="2:41" x14ac:dyDescent="0.3">
      <c r="C48" s="3" t="s">
        <v>214</v>
      </c>
      <c r="D48" s="29">
        <f t="shared" ref="D48:F49" si="27">S40</f>
        <v>477.31283615697703</v>
      </c>
      <c r="E48" s="28">
        <f t="shared" si="27"/>
        <v>488.83890784228294</v>
      </c>
      <c r="F48" s="28">
        <f t="shared" si="27"/>
        <v>455.15992728937641</v>
      </c>
      <c r="G48" s="51"/>
      <c r="H48" s="51"/>
      <c r="I48" s="51"/>
      <c r="J48" s="51"/>
      <c r="K48" s="51"/>
      <c r="L48" s="51"/>
      <c r="M48" s="51"/>
      <c r="N48" s="51"/>
      <c r="O48" s="51"/>
      <c r="P48" s="51"/>
      <c r="Q48" s="39"/>
      <c r="R48" s="39"/>
      <c r="S48" s="39"/>
      <c r="T48" s="39"/>
      <c r="U48" s="31"/>
    </row>
    <row r="49" spans="2:24" x14ac:dyDescent="0.3">
      <c r="C49" s="3" t="s">
        <v>215</v>
      </c>
      <c r="D49" s="29">
        <f t="shared" si="27"/>
        <v>477.31283615697703</v>
      </c>
      <c r="E49" s="28">
        <f t="shared" si="27"/>
        <v>464.02536382094576</v>
      </c>
      <c r="F49" s="28">
        <f t="shared" si="27"/>
        <v>363.11333909626643</v>
      </c>
      <c r="G49" s="51"/>
      <c r="H49" s="51"/>
      <c r="I49" s="51"/>
      <c r="J49" s="51"/>
      <c r="K49" s="51"/>
      <c r="L49" s="51"/>
      <c r="M49" s="51"/>
      <c r="N49" s="51"/>
      <c r="O49" s="51"/>
      <c r="P49" s="51"/>
      <c r="Q49" s="39"/>
      <c r="R49" s="39"/>
      <c r="S49" s="39"/>
      <c r="T49" s="39"/>
      <c r="U49" s="31"/>
    </row>
    <row r="50" spans="2:24" x14ac:dyDescent="0.3">
      <c r="C50" s="3" t="s">
        <v>218</v>
      </c>
      <c r="D50" s="29">
        <f>'Input Data'!B208</f>
        <v>33.667929378337604</v>
      </c>
      <c r="E50" s="28">
        <f>'Input Data'!C208</f>
        <v>31.120043909762387</v>
      </c>
      <c r="F50" s="28">
        <f>'Input Data'!D208</f>
        <v>65.706732980532692</v>
      </c>
      <c r="G50" s="51"/>
      <c r="H50" s="51"/>
      <c r="I50" s="51"/>
      <c r="J50" s="51"/>
      <c r="K50" s="51"/>
      <c r="L50" s="51"/>
      <c r="M50" s="51"/>
      <c r="N50" s="51"/>
      <c r="O50" s="51"/>
      <c r="P50" s="51"/>
      <c r="Q50" s="39"/>
      <c r="R50" s="39"/>
      <c r="S50" s="39"/>
      <c r="T50" s="39"/>
      <c r="U50" s="31"/>
    </row>
    <row r="51" spans="2:24" x14ac:dyDescent="0.3">
      <c r="C51" s="3" t="s">
        <v>219</v>
      </c>
      <c r="D51" s="29">
        <f>D48-D$50-$D$45</f>
        <v>432.68381925275571</v>
      </c>
      <c r="E51" s="28">
        <f t="shared" ref="E51:F52" si="28">E48-E$50-$D$45</f>
        <v>446.75777640663682</v>
      </c>
      <c r="F51" s="28">
        <f t="shared" si="28"/>
        <v>378.49210678295998</v>
      </c>
      <c r="G51" s="51"/>
      <c r="H51" s="51"/>
      <c r="I51" s="51"/>
      <c r="J51" s="51"/>
      <c r="K51" s="51"/>
      <c r="L51" s="51"/>
      <c r="M51" s="51"/>
      <c r="N51" s="51"/>
      <c r="O51" s="51"/>
      <c r="P51" s="51"/>
      <c r="Q51" s="39"/>
      <c r="R51" s="39"/>
      <c r="S51" s="39"/>
      <c r="T51" s="39"/>
      <c r="U51" s="31"/>
    </row>
    <row r="52" spans="2:24" x14ac:dyDescent="0.3">
      <c r="C52" s="3" t="s">
        <v>220</v>
      </c>
      <c r="D52" s="29">
        <f>D49-D$50-$D$45</f>
        <v>432.68381925275571</v>
      </c>
      <c r="E52" s="28">
        <f t="shared" si="28"/>
        <v>421.94423238529964</v>
      </c>
      <c r="F52" s="28">
        <f>F49-F$50-$D$45</f>
        <v>286.44551858985</v>
      </c>
      <c r="G52" s="51"/>
      <c r="H52" s="51"/>
      <c r="I52" s="51"/>
      <c r="J52" s="51"/>
      <c r="K52" s="51"/>
      <c r="L52" s="51"/>
      <c r="M52" s="51"/>
      <c r="N52" s="51"/>
      <c r="O52" s="51"/>
      <c r="P52" s="51"/>
      <c r="Q52" s="39"/>
      <c r="R52" s="39"/>
      <c r="S52" s="39"/>
      <c r="T52" s="39"/>
      <c r="U52" s="31"/>
    </row>
    <row r="53" spans="2:24" x14ac:dyDescent="0.3">
      <c r="C53" s="21"/>
      <c r="D53" s="31"/>
      <c r="E53" s="51"/>
      <c r="F53" s="51"/>
      <c r="G53" s="51"/>
      <c r="H53" s="51"/>
      <c r="I53" s="51"/>
      <c r="J53" s="51"/>
      <c r="K53" s="51"/>
      <c r="L53" s="51"/>
      <c r="M53" s="51"/>
      <c r="N53" s="51"/>
      <c r="O53" s="51"/>
      <c r="P53" s="51"/>
      <c r="Q53" s="39"/>
      <c r="R53" s="39"/>
      <c r="S53" s="39"/>
      <c r="T53" s="39"/>
      <c r="U53" s="31"/>
    </row>
    <row r="54" spans="2:24" x14ac:dyDescent="0.3">
      <c r="B54" s="21" t="s">
        <v>221</v>
      </c>
      <c r="C54" s="21"/>
      <c r="D54" s="31"/>
      <c r="E54" s="51"/>
      <c r="F54" s="51"/>
      <c r="G54" s="51"/>
      <c r="H54" s="51"/>
      <c r="I54" s="51"/>
      <c r="J54" s="51"/>
      <c r="K54" s="51"/>
      <c r="L54" s="51"/>
      <c r="M54" s="51"/>
      <c r="N54" s="51"/>
      <c r="O54" s="51"/>
      <c r="P54" s="51"/>
      <c r="Q54" s="39"/>
      <c r="R54" s="39"/>
      <c r="S54" s="39"/>
      <c r="T54" s="39"/>
      <c r="U54" s="31"/>
    </row>
    <row r="55" spans="2:24" x14ac:dyDescent="0.3">
      <c r="C55" s="21"/>
      <c r="D55" s="31"/>
      <c r="E55" s="51"/>
      <c r="F55" s="51"/>
      <c r="G55" s="51"/>
      <c r="H55" s="51"/>
      <c r="I55" s="51"/>
      <c r="J55" s="51"/>
      <c r="K55" s="51"/>
      <c r="L55" s="51"/>
      <c r="M55" s="51"/>
      <c r="N55" s="51"/>
      <c r="O55" s="51"/>
      <c r="P55" s="51"/>
      <c r="Q55" s="39"/>
      <c r="R55" s="39"/>
      <c r="S55" s="39"/>
      <c r="T55" s="39"/>
      <c r="U55" s="31"/>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1"/>
      <c r="W56" s="65"/>
      <c r="X56" s="65"/>
    </row>
    <row r="57" spans="2:24" x14ac:dyDescent="0.3">
      <c r="C57" s="3" t="s">
        <v>223</v>
      </c>
      <c r="D57" s="42">
        <f>'Input Data'!B233</f>
        <v>0.91213303107056198</v>
      </c>
      <c r="E57" s="51"/>
      <c r="F57" s="51"/>
      <c r="G57" s="51"/>
      <c r="H57" s="51"/>
      <c r="I57" s="51"/>
      <c r="J57" s="51"/>
      <c r="K57" s="51"/>
      <c r="L57" s="51"/>
      <c r="M57" s="51"/>
      <c r="N57" s="51"/>
      <c r="O57" s="51"/>
      <c r="P57" s="51"/>
      <c r="Q57" s="39"/>
      <c r="R57" s="39"/>
      <c r="S57" s="39"/>
      <c r="T57" s="39"/>
      <c r="U57" s="31"/>
      <c r="W57" s="65"/>
      <c r="X57" s="65"/>
    </row>
    <row r="58" spans="2:24" x14ac:dyDescent="0.3">
      <c r="C58" s="3" t="s">
        <v>224</v>
      </c>
      <c r="D58" s="42">
        <f>'Input Data'!B257</f>
        <v>0.68705941145773453</v>
      </c>
      <c r="E58" s="51"/>
      <c r="F58" s="51"/>
      <c r="G58" s="51"/>
      <c r="H58" s="51"/>
      <c r="I58" s="51"/>
      <c r="J58" s="51"/>
      <c r="K58" s="51"/>
      <c r="L58" s="51"/>
      <c r="M58" s="51"/>
      <c r="N58" s="51"/>
      <c r="O58" s="51"/>
      <c r="P58" s="51"/>
      <c r="Q58" s="39"/>
      <c r="R58" s="39"/>
      <c r="S58" s="39"/>
      <c r="T58" s="39"/>
      <c r="U58" s="31"/>
      <c r="W58" s="65"/>
      <c r="X58" s="65"/>
    </row>
    <row r="59" spans="2:24" x14ac:dyDescent="0.3">
      <c r="C59" s="21"/>
      <c r="D59" s="31"/>
      <c r="E59" s="51"/>
      <c r="F59" s="51"/>
      <c r="G59" s="51"/>
      <c r="H59" s="51"/>
      <c r="I59" s="51"/>
      <c r="J59" s="51"/>
      <c r="K59" s="51"/>
      <c r="L59" s="51"/>
      <c r="M59" s="51"/>
      <c r="N59" s="51"/>
      <c r="O59" s="51"/>
      <c r="P59" s="51"/>
      <c r="Q59" s="39"/>
      <c r="R59" s="39"/>
      <c r="S59" s="39"/>
      <c r="T59" s="39"/>
      <c r="U59" s="31"/>
    </row>
    <row r="60" spans="2:24" x14ac:dyDescent="0.3">
      <c r="C60" s="3" t="s">
        <v>225</v>
      </c>
      <c r="D60" s="28" t="str">
        <f>F47</f>
        <v>2027/28</v>
      </c>
      <c r="E60" s="51"/>
      <c r="F60" s="51"/>
      <c r="G60" s="51"/>
      <c r="H60" s="51"/>
      <c r="I60" s="51"/>
      <c r="J60" s="51"/>
      <c r="K60" s="51"/>
      <c r="L60" s="51"/>
      <c r="M60" s="51"/>
      <c r="N60" s="51"/>
      <c r="O60" s="51"/>
      <c r="P60" s="51"/>
      <c r="Q60" s="39"/>
      <c r="R60" s="39"/>
      <c r="S60" s="39"/>
      <c r="T60" s="39"/>
      <c r="U60" s="31"/>
    </row>
    <row r="61" spans="2:24" x14ac:dyDescent="0.3">
      <c r="C61" s="3" t="s">
        <v>226</v>
      </c>
      <c r="D61" s="28" t="str">
        <f>E47</f>
        <v>2026/27</v>
      </c>
      <c r="E61" s="51"/>
      <c r="F61" s="51"/>
      <c r="G61" s="51"/>
      <c r="H61" s="51"/>
      <c r="I61" s="51"/>
      <c r="J61" s="51"/>
      <c r="K61" s="51"/>
      <c r="L61" s="51"/>
      <c r="M61" s="51"/>
      <c r="N61" s="51"/>
      <c r="O61" s="51"/>
      <c r="P61" s="51"/>
      <c r="Q61" s="39"/>
      <c r="R61" s="39"/>
      <c r="S61" s="39"/>
      <c r="T61" s="39"/>
      <c r="U61" s="31"/>
    </row>
    <row r="62" spans="2:24" x14ac:dyDescent="0.3">
      <c r="C62" s="3" t="s">
        <v>227</v>
      </c>
      <c r="D62" s="68">
        <f>F51/D$56/D$57/D$58</f>
        <v>612.46498686416521</v>
      </c>
      <c r="E62" s="51"/>
      <c r="F62" s="51"/>
      <c r="G62" s="51"/>
      <c r="H62" s="51"/>
      <c r="I62" s="51"/>
      <c r="J62" s="51"/>
      <c r="K62" s="51"/>
      <c r="L62" s="51"/>
      <c r="M62" s="51"/>
      <c r="N62" s="51"/>
      <c r="O62" s="51"/>
      <c r="P62" s="51"/>
      <c r="Q62" s="39"/>
      <c r="R62" s="39"/>
      <c r="S62" s="39"/>
      <c r="T62" s="39"/>
      <c r="U62" s="31"/>
    </row>
    <row r="63" spans="2:24" x14ac:dyDescent="0.3">
      <c r="C63" s="3" t="s">
        <v>228</v>
      </c>
      <c r="D63" s="68">
        <f>F52/D$56/D$57/D$58</f>
        <v>463.51785846100455</v>
      </c>
      <c r="E63" s="51"/>
      <c r="F63" s="51"/>
      <c r="G63" s="51"/>
      <c r="H63" s="51"/>
      <c r="I63" s="51"/>
      <c r="J63" s="51"/>
      <c r="K63" s="51"/>
      <c r="L63" s="51"/>
      <c r="M63" s="51"/>
      <c r="N63" s="51"/>
      <c r="O63" s="51"/>
      <c r="P63" s="51"/>
      <c r="Q63" s="39"/>
      <c r="R63" s="39"/>
      <c r="S63" s="39"/>
      <c r="T63" s="39"/>
      <c r="U63" s="31"/>
    </row>
    <row r="64" spans="2:24" ht="14.5" x14ac:dyDescent="0.35">
      <c r="C64" s="3" t="s">
        <v>2</v>
      </c>
      <c r="D64" s="68">
        <f>D63-D62</f>
        <v>-148.94712840316066</v>
      </c>
      <c r="E64" s="56" t="s">
        <v>229</v>
      </c>
      <c r="F64" s="51"/>
      <c r="G64" s="51"/>
      <c r="H64" s="51"/>
      <c r="I64" s="51"/>
      <c r="J64" s="51"/>
      <c r="K64" s="51"/>
      <c r="L64" s="51"/>
      <c r="M64" s="51"/>
      <c r="N64" s="51"/>
      <c r="O64" s="51"/>
      <c r="P64" s="51"/>
      <c r="Q64" s="39"/>
      <c r="R64" s="39"/>
      <c r="S64" s="39"/>
      <c r="T64" s="39"/>
      <c r="U64" s="31"/>
    </row>
    <row r="65" spans="2:21" x14ac:dyDescent="0.3">
      <c r="C65" s="21"/>
      <c r="D65" s="31"/>
      <c r="E65" s="51"/>
      <c r="F65" s="51"/>
      <c r="G65" s="51"/>
      <c r="H65" s="51"/>
      <c r="I65" s="51"/>
      <c r="J65" s="51"/>
      <c r="K65" s="51"/>
      <c r="L65" s="51"/>
      <c r="M65" s="51"/>
      <c r="N65" s="51"/>
      <c r="O65" s="51"/>
      <c r="P65" s="51"/>
      <c r="Q65" s="39"/>
      <c r="R65" s="39"/>
      <c r="S65" s="39"/>
      <c r="T65" s="39"/>
      <c r="U65" s="31"/>
    </row>
    <row r="66" spans="2:21" x14ac:dyDescent="0.3">
      <c r="B66" s="21" t="s">
        <v>230</v>
      </c>
      <c r="C66" s="21"/>
      <c r="D66" s="31"/>
      <c r="E66" s="51"/>
      <c r="F66" s="51"/>
      <c r="G66" s="51"/>
      <c r="H66" s="51"/>
      <c r="I66" s="51"/>
      <c r="J66" s="51"/>
      <c r="K66" s="51"/>
      <c r="L66" s="51"/>
      <c r="M66" s="51"/>
      <c r="N66" s="51"/>
      <c r="O66" s="51"/>
      <c r="P66" s="51"/>
      <c r="Q66" s="39"/>
      <c r="R66" s="39"/>
      <c r="S66" s="39"/>
      <c r="T66" s="39"/>
      <c r="U66" s="31"/>
    </row>
    <row r="67" spans="2:21" x14ac:dyDescent="0.3">
      <c r="B67" s="21" t="s">
        <v>231</v>
      </c>
      <c r="C67" s="21"/>
      <c r="D67" s="31"/>
      <c r="E67" s="51"/>
      <c r="F67" s="51"/>
      <c r="G67" s="51"/>
      <c r="H67" s="51"/>
      <c r="I67" s="51"/>
      <c r="J67" s="51"/>
      <c r="K67" s="51"/>
      <c r="L67" s="51"/>
      <c r="M67" s="51"/>
      <c r="N67" s="51"/>
      <c r="O67" s="51"/>
      <c r="P67" s="51"/>
      <c r="Q67" s="39"/>
      <c r="R67" s="39"/>
      <c r="S67" s="39"/>
      <c r="T67" s="39"/>
      <c r="U67" s="31"/>
    </row>
    <row r="68" spans="2:21" x14ac:dyDescent="0.3">
      <c r="B68" s="21"/>
      <c r="C68" s="21"/>
      <c r="D68" s="31"/>
      <c r="E68" s="51"/>
      <c r="F68" s="51"/>
      <c r="G68" s="51"/>
      <c r="H68" s="51"/>
      <c r="I68" s="51"/>
      <c r="J68" s="51"/>
      <c r="K68" s="51"/>
      <c r="L68" s="51"/>
      <c r="M68" s="51"/>
      <c r="N68" s="51"/>
      <c r="O68" s="51"/>
      <c r="P68" s="51"/>
      <c r="Q68" s="39"/>
      <c r="R68" s="39"/>
      <c r="S68" s="39"/>
      <c r="T68" s="39"/>
      <c r="U68" s="31"/>
    </row>
    <row r="69" spans="2:21" x14ac:dyDescent="0.3">
      <c r="B69" s="21"/>
      <c r="C69" s="34"/>
      <c r="D69" s="27" t="str">
        <f>D61</f>
        <v>2026/27</v>
      </c>
      <c r="E69" s="51"/>
      <c r="F69" s="51"/>
      <c r="G69" s="51"/>
      <c r="H69" s="51"/>
      <c r="I69" s="51"/>
      <c r="J69" s="51"/>
      <c r="K69" s="51"/>
      <c r="L69" s="51"/>
      <c r="M69" s="51"/>
      <c r="N69" s="51"/>
      <c r="O69" s="51"/>
      <c r="P69" s="51"/>
      <c r="Q69" s="39"/>
      <c r="R69" s="39"/>
      <c r="S69" s="39"/>
      <c r="T69" s="39"/>
      <c r="U69" s="31"/>
    </row>
    <row r="70" spans="2:21" x14ac:dyDescent="0.3">
      <c r="B70" s="21"/>
      <c r="C70" s="23" t="s">
        <v>232</v>
      </c>
      <c r="D70" s="29">
        <f>MAX(D62:D63)</f>
        <v>612.46498686416521</v>
      </c>
    </row>
    <row r="72" spans="2:21" ht="14.5" x14ac:dyDescent="0.35">
      <c r="B72" s="62" t="s">
        <v>112</v>
      </c>
    </row>
  </sheetData>
  <phoneticPr fontId="13" type="noConversion"/>
  <conditionalFormatting sqref="W20:W21">
    <cfRule type="cellIs" dxfId="359" priority="23" operator="greaterThan">
      <formula>0.000001</formula>
    </cfRule>
    <cfRule type="cellIs" dxfId="358" priority="24" operator="lessThan">
      <formula>-0.000001</formula>
    </cfRule>
  </conditionalFormatting>
  <conditionalFormatting sqref="W23:W24">
    <cfRule type="cellIs" dxfId="357" priority="21" operator="greaterThan">
      <formula>0.000001</formula>
    </cfRule>
    <cfRule type="cellIs" dxfId="356" priority="22" operator="lessThan">
      <formula>-0.000001</formula>
    </cfRule>
  </conditionalFormatting>
  <conditionalFormatting sqref="W38:W39">
    <cfRule type="cellIs" dxfId="355" priority="13" operator="greaterThan">
      <formula>0.000001</formula>
    </cfRule>
    <cfRule type="cellIs" dxfId="354" priority="14" operator="lessThan">
      <formula>-0.000001</formula>
    </cfRule>
  </conditionalFormatting>
  <conditionalFormatting sqref="W1:X1">
    <cfRule type="cellIs" dxfId="353" priority="27" operator="greaterThan">
      <formula>0.000001</formula>
    </cfRule>
    <cfRule type="cellIs" dxfId="352" priority="28" operator="lessThan">
      <formula>-0.000001</formula>
    </cfRule>
  </conditionalFormatting>
  <conditionalFormatting sqref="W6:X6">
    <cfRule type="cellIs" dxfId="351" priority="1" operator="greaterThan">
      <formula>0.000001</formula>
    </cfRule>
    <cfRule type="cellIs" dxfId="350" priority="2" operator="lessThan">
      <formula>-0.000001</formula>
    </cfRule>
  </conditionalFormatting>
  <conditionalFormatting sqref="W30:X31">
    <cfRule type="cellIs" dxfId="349" priority="17" operator="greaterThan">
      <formula>0.000001</formula>
    </cfRule>
    <cfRule type="cellIs" dxfId="348" priority="18" operator="lessThan">
      <formula>-0.000001</formula>
    </cfRule>
  </conditionalFormatting>
  <conditionalFormatting sqref="W45:X45">
    <cfRule type="cellIs" dxfId="347" priority="5" operator="greaterThan">
      <formula>0.000001</formula>
    </cfRule>
    <cfRule type="cellIs" dxfId="346" priority="6" operator="lessThan">
      <formula>-0.000001</formula>
    </cfRule>
  </conditionalFormatting>
  <conditionalFormatting sqref="W56:X58">
    <cfRule type="cellIs" dxfId="345" priority="3" operator="greaterThan">
      <formula>0.000001</formula>
    </cfRule>
    <cfRule type="cellIs" dxfId="344" priority="4" operator="lessThan">
      <formula>-0.000001</formula>
    </cfRule>
  </conditionalFormatting>
  <conditionalFormatting sqref="W9:AO10">
    <cfRule type="cellIs" dxfId="343" priority="25" operator="greaterThan">
      <formula>0.000001</formula>
    </cfRule>
    <cfRule type="cellIs" dxfId="342" priority="26" operator="lessThan">
      <formula>-0.000001</formula>
    </cfRule>
  </conditionalFormatting>
  <conditionalFormatting sqref="X36:X37 Y38:AO39">
    <cfRule type="cellIs" dxfId="341" priority="35" operator="greaterThan">
      <formula>0.000001</formula>
    </cfRule>
    <cfRule type="cellIs" dxfId="340" priority="36" operator="lessThan">
      <formula>-0.000001</formula>
    </cfRule>
  </conditionalFormatting>
  <conditionalFormatting sqref="X17:AO18 Y19:AO23">
    <cfRule type="cellIs" dxfId="339" priority="31" operator="greaterThan">
      <formula>0.000001</formula>
    </cfRule>
    <cfRule type="cellIs" dxfId="338" priority="32" operator="lessThan">
      <formula>-0.000001</formula>
    </cfRule>
  </conditionalFormatting>
  <conditionalFormatting sqref="AA30:AO31 Y30:Z33">
    <cfRule type="cellIs" dxfId="337" priority="33" operator="greaterThan">
      <formula>0.000001</formula>
    </cfRule>
    <cfRule type="cellIs" dxfId="336" priority="34" operator="lessThan">
      <formula>-0.000001</formula>
    </cfRule>
  </conditionalFormatting>
  <hyperlinks>
    <hyperlink ref="B72" location="Contents!A1" display="Link to Contents page" xr:uid="{35F187D4-682D-4FCA-A374-CA62C2287DF3}"/>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ignoredErrors>
    <ignoredError sqref="R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1CF-31D9-45E3-A4B3-D9A94B7F2ED0}">
  <dimension ref="A1:AO72"/>
  <sheetViews>
    <sheetView zoomScale="80" zoomScaleNormal="80" workbookViewId="0"/>
  </sheetViews>
  <sheetFormatPr defaultColWidth="9.1796875" defaultRowHeight="14" x14ac:dyDescent="0.3"/>
  <cols>
    <col min="1" max="1" width="6.26953125" style="22" customWidth="1"/>
    <col min="2" max="2" width="5.1796875" style="22" customWidth="1"/>
    <col min="3" max="3" width="81.1796875" style="22" customWidth="1"/>
    <col min="4" max="5" width="10.81640625" style="22" customWidth="1"/>
    <col min="6" max="15" width="10.81640625" style="22" bestFit="1" customWidth="1"/>
    <col min="16" max="16" width="10.81640625" style="22" customWidth="1"/>
    <col min="17" max="17" width="10.81640625" style="22" bestFit="1" customWidth="1"/>
    <col min="18" max="18" width="10.81640625" style="22" customWidth="1"/>
    <col min="19" max="20" width="10.81640625" style="22" bestFit="1" customWidth="1"/>
    <col min="21" max="21" width="9.81640625" style="22" bestFit="1" customWidth="1"/>
    <col min="22" max="22" width="9.1796875" style="22"/>
    <col min="23" max="41" width="9.1796875" style="21"/>
    <col min="42" max="16384" width="9.1796875" style="22"/>
  </cols>
  <sheetData>
    <row r="1" spans="1:41" x14ac:dyDescent="0.3">
      <c r="A1" s="21" t="s">
        <v>190</v>
      </c>
      <c r="W1" s="65"/>
      <c r="X1" s="65"/>
    </row>
    <row r="2" spans="1:41" ht="14.65" customHeight="1" x14ac:dyDescent="0.3">
      <c r="A2" s="21" t="s">
        <v>191</v>
      </c>
    </row>
    <row r="3" spans="1:41" ht="14.65" customHeight="1" x14ac:dyDescent="0.3">
      <c r="A3" s="21"/>
    </row>
    <row r="4" spans="1:41" x14ac:dyDescent="0.3">
      <c r="B4" s="21" t="s">
        <v>192</v>
      </c>
    </row>
    <row r="6" spans="1:41" x14ac:dyDescent="0.3">
      <c r="C6" s="23" t="s">
        <v>193</v>
      </c>
      <c r="D6" s="24">
        <f>'Input Data'!B302</f>
        <v>4.2337239777210005E-3</v>
      </c>
      <c r="W6" s="65"/>
      <c r="X6" s="65"/>
    </row>
    <row r="8" spans="1:41" x14ac:dyDescent="0.3">
      <c r="C8" s="25"/>
      <c r="D8" s="26" t="s">
        <v>118</v>
      </c>
      <c r="E8" s="26" t="s">
        <v>119</v>
      </c>
      <c r="F8" s="26" t="s">
        <v>120</v>
      </c>
      <c r="G8" s="26" t="s">
        <v>121</v>
      </c>
      <c r="H8" s="26" t="s">
        <v>122</v>
      </c>
      <c r="I8" s="26" t="s">
        <v>123</v>
      </c>
      <c r="J8" s="26" t="s">
        <v>124</v>
      </c>
      <c r="K8" s="26" t="s">
        <v>125</v>
      </c>
      <c r="L8" s="26" t="s">
        <v>126</v>
      </c>
      <c r="M8" s="26" t="s">
        <v>127</v>
      </c>
      <c r="N8" s="26" t="s">
        <v>128</v>
      </c>
      <c r="O8" s="26" t="s">
        <v>129</v>
      </c>
      <c r="P8" s="26" t="s">
        <v>130</v>
      </c>
      <c r="Q8" s="26" t="s">
        <v>131</v>
      </c>
      <c r="R8" s="26" t="s">
        <v>132</v>
      </c>
      <c r="S8" s="26" t="s">
        <v>133</v>
      </c>
      <c r="T8" s="26" t="s">
        <v>134</v>
      </c>
      <c r="U8" s="34" t="s">
        <v>135</v>
      </c>
      <c r="X8" s="65"/>
      <c r="Y8" s="65"/>
      <c r="Z8" s="65"/>
      <c r="AA8" s="65"/>
      <c r="AB8" s="65"/>
      <c r="AC8" s="65"/>
      <c r="AD8" s="65"/>
      <c r="AE8" s="65"/>
      <c r="AF8" s="65"/>
      <c r="AG8" s="65"/>
      <c r="AH8" s="65"/>
      <c r="AI8" s="65"/>
      <c r="AJ8" s="65"/>
      <c r="AK8" s="65"/>
      <c r="AL8" s="65"/>
      <c r="AM8" s="65"/>
      <c r="AN8" s="65"/>
      <c r="AO8" s="65"/>
    </row>
    <row r="9" spans="1:41" x14ac:dyDescent="0.3">
      <c r="C9" s="23" t="s">
        <v>194</v>
      </c>
      <c r="D9" s="27">
        <f>'Input Data'!B13</f>
        <v>8461.0360602522906</v>
      </c>
      <c r="E9" s="27">
        <f>'Input Data'!C13</f>
        <v>8407.3561313932023</v>
      </c>
      <c r="F9" s="27">
        <f>'Input Data'!D13</f>
        <v>8609.8421988856244</v>
      </c>
      <c r="G9" s="27">
        <f>'Input Data'!E13</f>
        <v>8703.8886251064905</v>
      </c>
      <c r="H9" s="27">
        <f>'Input Data'!F13</f>
        <v>8771.2153247683091</v>
      </c>
      <c r="I9" s="27">
        <f>'Input Data'!G13</f>
        <v>8764.6238327888695</v>
      </c>
      <c r="J9" s="27">
        <f>'Input Data'!H13</f>
        <v>8939.2827994484269</v>
      </c>
      <c r="K9" s="27">
        <f>'Input Data'!I13</f>
        <v>8945.1893665713433</v>
      </c>
      <c r="L9" s="27">
        <f>'Input Data'!J13</f>
        <v>9103.2779810366374</v>
      </c>
      <c r="M9" s="27">
        <f>'Input Data'!K13</f>
        <v>9113.0283070383794</v>
      </c>
      <c r="N9" s="27">
        <f>'Input Data'!L13</f>
        <v>9373.3646455152684</v>
      </c>
      <c r="O9" s="27">
        <f>'Input Data'!M13</f>
        <v>9402.9232985325161</v>
      </c>
      <c r="P9" s="27">
        <f>'Input Data'!N13</f>
        <v>9460.3251344355467</v>
      </c>
      <c r="Q9" s="27">
        <f>'Input Data'!O13</f>
        <v>9571.1836186057917</v>
      </c>
      <c r="R9" s="27">
        <f>'Input Data'!P13</f>
        <v>9578.4749657756529</v>
      </c>
      <c r="S9" s="29">
        <f>'Input Data'!Q13</f>
        <v>9577.7119327109594</v>
      </c>
      <c r="T9" s="29">
        <f>'Input Data'!R13</f>
        <v>9576.7740538052585</v>
      </c>
      <c r="U9" s="29">
        <f>'Input Data'!S13</f>
        <v>9575.4456787324871</v>
      </c>
      <c r="W9" s="65"/>
      <c r="X9" s="65"/>
      <c r="Y9" s="65"/>
      <c r="Z9" s="65"/>
      <c r="AA9" s="65"/>
      <c r="AB9" s="65"/>
      <c r="AC9" s="65"/>
      <c r="AD9" s="65"/>
      <c r="AE9" s="65"/>
      <c r="AF9" s="65"/>
      <c r="AG9" s="65"/>
      <c r="AH9" s="65"/>
      <c r="AI9" s="65"/>
      <c r="AJ9" s="65"/>
      <c r="AK9" s="65"/>
      <c r="AL9" s="65"/>
      <c r="AM9" s="65"/>
      <c r="AN9" s="65"/>
      <c r="AO9" s="65"/>
    </row>
    <row r="10" spans="1:41" x14ac:dyDescent="0.3">
      <c r="C10" s="23" t="s">
        <v>195</v>
      </c>
      <c r="D10" s="27">
        <f>D9</f>
        <v>8461.0360602522906</v>
      </c>
      <c r="E10" s="27">
        <f t="shared" ref="E10:P10" si="0">E9</f>
        <v>8407.3561313932023</v>
      </c>
      <c r="F10" s="27">
        <f t="shared" si="0"/>
        <v>8609.8421988856244</v>
      </c>
      <c r="G10" s="27">
        <f t="shared" si="0"/>
        <v>8703.8886251064905</v>
      </c>
      <c r="H10" s="27">
        <f t="shared" si="0"/>
        <v>8771.2153247683091</v>
      </c>
      <c r="I10" s="27">
        <f t="shared" si="0"/>
        <v>8764.6238327888695</v>
      </c>
      <c r="J10" s="27">
        <f t="shared" si="0"/>
        <v>8939.2827994484269</v>
      </c>
      <c r="K10" s="27">
        <f t="shared" si="0"/>
        <v>8945.1893665713433</v>
      </c>
      <c r="L10" s="27">
        <f t="shared" si="0"/>
        <v>9103.2779810366374</v>
      </c>
      <c r="M10" s="27">
        <f t="shared" si="0"/>
        <v>9113.0283070383794</v>
      </c>
      <c r="N10" s="27">
        <f t="shared" si="0"/>
        <v>9373.3646455152684</v>
      </c>
      <c r="O10" s="27">
        <f t="shared" si="0"/>
        <v>9402.9232985325161</v>
      </c>
      <c r="P10" s="27">
        <f t="shared" si="0"/>
        <v>9460.3251344355467</v>
      </c>
      <c r="Q10" s="27">
        <f>Q9</f>
        <v>9571.1836186057917</v>
      </c>
      <c r="R10" s="27">
        <f>R9</f>
        <v>9578.4749657756529</v>
      </c>
      <c r="S10" s="29">
        <f>'Input Data'!B336</f>
        <v>9558.6907862363078</v>
      </c>
      <c r="T10" s="29">
        <f>'Input Data'!C336</f>
        <v>9685.3574773136625</v>
      </c>
      <c r="U10" s="29"/>
      <c r="W10" s="65"/>
      <c r="X10" s="65"/>
      <c r="Y10" s="65"/>
      <c r="Z10" s="65"/>
      <c r="AA10" s="65"/>
      <c r="AB10" s="65"/>
      <c r="AC10" s="65"/>
      <c r="AD10" s="65"/>
      <c r="AE10" s="65"/>
      <c r="AF10" s="65"/>
      <c r="AG10" s="65"/>
      <c r="AH10" s="65"/>
      <c r="AI10" s="65"/>
      <c r="AJ10" s="65"/>
      <c r="AK10" s="65"/>
      <c r="AL10" s="65"/>
      <c r="AM10" s="65"/>
      <c r="AN10" s="65"/>
      <c r="AO10" s="65"/>
    </row>
    <row r="11" spans="1:41" x14ac:dyDescent="0.3">
      <c r="C11" s="3" t="s">
        <v>196</v>
      </c>
      <c r="D11" s="27"/>
      <c r="E11" s="28"/>
      <c r="F11" s="28"/>
      <c r="G11" s="28"/>
      <c r="H11" s="28"/>
      <c r="I11" s="28"/>
      <c r="J11" s="28"/>
      <c r="K11" s="28"/>
      <c r="L11" s="28"/>
      <c r="M11" s="28"/>
      <c r="N11" s="28"/>
      <c r="O11" s="28"/>
      <c r="P11" s="28"/>
      <c r="Q11" s="28"/>
      <c r="R11" s="28"/>
      <c r="S11" s="29">
        <f>S10-S9</f>
        <v>-19.021146474651687</v>
      </c>
      <c r="T11" s="29">
        <f>T10-T9</f>
        <v>108.58342350840394</v>
      </c>
      <c r="U11" s="29"/>
    </row>
    <row r="12" spans="1:41" x14ac:dyDescent="0.3">
      <c r="D12" s="31"/>
      <c r="E12" s="32"/>
      <c r="F12" s="32"/>
      <c r="G12" s="32"/>
      <c r="H12" s="32"/>
      <c r="I12" s="32"/>
      <c r="J12" s="32"/>
      <c r="K12" s="32"/>
      <c r="L12" s="32"/>
      <c r="M12" s="32"/>
      <c r="N12" s="32"/>
      <c r="O12" s="32"/>
      <c r="P12" s="32"/>
      <c r="Q12" s="33"/>
      <c r="R12" s="33"/>
      <c r="S12" s="33"/>
      <c r="T12" s="33"/>
    </row>
    <row r="13" spans="1:41" x14ac:dyDescent="0.3">
      <c r="B13" s="21" t="s">
        <v>197</v>
      </c>
      <c r="D13" s="31"/>
      <c r="E13" s="32"/>
      <c r="F13" s="32"/>
      <c r="G13" s="32"/>
      <c r="H13" s="32"/>
      <c r="I13" s="32"/>
      <c r="J13" s="32"/>
      <c r="K13" s="32"/>
      <c r="L13" s="32"/>
      <c r="M13" s="32"/>
      <c r="N13" s="32"/>
      <c r="O13" s="32"/>
      <c r="P13" s="32"/>
      <c r="Q13" s="33"/>
      <c r="R13" s="33"/>
      <c r="S13" s="33"/>
      <c r="T13" s="33"/>
    </row>
    <row r="14" spans="1:41" x14ac:dyDescent="0.3">
      <c r="B14" s="21" t="s">
        <v>198</v>
      </c>
      <c r="V14" s="30"/>
    </row>
    <row r="15" spans="1:41" x14ac:dyDescent="0.3">
      <c r="B15" s="21"/>
      <c r="V15" s="30"/>
    </row>
    <row r="16" spans="1:41" x14ac:dyDescent="0.3">
      <c r="C16" s="25"/>
      <c r="D16" s="26" t="str">
        <f>D8</f>
        <v>2010/11</v>
      </c>
      <c r="E16" s="26" t="str">
        <f t="shared" ref="E16:U16" si="1">E8</f>
        <v>2011/12</v>
      </c>
      <c r="F16" s="26" t="str">
        <f t="shared" si="1"/>
        <v>2012/13</v>
      </c>
      <c r="G16" s="26" t="str">
        <f t="shared" si="1"/>
        <v>2013/14</v>
      </c>
      <c r="H16" s="26" t="str">
        <f t="shared" si="1"/>
        <v>2014/15</v>
      </c>
      <c r="I16" s="26" t="str">
        <f t="shared" si="1"/>
        <v>2015/16</v>
      </c>
      <c r="J16" s="26" t="str">
        <f t="shared" si="1"/>
        <v>2016/17</v>
      </c>
      <c r="K16" s="26" t="str">
        <f t="shared" si="1"/>
        <v>2017/18</v>
      </c>
      <c r="L16" s="26" t="str">
        <f t="shared" si="1"/>
        <v>2018/19</v>
      </c>
      <c r="M16" s="26" t="str">
        <f t="shared" si="1"/>
        <v>2019/20</v>
      </c>
      <c r="N16" s="26" t="str">
        <f t="shared" si="1"/>
        <v>2020/21</v>
      </c>
      <c r="O16" s="26" t="str">
        <f t="shared" si="1"/>
        <v>2021/22</v>
      </c>
      <c r="P16" s="26" t="str">
        <f t="shared" si="1"/>
        <v>2022/23</v>
      </c>
      <c r="Q16" s="26" t="str">
        <f t="shared" si="1"/>
        <v>2023/24</v>
      </c>
      <c r="R16" s="26" t="str">
        <f t="shared" ref="R16" si="2">R8</f>
        <v>2024/25</v>
      </c>
      <c r="S16" s="26" t="str">
        <f t="shared" si="1"/>
        <v>2025/26</v>
      </c>
      <c r="T16" s="26" t="str">
        <f t="shared" si="1"/>
        <v>2026/27</v>
      </c>
      <c r="U16" s="26" t="str">
        <f t="shared" si="1"/>
        <v>2027/28</v>
      </c>
      <c r="X16" s="65"/>
      <c r="Y16" s="65"/>
      <c r="Z16" s="65"/>
      <c r="AA16" s="65"/>
      <c r="AB16" s="65"/>
      <c r="AC16" s="65"/>
      <c r="AD16" s="65"/>
      <c r="AE16" s="65"/>
      <c r="AF16" s="65"/>
      <c r="AG16" s="65"/>
      <c r="AH16" s="65"/>
      <c r="AI16" s="65"/>
      <c r="AJ16" s="65"/>
      <c r="AK16" s="65"/>
      <c r="AL16" s="65"/>
      <c r="AM16" s="65"/>
      <c r="AN16" s="65"/>
      <c r="AO16" s="65"/>
    </row>
    <row r="17" spans="2:41" x14ac:dyDescent="0.3">
      <c r="C17" s="3" t="s">
        <v>199</v>
      </c>
      <c r="D17" s="35"/>
      <c r="E17" s="28">
        <f>E21+E24</f>
        <v>998.77815722910032</v>
      </c>
      <c r="F17" s="28">
        <f t="shared" ref="F17:U17" si="3">F21+F24</f>
        <v>975.52276344034237</v>
      </c>
      <c r="G17" s="28">
        <f t="shared" si="3"/>
        <v>1046.6089426895485</v>
      </c>
      <c r="H17" s="28">
        <f t="shared" si="3"/>
        <v>1159.901141028354</v>
      </c>
      <c r="I17" s="28">
        <f t="shared" si="3"/>
        <v>1229.4563561930499</v>
      </c>
      <c r="J17" s="28">
        <f t="shared" si="3"/>
        <v>1184.5387545000553</v>
      </c>
      <c r="K17" s="28">
        <f t="shared" si="3"/>
        <v>1146.4076267181752</v>
      </c>
      <c r="L17" s="28">
        <f t="shared" si="3"/>
        <v>1067.7346985690401</v>
      </c>
      <c r="M17" s="28">
        <f t="shared" si="3"/>
        <v>1116.984043736408</v>
      </c>
      <c r="N17" s="28">
        <f t="shared" si="3"/>
        <v>790.15419754429718</v>
      </c>
      <c r="O17" s="28">
        <f t="shared" si="3"/>
        <v>804.67546956330716</v>
      </c>
      <c r="P17" s="28">
        <f t="shared" si="3"/>
        <v>986.68932509619981</v>
      </c>
      <c r="Q17" s="28">
        <f t="shared" si="3"/>
        <v>997.5817809229809</v>
      </c>
      <c r="R17" s="28">
        <f t="shared" ref="R17" si="4">R21+R24</f>
        <v>977.4415060738188</v>
      </c>
      <c r="S17" s="29">
        <f t="shared" si="3"/>
        <v>983.66202457499685</v>
      </c>
      <c r="T17" s="29">
        <f t="shared" si="3"/>
        <v>980.09777433072168</v>
      </c>
      <c r="U17" s="29">
        <f t="shared" si="3"/>
        <v>980.00180015290891</v>
      </c>
      <c r="X17" s="65"/>
      <c r="Y17" s="65"/>
      <c r="Z17" s="65"/>
      <c r="AA17" s="65"/>
      <c r="AB17" s="65"/>
      <c r="AC17" s="65"/>
      <c r="AD17" s="65"/>
      <c r="AE17" s="65"/>
      <c r="AF17" s="65"/>
      <c r="AG17" s="65"/>
      <c r="AH17" s="65"/>
      <c r="AI17" s="65"/>
      <c r="AJ17" s="65"/>
      <c r="AK17" s="65"/>
      <c r="AL17" s="65"/>
      <c r="AM17" s="65"/>
      <c r="AN17" s="65"/>
      <c r="AO17" s="65"/>
    </row>
    <row r="18" spans="2:41" x14ac:dyDescent="0.3">
      <c r="C18" s="3" t="s">
        <v>200</v>
      </c>
      <c r="D18" s="35"/>
      <c r="E18" s="28">
        <f>E22+E25</f>
        <v>998.77815722910032</v>
      </c>
      <c r="F18" s="28">
        <f t="shared" ref="F18:U18" si="5">F22+F25</f>
        <v>975.52276344034237</v>
      </c>
      <c r="G18" s="28">
        <f t="shared" si="5"/>
        <v>1046.6089426895485</v>
      </c>
      <c r="H18" s="28">
        <f t="shared" si="5"/>
        <v>1159.901141028354</v>
      </c>
      <c r="I18" s="28">
        <f t="shared" si="5"/>
        <v>1229.4563561930499</v>
      </c>
      <c r="J18" s="28">
        <f t="shared" si="5"/>
        <v>1184.5387545000553</v>
      </c>
      <c r="K18" s="28">
        <f t="shared" si="5"/>
        <v>1146.4076267181752</v>
      </c>
      <c r="L18" s="28">
        <f t="shared" si="5"/>
        <v>1067.7346985690401</v>
      </c>
      <c r="M18" s="28">
        <f t="shared" si="5"/>
        <v>1116.984043736408</v>
      </c>
      <c r="N18" s="28">
        <f t="shared" si="5"/>
        <v>790.15419754429718</v>
      </c>
      <c r="O18" s="28">
        <f t="shared" si="5"/>
        <v>804.67546956330716</v>
      </c>
      <c r="P18" s="28">
        <f t="shared" si="5"/>
        <v>986.68932509619981</v>
      </c>
      <c r="Q18" s="28">
        <f t="shared" si="5"/>
        <v>997.5817809229809</v>
      </c>
      <c r="R18" s="28">
        <f t="shared" ref="R18" si="6">R22+R25</f>
        <v>977.4415060738188</v>
      </c>
      <c r="S18" s="29">
        <f t="shared" si="5"/>
        <v>983.66202457499685</v>
      </c>
      <c r="T18" s="29">
        <f t="shared" si="5"/>
        <v>978.15131953483728</v>
      </c>
      <c r="U18" s="29">
        <f t="shared" si="5"/>
        <v>991.11326105896626</v>
      </c>
      <c r="X18" s="65"/>
      <c r="Y18" s="65"/>
      <c r="Z18" s="65"/>
      <c r="AA18" s="65"/>
      <c r="AB18" s="65"/>
      <c r="AC18" s="65"/>
      <c r="AD18" s="65"/>
      <c r="AE18" s="65"/>
      <c r="AF18" s="65"/>
      <c r="AG18" s="65"/>
      <c r="AH18" s="65"/>
      <c r="AI18" s="65"/>
      <c r="AJ18" s="65"/>
      <c r="AK18" s="65"/>
      <c r="AL18" s="65"/>
      <c r="AM18" s="65"/>
      <c r="AN18" s="65"/>
      <c r="AO18" s="65"/>
    </row>
    <row r="19" spans="2:41" x14ac:dyDescent="0.3">
      <c r="C19" s="3" t="s">
        <v>201</v>
      </c>
      <c r="D19" s="36"/>
      <c r="E19" s="37"/>
      <c r="F19" s="37"/>
      <c r="G19" s="37"/>
      <c r="H19" s="37"/>
      <c r="I19" s="37"/>
      <c r="J19" s="37"/>
      <c r="K19" s="37"/>
      <c r="L19" s="37"/>
      <c r="M19" s="37"/>
      <c r="N19" s="37"/>
      <c r="O19" s="37"/>
      <c r="P19" s="37"/>
      <c r="Q19" s="37"/>
      <c r="R19" s="37"/>
      <c r="S19" s="29">
        <f>S18-S17</f>
        <v>0</v>
      </c>
      <c r="T19" s="29">
        <f>T18-T17</f>
        <v>-1.9464547958843923</v>
      </c>
      <c r="U19" s="29">
        <f>U18-U17</f>
        <v>11.111460906057346</v>
      </c>
      <c r="Y19" s="65"/>
      <c r="Z19" s="65"/>
      <c r="AA19" s="65"/>
      <c r="AB19" s="65"/>
      <c r="AC19" s="65"/>
      <c r="AD19" s="65"/>
      <c r="AE19" s="65"/>
      <c r="AF19" s="65"/>
      <c r="AG19" s="65"/>
      <c r="AH19" s="65"/>
      <c r="AI19" s="65"/>
      <c r="AJ19" s="65"/>
      <c r="AK19" s="65"/>
      <c r="AL19" s="65"/>
      <c r="AM19" s="65"/>
      <c r="AN19" s="65"/>
      <c r="AO19" s="65"/>
    </row>
    <row r="20" spans="2:41" x14ac:dyDescent="0.3">
      <c r="C20" s="23" t="s">
        <v>202</v>
      </c>
      <c r="D20" s="24"/>
      <c r="E20" s="43">
        <f>'Input Data'!B75</f>
        <v>8.6050449503557364E-2</v>
      </c>
      <c r="F20" s="43">
        <f>'Input Data'!C75</f>
        <v>8.5362382946616161E-2</v>
      </c>
      <c r="G20" s="43">
        <f>'Input Data'!D75</f>
        <v>9.6718565501225359E-2</v>
      </c>
      <c r="H20" s="43">
        <f>'Input Data'!E75</f>
        <v>0.10997611001382825</v>
      </c>
      <c r="I20" s="43">
        <f>'Input Data'!F75</f>
        <v>0.11253344466201093</v>
      </c>
      <c r="J20" s="43">
        <f>'Input Data'!G75</f>
        <v>0.11329337313353344</v>
      </c>
      <c r="K20" s="43">
        <f>'Input Data'!H75</f>
        <v>0.11146978959205317</v>
      </c>
      <c r="L20" s="43">
        <f>'Input Data'!I75</f>
        <v>0.10083742357744779</v>
      </c>
      <c r="M20" s="43">
        <f>'Input Data'!J75</f>
        <v>0.10580100231576112</v>
      </c>
      <c r="N20" s="43">
        <f>'Input Data'!K75</f>
        <v>7.0877492718716351E-2</v>
      </c>
      <c r="O20" s="43">
        <f>'Input Data'!L75</f>
        <v>7.3212037812572114E-2</v>
      </c>
      <c r="P20" s="43">
        <f>'Input Data'!M75</f>
        <v>8.3080707685817975E-2</v>
      </c>
      <c r="Q20" s="43">
        <f>'Input Data'!N75</f>
        <v>8.9964798885628416E-2</v>
      </c>
      <c r="R20" s="43">
        <f>'Input Data'!O75</f>
        <v>8.3178624397905437E-2</v>
      </c>
      <c r="S20" s="44">
        <f>'Input Data'!P75</f>
        <v>8.314294063597126E-2</v>
      </c>
      <c r="T20" s="44">
        <f>'Input Data'!Q75</f>
        <v>8.2848276136147994E-2</v>
      </c>
      <c r="U20" s="44">
        <f>'Input Data'!R75</f>
        <v>8.2848276136147994E-2</v>
      </c>
      <c r="W20" s="65"/>
      <c r="Y20" s="65"/>
      <c r="Z20" s="65"/>
      <c r="AA20" s="65"/>
      <c r="AB20" s="65"/>
      <c r="AC20" s="65"/>
      <c r="AD20" s="65"/>
      <c r="AE20" s="65"/>
      <c r="AF20" s="65"/>
      <c r="AG20" s="65"/>
      <c r="AH20" s="65"/>
      <c r="AI20" s="65"/>
      <c r="AJ20" s="65"/>
      <c r="AK20" s="65"/>
      <c r="AL20" s="65"/>
      <c r="AM20" s="65"/>
      <c r="AN20" s="65"/>
      <c r="AO20" s="65"/>
    </row>
    <row r="21" spans="2:41" x14ac:dyDescent="0.3">
      <c r="C21" s="3" t="s">
        <v>203</v>
      </c>
      <c r="D21" s="35"/>
      <c r="E21" s="28">
        <f>E$20*D9</f>
        <v>728.07595625051772</v>
      </c>
      <c r="F21" s="28">
        <f t="shared" ref="F21:S21" si="7">F$20*E9</f>
        <v>717.67195365656789</v>
      </c>
      <c r="G21" s="28">
        <f t="shared" si="7"/>
        <v>832.73158666813345</v>
      </c>
      <c r="H21" s="28">
        <f t="shared" si="7"/>
        <v>957.21981298281969</v>
      </c>
      <c r="I21" s="28">
        <f t="shared" si="7"/>
        <v>987.05507436839673</v>
      </c>
      <c r="J21" s="28">
        <f t="shared" si="7"/>
        <v>992.97379826320935</v>
      </c>
      <c r="K21" s="28">
        <f t="shared" si="7"/>
        <v>996.45997275837613</v>
      </c>
      <c r="L21" s="28">
        <f t="shared" si="7"/>
        <v>902.0098491374365</v>
      </c>
      <c r="M21" s="28">
        <f t="shared" si="7"/>
        <v>963.13593475267442</v>
      </c>
      <c r="N21" s="28">
        <f t="shared" si="7"/>
        <v>645.90859747756872</v>
      </c>
      <c r="O21" s="28">
        <f t="shared" si="7"/>
        <v>686.24312685849043</v>
      </c>
      <c r="P21" s="28">
        <f t="shared" si="7"/>
        <v>781.20152195754736</v>
      </c>
      <c r="Q21" s="28">
        <f t="shared" si="7"/>
        <v>851.09624811214962</v>
      </c>
      <c r="R21" s="28">
        <f t="shared" si="7"/>
        <v>796.11788725539657</v>
      </c>
      <c r="S21" s="29">
        <f t="shared" si="7"/>
        <v>796.38257546262196</v>
      </c>
      <c r="T21" s="29">
        <f t="shared" ref="T21:T22" si="8">T$20*S9</f>
        <v>793.49692295371722</v>
      </c>
      <c r="U21" s="29">
        <f t="shared" ref="U21:U22" si="9">U$20*T9</f>
        <v>793.4192213031555</v>
      </c>
      <c r="W21" s="65"/>
      <c r="Y21" s="65"/>
      <c r="Z21" s="65"/>
      <c r="AA21" s="65"/>
      <c r="AB21" s="65"/>
      <c r="AC21" s="65"/>
      <c r="AD21" s="65"/>
      <c r="AE21" s="65"/>
      <c r="AF21" s="65"/>
      <c r="AG21" s="65"/>
      <c r="AH21" s="65"/>
      <c r="AI21" s="65"/>
      <c r="AJ21" s="65"/>
      <c r="AK21" s="65"/>
      <c r="AL21" s="65"/>
      <c r="AM21" s="65"/>
      <c r="AN21" s="65"/>
      <c r="AO21" s="65"/>
    </row>
    <row r="22" spans="2:41" x14ac:dyDescent="0.3">
      <c r="C22" s="3" t="s">
        <v>204</v>
      </c>
      <c r="D22" s="35"/>
      <c r="E22" s="28">
        <f>E$20*D10</f>
        <v>728.07595625051772</v>
      </c>
      <c r="F22" s="28">
        <f t="shared" ref="F22:S22" si="10">F$20*E10</f>
        <v>717.67195365656789</v>
      </c>
      <c r="G22" s="28">
        <f t="shared" si="10"/>
        <v>832.73158666813345</v>
      </c>
      <c r="H22" s="28">
        <f t="shared" si="10"/>
        <v>957.21981298281969</v>
      </c>
      <c r="I22" s="28">
        <f t="shared" si="10"/>
        <v>987.05507436839673</v>
      </c>
      <c r="J22" s="28">
        <f t="shared" si="10"/>
        <v>992.97379826320935</v>
      </c>
      <c r="K22" s="28">
        <f t="shared" si="10"/>
        <v>996.45997275837613</v>
      </c>
      <c r="L22" s="28">
        <f t="shared" si="10"/>
        <v>902.0098491374365</v>
      </c>
      <c r="M22" s="28">
        <f t="shared" si="10"/>
        <v>963.13593475267442</v>
      </c>
      <c r="N22" s="28">
        <f t="shared" si="10"/>
        <v>645.90859747756872</v>
      </c>
      <c r="O22" s="28">
        <f t="shared" si="10"/>
        <v>686.24312685849043</v>
      </c>
      <c r="P22" s="28">
        <f t="shared" si="10"/>
        <v>781.20152195754736</v>
      </c>
      <c r="Q22" s="28">
        <f t="shared" si="10"/>
        <v>851.09624811214962</v>
      </c>
      <c r="R22" s="28">
        <f t="shared" si="10"/>
        <v>796.11788725539657</v>
      </c>
      <c r="S22" s="29">
        <f t="shared" si="10"/>
        <v>796.38257546262196</v>
      </c>
      <c r="T22" s="29">
        <f t="shared" si="8"/>
        <v>791.92105375815925</v>
      </c>
      <c r="U22" s="29">
        <f t="shared" si="9"/>
        <v>802.41517075778802</v>
      </c>
      <c r="V22" s="38"/>
      <c r="Y22" s="65"/>
      <c r="Z22" s="65"/>
      <c r="AA22" s="65"/>
      <c r="AB22" s="65"/>
      <c r="AC22" s="65"/>
      <c r="AD22" s="65"/>
      <c r="AE22" s="65"/>
      <c r="AF22" s="65"/>
      <c r="AG22" s="65"/>
      <c r="AH22" s="65"/>
      <c r="AI22" s="65"/>
      <c r="AJ22" s="65"/>
      <c r="AK22" s="65"/>
      <c r="AL22" s="65"/>
      <c r="AM22" s="65"/>
      <c r="AN22" s="65"/>
      <c r="AO22" s="65"/>
    </row>
    <row r="23" spans="2:41" x14ac:dyDescent="0.3">
      <c r="C23" s="23" t="s">
        <v>205</v>
      </c>
      <c r="D23" s="24"/>
      <c r="E23" s="43">
        <f>'Input Data'!B101</f>
        <v>3.1993977930228887E-2</v>
      </c>
      <c r="F23" s="43">
        <f>'Input Data'!C101</f>
        <v>3.0669666629317086E-2</v>
      </c>
      <c r="G23" s="43">
        <f>'Input Data'!D101</f>
        <v>2.4841030890101246E-2</v>
      </c>
      <c r="H23" s="43">
        <f>'Input Data'!E101</f>
        <v>2.328629613445387E-2</v>
      </c>
      <c r="I23" s="43">
        <f>'Input Data'!F101</f>
        <v>2.7635997162235467E-2</v>
      </c>
      <c r="J23" s="43">
        <f>'Input Data'!G101</f>
        <v>2.1856609010439502E-2</v>
      </c>
      <c r="K23" s="43">
        <f>'Input Data'!H101</f>
        <v>1.6774013902888404E-2</v>
      </c>
      <c r="L23" s="43">
        <f>'Input Data'!I101</f>
        <v>1.8526701072525794E-2</v>
      </c>
      <c r="M23" s="43">
        <f>'Input Data'!J101</f>
        <v>1.6900297816261369E-2</v>
      </c>
      <c r="N23" s="43">
        <f>'Input Data'!K101</f>
        <v>1.582850345755225E-2</v>
      </c>
      <c r="O23" s="43">
        <f>'Input Data'!L101</f>
        <v>1.2634987241372414E-2</v>
      </c>
      <c r="P23" s="43">
        <f>'Input Data'!M101</f>
        <v>2.1853608352917466E-2</v>
      </c>
      <c r="Q23" s="43">
        <f>'Input Data'!N101</f>
        <v>1.5484196444541269E-2</v>
      </c>
      <c r="R23" s="43">
        <f>'Input Data'!O101</f>
        <v>1.8944743518026361E-2</v>
      </c>
      <c r="S23" s="44">
        <f>'Input Data'!P101</f>
        <v>1.9552115527945026E-2</v>
      </c>
      <c r="T23" s="44">
        <f>'Input Data'!Q101</f>
        <v>1.9482821438772096E-2</v>
      </c>
      <c r="U23" s="44">
        <f>'Input Data'!R101</f>
        <v>1.9482821438772092E-2</v>
      </c>
      <c r="W23" s="65"/>
      <c r="Y23" s="65"/>
      <c r="Z23" s="65"/>
      <c r="AA23" s="65"/>
      <c r="AB23" s="65"/>
      <c r="AC23" s="65"/>
      <c r="AD23" s="65"/>
      <c r="AE23" s="65"/>
      <c r="AF23" s="65"/>
      <c r="AG23" s="65"/>
      <c r="AH23" s="65"/>
      <c r="AI23" s="65"/>
      <c r="AJ23" s="65"/>
      <c r="AK23" s="65"/>
      <c r="AL23" s="65"/>
      <c r="AM23" s="65"/>
      <c r="AN23" s="65"/>
      <c r="AO23" s="65"/>
    </row>
    <row r="24" spans="2:41" x14ac:dyDescent="0.3">
      <c r="C24" s="3" t="s">
        <v>206</v>
      </c>
      <c r="D24" s="35"/>
      <c r="E24" s="28">
        <f>E$23*D9</f>
        <v>270.70220097858254</v>
      </c>
      <c r="F24" s="28">
        <f t="shared" ref="F24:U24" si="11">F$23*E9</f>
        <v>257.85080978377448</v>
      </c>
      <c r="G24" s="28">
        <f t="shared" si="11"/>
        <v>213.87735602141504</v>
      </c>
      <c r="H24" s="28">
        <f t="shared" si="11"/>
        <v>202.68132804553429</v>
      </c>
      <c r="I24" s="28">
        <f t="shared" si="11"/>
        <v>242.40128182465324</v>
      </c>
      <c r="J24" s="28">
        <f t="shared" si="11"/>
        <v>191.564956236846</v>
      </c>
      <c r="K24" s="28">
        <f t="shared" si="11"/>
        <v>149.94765395979908</v>
      </c>
      <c r="L24" s="28">
        <f t="shared" si="11"/>
        <v>165.72484943160364</v>
      </c>
      <c r="M24" s="28">
        <f t="shared" si="11"/>
        <v>153.84810898373368</v>
      </c>
      <c r="N24" s="28">
        <f t="shared" si="11"/>
        <v>144.24560006672851</v>
      </c>
      <c r="O24" s="28">
        <f t="shared" si="11"/>
        <v>118.43234270481668</v>
      </c>
      <c r="P24" s="28">
        <f t="shared" si="11"/>
        <v>205.48780313865245</v>
      </c>
      <c r="Q24" s="28">
        <f t="shared" si="11"/>
        <v>146.4855328108313</v>
      </c>
      <c r="R24" s="28">
        <f t="shared" si="11"/>
        <v>181.32361881842218</v>
      </c>
      <c r="S24" s="29">
        <f t="shared" si="11"/>
        <v>187.27944911237483</v>
      </c>
      <c r="T24" s="29">
        <f t="shared" si="11"/>
        <v>186.6008513770044</v>
      </c>
      <c r="U24" s="29">
        <f t="shared" si="11"/>
        <v>186.58257884975342</v>
      </c>
      <c r="W24" s="65"/>
    </row>
    <row r="25" spans="2:41" x14ac:dyDescent="0.3">
      <c r="C25" s="3" t="s">
        <v>207</v>
      </c>
      <c r="D25" s="35"/>
      <c r="E25" s="28">
        <f>E$23*D10</f>
        <v>270.70220097858254</v>
      </c>
      <c r="F25" s="28">
        <f t="shared" ref="F25:U25" si="12">F$23*E10</f>
        <v>257.85080978377448</v>
      </c>
      <c r="G25" s="28">
        <f t="shared" si="12"/>
        <v>213.87735602141504</v>
      </c>
      <c r="H25" s="28">
        <f t="shared" si="12"/>
        <v>202.68132804553429</v>
      </c>
      <c r="I25" s="28">
        <f t="shared" si="12"/>
        <v>242.40128182465324</v>
      </c>
      <c r="J25" s="28">
        <f t="shared" si="12"/>
        <v>191.564956236846</v>
      </c>
      <c r="K25" s="28">
        <f t="shared" si="12"/>
        <v>149.94765395979908</v>
      </c>
      <c r="L25" s="28">
        <f t="shared" si="12"/>
        <v>165.72484943160364</v>
      </c>
      <c r="M25" s="28">
        <f t="shared" si="12"/>
        <v>153.84810898373368</v>
      </c>
      <c r="N25" s="28">
        <f t="shared" si="12"/>
        <v>144.24560006672851</v>
      </c>
      <c r="O25" s="28">
        <f t="shared" si="12"/>
        <v>118.43234270481668</v>
      </c>
      <c r="P25" s="28">
        <f t="shared" si="12"/>
        <v>205.48780313865245</v>
      </c>
      <c r="Q25" s="28">
        <f t="shared" si="12"/>
        <v>146.4855328108313</v>
      </c>
      <c r="R25" s="28">
        <f t="shared" si="12"/>
        <v>181.32361881842218</v>
      </c>
      <c r="S25" s="29">
        <f t="shared" si="12"/>
        <v>187.27944911237483</v>
      </c>
      <c r="T25" s="29">
        <f t="shared" si="12"/>
        <v>186.23026577667804</v>
      </c>
      <c r="U25" s="29">
        <f t="shared" si="12"/>
        <v>188.69809030117821</v>
      </c>
    </row>
    <row r="26" spans="2:41" x14ac:dyDescent="0.3">
      <c r="D26" s="31"/>
      <c r="E26" s="32"/>
      <c r="F26" s="32"/>
      <c r="G26" s="32"/>
      <c r="H26" s="32"/>
      <c r="I26" s="32"/>
      <c r="J26" s="32"/>
      <c r="K26" s="32"/>
      <c r="L26" s="32"/>
      <c r="M26" s="32"/>
      <c r="N26" s="32"/>
      <c r="O26" s="32"/>
      <c r="P26" s="32"/>
      <c r="Q26" s="32"/>
      <c r="R26" s="32"/>
      <c r="S26" s="32"/>
      <c r="T26" s="32"/>
    </row>
    <row r="27" spans="2:41" x14ac:dyDescent="0.3">
      <c r="B27" s="21" t="s">
        <v>208</v>
      </c>
      <c r="D27" s="31"/>
      <c r="E27" s="32"/>
      <c r="F27" s="32"/>
      <c r="G27" s="32"/>
      <c r="H27" s="32"/>
      <c r="I27" s="32"/>
      <c r="J27" s="32"/>
      <c r="K27" s="32"/>
      <c r="L27" s="32"/>
      <c r="M27" s="32"/>
      <c r="N27" s="32"/>
      <c r="O27" s="32"/>
      <c r="P27" s="32"/>
      <c r="Q27" s="32"/>
      <c r="R27" s="32"/>
      <c r="S27" s="32"/>
      <c r="T27" s="32"/>
    </row>
    <row r="28" spans="2:41" x14ac:dyDescent="0.3">
      <c r="D28" s="31"/>
      <c r="E28" s="32"/>
      <c r="F28" s="32"/>
      <c r="G28" s="32"/>
      <c r="H28" s="32"/>
      <c r="I28" s="32"/>
      <c r="J28" s="32"/>
      <c r="K28" s="32"/>
      <c r="L28" s="32"/>
      <c r="M28" s="32"/>
      <c r="N28" s="32"/>
      <c r="O28" s="32"/>
      <c r="P28" s="32"/>
      <c r="Q28" s="32"/>
      <c r="R28" s="32"/>
      <c r="S28" s="32"/>
      <c r="T28" s="32"/>
    </row>
    <row r="29" spans="2:41" x14ac:dyDescent="0.3">
      <c r="C29" s="25"/>
      <c r="D29" s="26" t="str">
        <f>D16</f>
        <v>2010/11</v>
      </c>
      <c r="E29" s="26" t="str">
        <f t="shared" ref="E29:U29" si="13">E16</f>
        <v>2011/12</v>
      </c>
      <c r="F29" s="26" t="str">
        <f t="shared" si="13"/>
        <v>2012/13</v>
      </c>
      <c r="G29" s="26" t="str">
        <f t="shared" si="13"/>
        <v>2013/14</v>
      </c>
      <c r="H29" s="26" t="str">
        <f t="shared" si="13"/>
        <v>2014/15</v>
      </c>
      <c r="I29" s="26" t="str">
        <f t="shared" si="13"/>
        <v>2015/16</v>
      </c>
      <c r="J29" s="26" t="str">
        <f t="shared" si="13"/>
        <v>2016/17</v>
      </c>
      <c r="K29" s="26" t="str">
        <f t="shared" si="13"/>
        <v>2017/18</v>
      </c>
      <c r="L29" s="26" t="str">
        <f t="shared" si="13"/>
        <v>2018/19</v>
      </c>
      <c r="M29" s="26" t="str">
        <f t="shared" si="13"/>
        <v>2019/20</v>
      </c>
      <c r="N29" s="26" t="str">
        <f t="shared" si="13"/>
        <v>2020/21</v>
      </c>
      <c r="O29" s="26" t="str">
        <f t="shared" si="13"/>
        <v>2021/22</v>
      </c>
      <c r="P29" s="26" t="str">
        <f t="shared" si="13"/>
        <v>2022/23</v>
      </c>
      <c r="Q29" s="26" t="str">
        <f t="shared" si="13"/>
        <v>2023/24</v>
      </c>
      <c r="R29" s="26" t="str">
        <f t="shared" ref="R29" si="14">R16</f>
        <v>2024/25</v>
      </c>
      <c r="S29" s="26" t="str">
        <f t="shared" si="13"/>
        <v>2025/26</v>
      </c>
      <c r="T29" s="26" t="str">
        <f t="shared" si="13"/>
        <v>2026/27</v>
      </c>
      <c r="U29" s="26" t="str">
        <f t="shared" si="13"/>
        <v>2027/28</v>
      </c>
      <c r="X29" s="65"/>
      <c r="Y29" s="65"/>
      <c r="Z29" s="65"/>
      <c r="AA29" s="65"/>
      <c r="AB29" s="65"/>
      <c r="AC29" s="65"/>
      <c r="AD29" s="65"/>
      <c r="AE29" s="65"/>
      <c r="AF29" s="65"/>
      <c r="AG29" s="65"/>
      <c r="AH29" s="65"/>
      <c r="AI29" s="65"/>
      <c r="AJ29" s="65"/>
      <c r="AK29" s="65"/>
      <c r="AL29" s="65"/>
      <c r="AM29" s="65"/>
      <c r="AN29" s="65"/>
      <c r="AO29" s="65"/>
    </row>
    <row r="30" spans="2:41" x14ac:dyDescent="0.3">
      <c r="C30" s="3" t="s">
        <v>209</v>
      </c>
      <c r="D30" s="50"/>
      <c r="E30" s="28">
        <f>'Input Data'!B360</f>
        <v>983.99051097710958</v>
      </c>
      <c r="F30" s="28">
        <f>'Input Data'!C360</f>
        <v>1190.7944226715247</v>
      </c>
      <c r="G30" s="28">
        <f>'Input Data'!D360</f>
        <v>1107.4729856685799</v>
      </c>
      <c r="H30" s="28">
        <f>'Input Data'!E360</f>
        <v>1143.9400895788588</v>
      </c>
      <c r="I30" s="28">
        <f>'Input Data'!F360</f>
        <v>1239.7237762558855</v>
      </c>
      <c r="J30" s="28">
        <f>'Input Data'!G360</f>
        <v>1277.4187037964812</v>
      </c>
      <c r="K30" s="28">
        <f>'Input Data'!H360</f>
        <v>1228.260750534723</v>
      </c>
      <c r="L30" s="28">
        <f>'Input Data'!I360</f>
        <v>1224.5219862295603</v>
      </c>
      <c r="M30" s="28">
        <f>'Input Data'!J360</f>
        <v>1186.2617835132864</v>
      </c>
      <c r="N30" s="28">
        <f>'Input Data'!K360</f>
        <v>1100.9986415355206</v>
      </c>
      <c r="O30" s="28">
        <f>'Input Data'!L360</f>
        <v>1097.5344637644666</v>
      </c>
      <c r="P30" s="28">
        <f>'Input Data'!M360</f>
        <v>1083.8103935330175</v>
      </c>
      <c r="Q30" s="28">
        <f>'Input Data'!N360</f>
        <v>1052.3971832783031</v>
      </c>
      <c r="R30" s="28">
        <f>'Input Data'!O360</f>
        <v>1169.6316557228809</v>
      </c>
      <c r="S30" s="29">
        <f>S9*($D$6+1)-Q9+S17</f>
        <v>1030.7397273413885</v>
      </c>
      <c r="T30" s="29">
        <f t="shared" ref="T30" si="15">T9*($D$6+1)-S9+T17</f>
        <v>1019.7053133658324</v>
      </c>
      <c r="U30" s="29">
        <f>U9*($D$6+1)-T9+U17</f>
        <v>1019.2132190475523</v>
      </c>
      <c r="W30" s="65"/>
      <c r="X30" s="65"/>
      <c r="Y30" s="65"/>
      <c r="Z30" s="65"/>
      <c r="AA30" s="65"/>
      <c r="AB30" s="65"/>
      <c r="AC30" s="65"/>
      <c r="AD30" s="65"/>
      <c r="AE30" s="65"/>
      <c r="AF30" s="65"/>
      <c r="AG30" s="65"/>
      <c r="AH30" s="65"/>
      <c r="AI30" s="65"/>
      <c r="AJ30" s="65"/>
      <c r="AK30" s="65"/>
      <c r="AL30" s="65"/>
      <c r="AM30" s="65"/>
      <c r="AN30" s="65"/>
      <c r="AO30" s="65"/>
    </row>
    <row r="31" spans="2:41" x14ac:dyDescent="0.3">
      <c r="C31" s="3" t="s">
        <v>210</v>
      </c>
      <c r="D31" s="50"/>
      <c r="E31" s="28">
        <f>E30</f>
        <v>983.99051097710958</v>
      </c>
      <c r="F31" s="28">
        <f t="shared" ref="F31:Q31" si="16">F30</f>
        <v>1190.7944226715247</v>
      </c>
      <c r="G31" s="28">
        <f t="shared" si="16"/>
        <v>1107.4729856685799</v>
      </c>
      <c r="H31" s="28">
        <f t="shared" si="16"/>
        <v>1143.9400895788588</v>
      </c>
      <c r="I31" s="28">
        <f t="shared" si="16"/>
        <v>1239.7237762558855</v>
      </c>
      <c r="J31" s="28">
        <f t="shared" si="16"/>
        <v>1277.4187037964812</v>
      </c>
      <c r="K31" s="28">
        <f t="shared" si="16"/>
        <v>1228.260750534723</v>
      </c>
      <c r="L31" s="28">
        <f t="shared" si="16"/>
        <v>1224.5219862295603</v>
      </c>
      <c r="M31" s="28">
        <f t="shared" si="16"/>
        <v>1186.2617835132864</v>
      </c>
      <c r="N31" s="28">
        <f t="shared" si="16"/>
        <v>1100.9986415355206</v>
      </c>
      <c r="O31" s="28">
        <f t="shared" si="16"/>
        <v>1097.5344637644666</v>
      </c>
      <c r="P31" s="28">
        <f t="shared" si="16"/>
        <v>1083.8103935330175</v>
      </c>
      <c r="Q31" s="28">
        <f t="shared" si="16"/>
        <v>1052.3971832783031</v>
      </c>
      <c r="R31" s="28">
        <f t="shared" ref="R31" si="17">R30</f>
        <v>1169.6316557228809</v>
      </c>
      <c r="S31" s="29">
        <f>S9*($D$6+1)-Q10+S18</f>
        <v>1030.7397273413885</v>
      </c>
      <c r="T31" s="29">
        <f t="shared" ref="T31" si="18">T9*($D$6+1)-S10+T18</f>
        <v>1036.7800050445996</v>
      </c>
      <c r="U31" s="29">
        <f>U9*($D$6+1)-T10+U18</f>
        <v>921.74125644520575</v>
      </c>
      <c r="V31" s="31"/>
      <c r="W31" s="65"/>
      <c r="X31" s="65"/>
      <c r="Y31" s="65"/>
      <c r="Z31" s="65"/>
      <c r="AA31" s="65"/>
      <c r="AB31" s="65"/>
      <c r="AC31" s="65"/>
      <c r="AD31" s="65"/>
      <c r="AE31" s="65"/>
      <c r="AF31" s="65"/>
      <c r="AG31" s="65"/>
      <c r="AH31" s="65"/>
      <c r="AI31" s="65"/>
      <c r="AJ31" s="65"/>
      <c r="AK31" s="65"/>
      <c r="AL31" s="65"/>
      <c r="AM31" s="65"/>
      <c r="AN31" s="65"/>
      <c r="AO31" s="65"/>
    </row>
    <row r="32" spans="2:41" x14ac:dyDescent="0.3">
      <c r="Y32" s="65"/>
      <c r="Z32" s="65"/>
    </row>
    <row r="33" spans="2:41" x14ac:dyDescent="0.3">
      <c r="B33" s="21" t="s">
        <v>211</v>
      </c>
      <c r="Y33" s="65"/>
      <c r="Z33" s="65"/>
    </row>
    <row r="35" spans="2:41" x14ac:dyDescent="0.3">
      <c r="C35" s="35"/>
      <c r="D35" s="27" t="str">
        <f>D29</f>
        <v>2010/11</v>
      </c>
      <c r="E35" s="27" t="str">
        <f t="shared" ref="E35:U35" si="19">E29</f>
        <v>2011/12</v>
      </c>
      <c r="F35" s="27" t="str">
        <f t="shared" si="19"/>
        <v>2012/13</v>
      </c>
      <c r="G35" s="27" t="str">
        <f t="shared" si="19"/>
        <v>2013/14</v>
      </c>
      <c r="H35" s="27" t="str">
        <f t="shared" si="19"/>
        <v>2014/15</v>
      </c>
      <c r="I35" s="27" t="str">
        <f t="shared" si="19"/>
        <v>2015/16</v>
      </c>
      <c r="J35" s="27" t="str">
        <f t="shared" si="19"/>
        <v>2016/17</v>
      </c>
      <c r="K35" s="27" t="str">
        <f t="shared" si="19"/>
        <v>2017/18</v>
      </c>
      <c r="L35" s="27" t="str">
        <f t="shared" si="19"/>
        <v>2018/19</v>
      </c>
      <c r="M35" s="27" t="str">
        <f t="shared" si="19"/>
        <v>2019/20</v>
      </c>
      <c r="N35" s="27" t="str">
        <f t="shared" si="19"/>
        <v>2020/21</v>
      </c>
      <c r="O35" s="27" t="str">
        <f t="shared" si="19"/>
        <v>2021/22</v>
      </c>
      <c r="P35" s="27" t="str">
        <f t="shared" si="19"/>
        <v>2022/23</v>
      </c>
      <c r="Q35" s="27" t="str">
        <f t="shared" si="19"/>
        <v>2023/24</v>
      </c>
      <c r="R35" s="27" t="str">
        <f t="shared" ref="R35" si="20">R29</f>
        <v>2024/25</v>
      </c>
      <c r="S35" s="27" t="str">
        <f t="shared" si="19"/>
        <v>2025/26</v>
      </c>
      <c r="T35" s="27" t="str">
        <f t="shared" si="19"/>
        <v>2026/27</v>
      </c>
      <c r="U35" s="27" t="str">
        <f t="shared" si="19"/>
        <v>2027/28</v>
      </c>
      <c r="X35" s="65"/>
      <c r="Y35" s="65"/>
      <c r="Z35" s="65"/>
      <c r="AA35" s="65"/>
      <c r="AB35" s="65"/>
      <c r="AC35" s="65"/>
      <c r="AD35" s="65"/>
      <c r="AE35" s="65"/>
      <c r="AF35" s="65"/>
      <c r="AG35" s="65"/>
      <c r="AH35" s="65"/>
      <c r="AI35" s="65"/>
      <c r="AJ35" s="65"/>
      <c r="AK35" s="65"/>
      <c r="AL35" s="65"/>
      <c r="AM35" s="65"/>
      <c r="AN35" s="65"/>
      <c r="AO35" s="65"/>
    </row>
    <row r="36" spans="2:41" x14ac:dyDescent="0.3">
      <c r="C36" s="3" t="s">
        <v>209</v>
      </c>
      <c r="D36" s="36"/>
      <c r="E36" s="28">
        <f t="shared" ref="E36:U36" si="21">E30</f>
        <v>983.99051097710958</v>
      </c>
      <c r="F36" s="28">
        <f t="shared" si="21"/>
        <v>1190.7944226715247</v>
      </c>
      <c r="G36" s="28">
        <f t="shared" si="21"/>
        <v>1107.4729856685799</v>
      </c>
      <c r="H36" s="28">
        <f t="shared" si="21"/>
        <v>1143.9400895788588</v>
      </c>
      <c r="I36" s="28">
        <f t="shared" si="21"/>
        <v>1239.7237762558855</v>
      </c>
      <c r="J36" s="28">
        <f t="shared" si="21"/>
        <v>1277.4187037964812</v>
      </c>
      <c r="K36" s="28">
        <f t="shared" si="21"/>
        <v>1228.260750534723</v>
      </c>
      <c r="L36" s="28">
        <f t="shared" si="21"/>
        <v>1224.5219862295603</v>
      </c>
      <c r="M36" s="28">
        <f t="shared" si="21"/>
        <v>1186.2617835132864</v>
      </c>
      <c r="N36" s="28">
        <f t="shared" si="21"/>
        <v>1100.9986415355206</v>
      </c>
      <c r="O36" s="28">
        <f t="shared" si="21"/>
        <v>1097.5344637644666</v>
      </c>
      <c r="P36" s="28">
        <f t="shared" si="21"/>
        <v>1083.8103935330175</v>
      </c>
      <c r="Q36" s="28">
        <f t="shared" si="21"/>
        <v>1052.3971832783031</v>
      </c>
      <c r="R36" s="28">
        <f t="shared" ref="R36" si="22">R30</f>
        <v>1169.6316557228809</v>
      </c>
      <c r="S36" s="29">
        <f t="shared" si="21"/>
        <v>1030.7397273413885</v>
      </c>
      <c r="T36" s="29">
        <f t="shared" si="21"/>
        <v>1019.7053133658324</v>
      </c>
      <c r="U36" s="29">
        <f t="shared" si="21"/>
        <v>1019.2132190475523</v>
      </c>
      <c r="V36" s="31"/>
      <c r="X36" s="65"/>
    </row>
    <row r="37" spans="2:41" x14ac:dyDescent="0.3">
      <c r="C37" s="3" t="s">
        <v>210</v>
      </c>
      <c r="D37" s="36"/>
      <c r="E37" s="28">
        <f>E31</f>
        <v>983.99051097710958</v>
      </c>
      <c r="F37" s="28">
        <f t="shared" ref="F37:U37" si="23">F31</f>
        <v>1190.7944226715247</v>
      </c>
      <c r="G37" s="28">
        <f t="shared" si="23"/>
        <v>1107.4729856685799</v>
      </c>
      <c r="H37" s="28">
        <f t="shared" si="23"/>
        <v>1143.9400895788588</v>
      </c>
      <c r="I37" s="28">
        <f t="shared" si="23"/>
        <v>1239.7237762558855</v>
      </c>
      <c r="J37" s="28">
        <f t="shared" si="23"/>
        <v>1277.4187037964812</v>
      </c>
      <c r="K37" s="28">
        <f t="shared" si="23"/>
        <v>1228.260750534723</v>
      </c>
      <c r="L37" s="28">
        <f t="shared" si="23"/>
        <v>1224.5219862295603</v>
      </c>
      <c r="M37" s="28">
        <f t="shared" si="23"/>
        <v>1186.2617835132864</v>
      </c>
      <c r="N37" s="28">
        <f t="shared" si="23"/>
        <v>1100.9986415355206</v>
      </c>
      <c r="O37" s="28">
        <f t="shared" si="23"/>
        <v>1097.5344637644666</v>
      </c>
      <c r="P37" s="28">
        <f t="shared" si="23"/>
        <v>1083.8103935330175</v>
      </c>
      <c r="Q37" s="28">
        <f t="shared" si="23"/>
        <v>1052.3971832783031</v>
      </c>
      <c r="R37" s="28">
        <f t="shared" ref="R37" si="24">R31</f>
        <v>1169.6316557228809</v>
      </c>
      <c r="S37" s="29">
        <f t="shared" si="23"/>
        <v>1030.7397273413885</v>
      </c>
      <c r="T37" s="29">
        <f t="shared" si="23"/>
        <v>1036.7800050445996</v>
      </c>
      <c r="U37" s="29">
        <f t="shared" si="23"/>
        <v>921.74125644520575</v>
      </c>
      <c r="V37" s="31"/>
      <c r="X37" s="65"/>
    </row>
    <row r="38" spans="2:41" x14ac:dyDescent="0.3">
      <c r="C38" s="3" t="s">
        <v>212</v>
      </c>
      <c r="D38" s="35"/>
      <c r="E38" s="28">
        <f>'Input Data'!B158</f>
        <v>243.72068011482091</v>
      </c>
      <c r="F38" s="28">
        <f>'Input Data'!C158</f>
        <v>272.44607555313729</v>
      </c>
      <c r="G38" s="28">
        <f>'Input Data'!D158</f>
        <v>290.20729745848485</v>
      </c>
      <c r="H38" s="28">
        <f>'Input Data'!E158</f>
        <v>352.56851369571569</v>
      </c>
      <c r="I38" s="28">
        <f>'Input Data'!F158</f>
        <v>405.53508676071795</v>
      </c>
      <c r="J38" s="28">
        <f>'Input Data'!G158</f>
        <v>382.35953358774276</v>
      </c>
      <c r="K38" s="28">
        <f>'Input Data'!H158</f>
        <v>389.81851090539124</v>
      </c>
      <c r="L38" s="28">
        <f>'Input Data'!I158</f>
        <v>416.86830017220791</v>
      </c>
      <c r="M38" s="28">
        <f>'Input Data'!J158</f>
        <v>346.98668013967603</v>
      </c>
      <c r="N38" s="28">
        <f>'Input Data'!K158</f>
        <v>393.24855267299887</v>
      </c>
      <c r="O38" s="28">
        <f>'Input Data'!L158</f>
        <v>312.84054768955991</v>
      </c>
      <c r="P38" s="28">
        <f>'Input Data'!M158</f>
        <v>329.32932765634234</v>
      </c>
      <c r="Q38" s="28">
        <f>'Input Data'!N158</f>
        <v>413.9843254230463</v>
      </c>
      <c r="R38" s="28">
        <f>'Input Data'!O158</f>
        <v>448.47003353822345</v>
      </c>
      <c r="S38" s="29">
        <f>'Input Data'!P158</f>
        <v>370.87938676689259</v>
      </c>
      <c r="T38" s="29">
        <f>'Input Data'!Q158</f>
        <v>346.82049144975048</v>
      </c>
      <c r="U38" s="29">
        <f>'Input Data'!R158</f>
        <v>361.98192779850382</v>
      </c>
      <c r="V38" s="31"/>
      <c r="W38" s="65"/>
      <c r="Y38" s="65"/>
      <c r="Z38" s="65"/>
      <c r="AA38" s="65"/>
      <c r="AB38" s="65"/>
      <c r="AC38" s="65"/>
      <c r="AD38" s="65"/>
      <c r="AE38" s="65"/>
      <c r="AF38" s="65"/>
      <c r="AG38" s="65"/>
      <c r="AH38" s="65"/>
      <c r="AI38" s="65"/>
      <c r="AJ38" s="65"/>
      <c r="AK38" s="65"/>
      <c r="AL38" s="65"/>
      <c r="AM38" s="65"/>
      <c r="AN38" s="65"/>
      <c r="AO38" s="65"/>
    </row>
    <row r="39" spans="2:41" x14ac:dyDescent="0.3">
      <c r="C39" s="3" t="s">
        <v>213</v>
      </c>
      <c r="D39" s="35"/>
      <c r="E39" s="28">
        <f>'Input Data'!B184</f>
        <v>112.56564191817</v>
      </c>
      <c r="F39" s="28">
        <f>'Input Data'!C184</f>
        <v>210.54475677150589</v>
      </c>
      <c r="G39" s="28">
        <f>'Input Data'!D184</f>
        <v>174.88027426225437</v>
      </c>
      <c r="H39" s="28">
        <f>'Input Data'!E184</f>
        <v>224.33743464717952</v>
      </c>
      <c r="I39" s="28">
        <f>'Input Data'!F184</f>
        <v>166.2803084568128</v>
      </c>
      <c r="J39" s="28">
        <f>'Input Data'!G184</f>
        <v>192.50191434072161</v>
      </c>
      <c r="K39" s="28">
        <f>'Input Data'!H184</f>
        <v>141.58277299633306</v>
      </c>
      <c r="L39" s="28">
        <f>'Input Data'!I184</f>
        <v>154.10703446161165</v>
      </c>
      <c r="M39" s="28">
        <f>'Input Data'!J184</f>
        <v>134.87624353837964</v>
      </c>
      <c r="N39" s="28">
        <f>'Input Data'!K184</f>
        <v>109.28069985851309</v>
      </c>
      <c r="O39" s="28">
        <f>'Input Data'!L184</f>
        <v>142.03965930961186</v>
      </c>
      <c r="P39" s="28">
        <f>'Input Data'!M184</f>
        <v>182.66727602560201</v>
      </c>
      <c r="Q39" s="28">
        <f>'Input Data'!N184</f>
        <v>184.16349792645644</v>
      </c>
      <c r="R39" s="28">
        <f>'Input Data'!O184</f>
        <v>178.0569187165936</v>
      </c>
      <c r="S39" s="29">
        <f>'Input Data'!P184</f>
        <v>152.50969332787022</v>
      </c>
      <c r="T39" s="29">
        <f>'Input Data'!Q184</f>
        <v>148.20335124205025</v>
      </c>
      <c r="U39" s="29">
        <f>'Input Data'!R184</f>
        <v>162.7261324584158</v>
      </c>
      <c r="V39" s="31"/>
      <c r="W39" s="65"/>
      <c r="Y39" s="65"/>
      <c r="Z39" s="65"/>
      <c r="AA39" s="65"/>
      <c r="AB39" s="65"/>
      <c r="AC39" s="65"/>
      <c r="AD39" s="65"/>
      <c r="AE39" s="65"/>
      <c r="AF39" s="65"/>
      <c r="AG39" s="65"/>
      <c r="AH39" s="65"/>
      <c r="AI39" s="65"/>
      <c r="AJ39" s="65"/>
      <c r="AK39" s="65"/>
      <c r="AL39" s="65"/>
      <c r="AM39" s="65"/>
      <c r="AN39" s="65"/>
      <c r="AO39" s="65"/>
    </row>
    <row r="40" spans="2:41" x14ac:dyDescent="0.3">
      <c r="C40" s="3" t="s">
        <v>214</v>
      </c>
      <c r="D40" s="35"/>
      <c r="E40" s="28">
        <f>E36-E$38-E$39</f>
        <v>627.70418894411864</v>
      </c>
      <c r="F40" s="28">
        <f t="shared" ref="F40:U40" si="25">F36-F$38-F$39</f>
        <v>707.80359034688149</v>
      </c>
      <c r="G40" s="28">
        <f t="shared" si="25"/>
        <v>642.38541394784068</v>
      </c>
      <c r="H40" s="28">
        <f t="shared" si="25"/>
        <v>567.0341412359636</v>
      </c>
      <c r="I40" s="28">
        <f t="shared" si="25"/>
        <v>667.90838103835472</v>
      </c>
      <c r="J40" s="28">
        <f t="shared" si="25"/>
        <v>702.55725586801668</v>
      </c>
      <c r="K40" s="28">
        <f t="shared" si="25"/>
        <v>696.85946663299865</v>
      </c>
      <c r="L40" s="28">
        <f t="shared" si="25"/>
        <v>653.54665159574074</v>
      </c>
      <c r="M40" s="28">
        <f t="shared" si="25"/>
        <v>704.39885983523072</v>
      </c>
      <c r="N40" s="28">
        <f t="shared" si="25"/>
        <v>598.46938900400869</v>
      </c>
      <c r="O40" s="28">
        <f t="shared" si="25"/>
        <v>642.6542567652948</v>
      </c>
      <c r="P40" s="28">
        <f t="shared" si="25"/>
        <v>571.81378985107312</v>
      </c>
      <c r="Q40" s="28">
        <f t="shared" si="25"/>
        <v>454.24935992880035</v>
      </c>
      <c r="R40" s="28">
        <f t="shared" ref="R40" si="26">R36-R$38-R$39</f>
        <v>543.1047034680638</v>
      </c>
      <c r="S40" s="29">
        <f t="shared" si="25"/>
        <v>507.35064724662573</v>
      </c>
      <c r="T40" s="29">
        <f t="shared" si="25"/>
        <v>524.68147067403152</v>
      </c>
      <c r="U40" s="29">
        <f t="shared" si="25"/>
        <v>494.50515879063278</v>
      </c>
      <c r="V40" s="31"/>
    </row>
    <row r="41" spans="2:41" x14ac:dyDescent="0.3">
      <c r="C41" s="3" t="s">
        <v>215</v>
      </c>
      <c r="D41" s="35"/>
      <c r="E41" s="28">
        <f>E37-E$38-E$39</f>
        <v>627.70418894411864</v>
      </c>
      <c r="F41" s="28">
        <f t="shared" ref="F41:U41" si="27">F37-F$38-F$39</f>
        <v>707.80359034688149</v>
      </c>
      <c r="G41" s="28">
        <f t="shared" si="27"/>
        <v>642.38541394784068</v>
      </c>
      <c r="H41" s="28">
        <f t="shared" si="27"/>
        <v>567.0341412359636</v>
      </c>
      <c r="I41" s="28">
        <f t="shared" si="27"/>
        <v>667.90838103835472</v>
      </c>
      <c r="J41" s="28">
        <f t="shared" si="27"/>
        <v>702.55725586801668</v>
      </c>
      <c r="K41" s="28">
        <f t="shared" si="27"/>
        <v>696.85946663299865</v>
      </c>
      <c r="L41" s="28">
        <f t="shared" si="27"/>
        <v>653.54665159574074</v>
      </c>
      <c r="M41" s="28">
        <f t="shared" si="27"/>
        <v>704.39885983523072</v>
      </c>
      <c r="N41" s="28">
        <f t="shared" si="27"/>
        <v>598.46938900400869</v>
      </c>
      <c r="O41" s="28">
        <f t="shared" si="27"/>
        <v>642.6542567652948</v>
      </c>
      <c r="P41" s="28">
        <f t="shared" si="27"/>
        <v>571.81378985107312</v>
      </c>
      <c r="Q41" s="28">
        <f t="shared" si="27"/>
        <v>454.24935992880035</v>
      </c>
      <c r="R41" s="28">
        <f t="shared" ref="R41" si="28">R37-R$38-R$39</f>
        <v>543.1047034680638</v>
      </c>
      <c r="S41" s="29">
        <f t="shared" si="27"/>
        <v>507.35064724662573</v>
      </c>
      <c r="T41" s="29">
        <f t="shared" si="27"/>
        <v>541.75616235279881</v>
      </c>
      <c r="U41" s="29">
        <f t="shared" si="27"/>
        <v>397.03319618828618</v>
      </c>
      <c r="V41" s="31"/>
    </row>
    <row r="42" spans="2:41" x14ac:dyDescent="0.3">
      <c r="C42" s="21"/>
      <c r="D42" s="31"/>
      <c r="E42" s="51"/>
      <c r="F42" s="51"/>
      <c r="G42" s="51"/>
      <c r="H42" s="51"/>
      <c r="I42" s="51"/>
      <c r="J42" s="51"/>
      <c r="K42" s="51"/>
      <c r="L42" s="51"/>
      <c r="M42" s="51"/>
      <c r="N42" s="51"/>
      <c r="O42" s="51"/>
      <c r="P42" s="51"/>
      <c r="Q42" s="39"/>
      <c r="R42" s="39"/>
      <c r="S42" s="39"/>
      <c r="T42" s="39"/>
      <c r="U42" s="31"/>
    </row>
    <row r="43" spans="2:41" x14ac:dyDescent="0.3">
      <c r="B43" s="21" t="s">
        <v>216</v>
      </c>
      <c r="C43" s="21"/>
      <c r="D43" s="31"/>
      <c r="E43" s="51"/>
      <c r="F43" s="51"/>
      <c r="G43" s="51"/>
      <c r="H43" s="51"/>
      <c r="I43" s="51"/>
      <c r="J43" s="51"/>
      <c r="K43" s="51"/>
      <c r="L43" s="51"/>
      <c r="M43" s="51"/>
      <c r="N43" s="51"/>
      <c r="O43" s="51"/>
      <c r="P43" s="51"/>
      <c r="Q43" s="39"/>
      <c r="R43" s="39"/>
      <c r="S43" s="39"/>
      <c r="T43" s="39"/>
      <c r="U43" s="31"/>
    </row>
    <row r="44" spans="2:41" x14ac:dyDescent="0.3">
      <c r="C44" s="21"/>
      <c r="D44" s="31"/>
      <c r="E44" s="51"/>
      <c r="F44" s="51"/>
      <c r="G44" s="51"/>
      <c r="H44" s="51"/>
      <c r="I44" s="51"/>
      <c r="J44" s="51"/>
      <c r="K44" s="51"/>
      <c r="L44" s="51"/>
      <c r="M44" s="51"/>
      <c r="N44" s="51"/>
      <c r="O44" s="51"/>
      <c r="P44" s="51"/>
      <c r="Q44" s="39"/>
      <c r="R44" s="39"/>
      <c r="S44" s="39"/>
      <c r="T44" s="39"/>
      <c r="U44" s="31"/>
    </row>
    <row r="45" spans="2:41" x14ac:dyDescent="0.3">
      <c r="C45" s="3" t="s">
        <v>217</v>
      </c>
      <c r="D45" s="26">
        <f>'Input Data'!B281</f>
        <v>11.121809460620288</v>
      </c>
      <c r="E45" s="51"/>
      <c r="F45" s="51"/>
      <c r="G45" s="51"/>
      <c r="H45" s="51"/>
      <c r="I45" s="51"/>
      <c r="J45" s="51"/>
      <c r="K45" s="51"/>
      <c r="L45" s="51"/>
      <c r="M45" s="51"/>
      <c r="N45" s="51"/>
      <c r="O45" s="51"/>
      <c r="P45" s="51"/>
      <c r="Q45" s="39"/>
      <c r="R45" s="39"/>
      <c r="S45" s="39"/>
      <c r="T45" s="39"/>
      <c r="U45" s="31"/>
      <c r="W45" s="65"/>
      <c r="X45" s="65"/>
    </row>
    <row r="46" spans="2:41" x14ac:dyDescent="0.3">
      <c r="C46" s="21"/>
      <c r="D46" s="31"/>
      <c r="E46" s="51"/>
      <c r="F46" s="51"/>
      <c r="G46" s="51"/>
      <c r="H46" s="51"/>
      <c r="I46" s="51"/>
      <c r="J46" s="51"/>
      <c r="K46" s="51"/>
      <c r="L46" s="51"/>
      <c r="M46" s="51"/>
      <c r="N46" s="51"/>
      <c r="O46" s="51"/>
      <c r="P46" s="51"/>
      <c r="Q46" s="39"/>
      <c r="R46" s="39"/>
      <c r="S46" s="39"/>
      <c r="T46" s="39"/>
      <c r="U46" s="31"/>
    </row>
    <row r="47" spans="2:41" x14ac:dyDescent="0.3">
      <c r="C47" s="21"/>
      <c r="D47" s="28" t="str">
        <f>S35</f>
        <v>2025/26</v>
      </c>
      <c r="E47" s="28" t="str">
        <f>T35</f>
        <v>2026/27</v>
      </c>
      <c r="F47" s="28" t="str">
        <f>U35</f>
        <v>2027/28</v>
      </c>
      <c r="G47" s="51"/>
      <c r="H47" s="51"/>
      <c r="I47" s="51"/>
      <c r="J47" s="51"/>
      <c r="K47" s="51"/>
      <c r="L47" s="51"/>
      <c r="M47" s="51"/>
      <c r="N47" s="51"/>
      <c r="O47" s="51"/>
      <c r="P47" s="51"/>
      <c r="Q47" s="39"/>
      <c r="R47" s="39"/>
      <c r="S47" s="39"/>
      <c r="T47" s="39"/>
      <c r="U47" s="31"/>
    </row>
    <row r="48" spans="2:41" x14ac:dyDescent="0.3">
      <c r="C48" s="3" t="s">
        <v>214</v>
      </c>
      <c r="D48" s="29">
        <f t="shared" ref="D48:F49" si="29">S40</f>
        <v>507.35064724662573</v>
      </c>
      <c r="E48" s="28">
        <f t="shared" si="29"/>
        <v>524.68147067403152</v>
      </c>
      <c r="F48" s="28">
        <f t="shared" si="29"/>
        <v>494.50515879063278</v>
      </c>
      <c r="G48" s="51"/>
      <c r="H48" s="51"/>
      <c r="I48" s="51"/>
      <c r="J48" s="51"/>
      <c r="K48" s="51"/>
      <c r="L48" s="51"/>
      <c r="M48" s="51"/>
      <c r="N48" s="51"/>
      <c r="O48" s="51"/>
      <c r="P48" s="51"/>
      <c r="Q48" s="39"/>
      <c r="R48" s="39"/>
      <c r="S48" s="39"/>
      <c r="T48" s="39"/>
      <c r="U48" s="31"/>
    </row>
    <row r="49" spans="2:24" x14ac:dyDescent="0.3">
      <c r="C49" s="3" t="s">
        <v>215</v>
      </c>
      <c r="D49" s="29">
        <f t="shared" si="29"/>
        <v>507.35064724662573</v>
      </c>
      <c r="E49" s="28">
        <f t="shared" si="29"/>
        <v>541.75616235279881</v>
      </c>
      <c r="F49" s="28">
        <f t="shared" si="29"/>
        <v>397.03319618828618</v>
      </c>
      <c r="G49" s="51"/>
      <c r="H49" s="51"/>
      <c r="I49" s="51"/>
      <c r="J49" s="51"/>
      <c r="K49" s="51"/>
      <c r="L49" s="51"/>
      <c r="M49" s="51"/>
      <c r="N49" s="51"/>
      <c r="O49" s="51"/>
      <c r="P49" s="51"/>
      <c r="Q49" s="39"/>
      <c r="R49" s="39"/>
      <c r="S49" s="39"/>
      <c r="T49" s="39"/>
      <c r="U49" s="31"/>
    </row>
    <row r="50" spans="2:24" x14ac:dyDescent="0.3">
      <c r="C50" s="3" t="s">
        <v>218</v>
      </c>
      <c r="D50" s="29">
        <f>'Input Data'!B209</f>
        <v>21.614770975108456</v>
      </c>
      <c r="E50" s="28">
        <f>'Input Data'!C209</f>
        <v>24.09002054226368</v>
      </c>
      <c r="F50" s="28">
        <f>'Input Data'!D209</f>
        <v>59.797253654711014</v>
      </c>
      <c r="G50" s="51"/>
      <c r="H50" s="51"/>
      <c r="I50" s="51"/>
      <c r="J50" s="51"/>
      <c r="K50" s="51"/>
      <c r="L50" s="51"/>
      <c r="M50" s="51"/>
      <c r="N50" s="51"/>
      <c r="O50" s="51"/>
      <c r="P50" s="51"/>
      <c r="Q50" s="39"/>
      <c r="R50" s="39"/>
      <c r="S50" s="39"/>
      <c r="T50" s="39"/>
      <c r="U50" s="31"/>
    </row>
    <row r="51" spans="2:24" x14ac:dyDescent="0.3">
      <c r="C51" s="3" t="s">
        <v>219</v>
      </c>
      <c r="D51" s="29">
        <f>D48-D$50-$D$45</f>
        <v>474.61406681089699</v>
      </c>
      <c r="E51" s="28">
        <f t="shared" ref="E51:F52" si="30">E48-E$50-$D$45</f>
        <v>489.46964067114754</v>
      </c>
      <c r="F51" s="28">
        <f t="shared" si="30"/>
        <v>423.58609567530146</v>
      </c>
      <c r="G51" s="51"/>
      <c r="H51" s="51"/>
      <c r="I51" s="51"/>
      <c r="J51" s="51"/>
      <c r="K51" s="51"/>
      <c r="L51" s="51"/>
      <c r="M51" s="51"/>
      <c r="N51" s="51"/>
      <c r="O51" s="51"/>
      <c r="P51" s="51"/>
      <c r="Q51" s="39"/>
      <c r="R51" s="39"/>
      <c r="S51" s="39"/>
      <c r="T51" s="39"/>
      <c r="U51" s="31"/>
    </row>
    <row r="52" spans="2:24" x14ac:dyDescent="0.3">
      <c r="C52" s="3" t="s">
        <v>220</v>
      </c>
      <c r="D52" s="29">
        <f>D49-D$50-$D$45</f>
        <v>474.61406681089699</v>
      </c>
      <c r="E52" s="28">
        <f t="shared" si="30"/>
        <v>506.54433234991484</v>
      </c>
      <c r="F52" s="28">
        <f t="shared" si="30"/>
        <v>326.11413307295487</v>
      </c>
      <c r="G52" s="51"/>
      <c r="H52" s="51"/>
      <c r="I52" s="51"/>
      <c r="J52" s="51"/>
      <c r="K52" s="51"/>
      <c r="L52" s="51"/>
      <c r="M52" s="51"/>
      <c r="N52" s="51"/>
      <c r="O52" s="51"/>
      <c r="P52" s="51"/>
      <c r="Q52" s="39"/>
      <c r="R52" s="39"/>
      <c r="S52" s="39"/>
      <c r="T52" s="39"/>
      <c r="U52" s="31"/>
    </row>
    <row r="53" spans="2:24" x14ac:dyDescent="0.3">
      <c r="C53" s="21"/>
      <c r="D53" s="31"/>
      <c r="E53" s="51"/>
      <c r="F53" s="51"/>
      <c r="G53" s="51"/>
      <c r="H53" s="51"/>
      <c r="I53" s="51"/>
      <c r="J53" s="51"/>
      <c r="K53" s="51"/>
      <c r="L53" s="51"/>
      <c r="M53" s="51"/>
      <c r="N53" s="51"/>
      <c r="O53" s="51"/>
      <c r="P53" s="51"/>
      <c r="Q53" s="39"/>
      <c r="R53" s="39"/>
      <c r="S53" s="39"/>
      <c r="T53" s="39"/>
      <c r="U53" s="31"/>
    </row>
    <row r="54" spans="2:24" x14ac:dyDescent="0.3">
      <c r="B54" s="21" t="s">
        <v>221</v>
      </c>
      <c r="C54" s="21"/>
      <c r="D54" s="31"/>
      <c r="E54" s="51"/>
      <c r="F54" s="51"/>
      <c r="G54" s="51"/>
      <c r="H54" s="51"/>
      <c r="I54" s="51"/>
      <c r="J54" s="51"/>
      <c r="K54" s="51"/>
      <c r="L54" s="51"/>
      <c r="M54" s="51"/>
      <c r="N54" s="51"/>
      <c r="O54" s="51"/>
      <c r="P54" s="51"/>
      <c r="Q54" s="39"/>
      <c r="R54" s="39"/>
      <c r="S54" s="39"/>
      <c r="T54" s="39"/>
      <c r="U54" s="31"/>
    </row>
    <row r="55" spans="2:24" x14ac:dyDescent="0.3">
      <c r="C55" s="21"/>
      <c r="D55" s="31"/>
      <c r="E55" s="51"/>
      <c r="F55" s="51"/>
      <c r="G55" s="51"/>
      <c r="H55" s="51"/>
      <c r="I55" s="51"/>
      <c r="J55" s="51"/>
      <c r="K55" s="51"/>
      <c r="L55" s="51"/>
      <c r="M55" s="51"/>
      <c r="N55" s="51"/>
      <c r="O55" s="51"/>
      <c r="P55" s="51"/>
      <c r="Q55" s="39"/>
      <c r="R55" s="39"/>
      <c r="S55" s="39"/>
      <c r="T55" s="39"/>
      <c r="U55" s="31"/>
    </row>
    <row r="56" spans="2:24" x14ac:dyDescent="0.3">
      <c r="C56" s="3" t="s">
        <v>222</v>
      </c>
      <c r="D56" s="41">
        <f>'Input Data'!B147</f>
        <v>0.98610482693461976</v>
      </c>
      <c r="E56" s="51"/>
      <c r="F56" s="51"/>
      <c r="G56" s="51"/>
      <c r="H56" s="51"/>
      <c r="I56" s="51"/>
      <c r="J56" s="51"/>
      <c r="K56" s="51"/>
      <c r="L56" s="51"/>
      <c r="M56" s="51"/>
      <c r="N56" s="51"/>
      <c r="O56" s="51"/>
      <c r="P56" s="51"/>
      <c r="Q56" s="39"/>
      <c r="R56" s="39"/>
      <c r="S56" s="39"/>
      <c r="T56" s="39"/>
      <c r="U56" s="31"/>
      <c r="W56" s="65"/>
      <c r="X56" s="65"/>
    </row>
    <row r="57" spans="2:24" x14ac:dyDescent="0.3">
      <c r="C57" s="3" t="s">
        <v>223</v>
      </c>
      <c r="D57" s="42">
        <f>'Input Data'!B234</f>
        <v>0.89301108213137215</v>
      </c>
      <c r="E57" s="51"/>
      <c r="F57" s="51"/>
      <c r="G57" s="51"/>
      <c r="H57" s="51"/>
      <c r="I57" s="51"/>
      <c r="J57" s="51"/>
      <c r="K57" s="51"/>
      <c r="L57" s="51"/>
      <c r="M57" s="51"/>
      <c r="N57" s="51"/>
      <c r="O57" s="51"/>
      <c r="P57" s="51"/>
      <c r="Q57" s="39"/>
      <c r="R57" s="39"/>
      <c r="S57" s="39"/>
      <c r="T57" s="39"/>
      <c r="U57" s="31"/>
      <c r="W57" s="65"/>
      <c r="X57" s="65"/>
    </row>
    <row r="58" spans="2:24" x14ac:dyDescent="0.3">
      <c r="C58" s="3" t="s">
        <v>224</v>
      </c>
      <c r="D58" s="42">
        <f>'Input Data'!B258</f>
        <v>0.65088693705330247</v>
      </c>
      <c r="E58" s="51"/>
      <c r="F58" s="51"/>
      <c r="G58" s="51"/>
      <c r="H58" s="51"/>
      <c r="I58" s="51"/>
      <c r="J58" s="51"/>
      <c r="K58" s="51"/>
      <c r="L58" s="51"/>
      <c r="M58" s="51"/>
      <c r="N58" s="51"/>
      <c r="O58" s="51"/>
      <c r="P58" s="51"/>
      <c r="Q58" s="39"/>
      <c r="R58" s="39"/>
      <c r="S58" s="39"/>
      <c r="T58" s="39"/>
      <c r="U58" s="31"/>
      <c r="W58" s="65"/>
      <c r="X58" s="65"/>
    </row>
    <row r="59" spans="2:24" x14ac:dyDescent="0.3">
      <c r="C59" s="21"/>
      <c r="D59" s="31"/>
      <c r="E59" s="51"/>
      <c r="F59" s="51"/>
      <c r="G59" s="51"/>
      <c r="H59" s="51"/>
      <c r="I59" s="51"/>
      <c r="J59" s="51"/>
      <c r="K59" s="51"/>
      <c r="L59" s="51"/>
      <c r="M59" s="51"/>
      <c r="N59" s="51"/>
      <c r="O59" s="51"/>
      <c r="P59" s="51"/>
      <c r="Q59" s="39"/>
      <c r="R59" s="39"/>
      <c r="S59" s="39"/>
      <c r="T59" s="39"/>
      <c r="U59" s="31"/>
    </row>
    <row r="60" spans="2:24" x14ac:dyDescent="0.3">
      <c r="C60" s="3" t="s">
        <v>225</v>
      </c>
      <c r="D60" s="28" t="str">
        <f>F47</f>
        <v>2027/28</v>
      </c>
      <c r="E60" s="51"/>
      <c r="F60" s="51"/>
      <c r="G60" s="51"/>
      <c r="H60" s="51"/>
      <c r="I60" s="51"/>
      <c r="J60" s="51"/>
      <c r="K60" s="51"/>
      <c r="L60" s="51"/>
      <c r="M60" s="51"/>
      <c r="N60" s="51"/>
      <c r="O60" s="51"/>
      <c r="P60" s="51"/>
      <c r="Q60" s="39"/>
      <c r="R60" s="39"/>
      <c r="S60" s="39"/>
      <c r="T60" s="39"/>
      <c r="U60" s="31"/>
    </row>
    <row r="61" spans="2:24" x14ac:dyDescent="0.3">
      <c r="C61" s="3" t="s">
        <v>226</v>
      </c>
      <c r="D61" s="28" t="str">
        <f>E47</f>
        <v>2026/27</v>
      </c>
      <c r="E61" s="51"/>
      <c r="F61" s="51"/>
      <c r="G61" s="51"/>
      <c r="H61" s="51"/>
      <c r="I61" s="51"/>
      <c r="J61" s="51"/>
      <c r="K61" s="51"/>
      <c r="L61" s="51"/>
      <c r="M61" s="51"/>
      <c r="N61" s="51"/>
      <c r="O61" s="51"/>
      <c r="P61" s="51"/>
      <c r="Q61" s="39"/>
      <c r="R61" s="39"/>
      <c r="S61" s="39"/>
      <c r="T61" s="39"/>
      <c r="U61" s="31"/>
    </row>
    <row r="62" spans="2:24" x14ac:dyDescent="0.3">
      <c r="C62" s="3" t="s">
        <v>227</v>
      </c>
      <c r="D62" s="68">
        <f>F51/D$56/D$57/D$58</f>
        <v>739.02002611899377</v>
      </c>
      <c r="E62" s="51"/>
      <c r="F62" s="51"/>
      <c r="G62" s="51"/>
      <c r="H62" s="51"/>
      <c r="I62" s="51"/>
      <c r="J62" s="51"/>
      <c r="K62" s="51"/>
      <c r="L62" s="51"/>
      <c r="M62" s="51"/>
      <c r="N62" s="51"/>
      <c r="O62" s="51"/>
      <c r="P62" s="51"/>
      <c r="Q62" s="39"/>
      <c r="R62" s="39"/>
      <c r="S62" s="39"/>
      <c r="T62" s="39"/>
      <c r="U62" s="31"/>
    </row>
    <row r="63" spans="2:24" x14ac:dyDescent="0.3">
      <c r="C63" s="3" t="s">
        <v>228</v>
      </c>
      <c r="D63" s="68">
        <f>F52/D$56/D$57/D$58</f>
        <v>568.96314020205602</v>
      </c>
      <c r="E63" s="51"/>
      <c r="F63" s="51"/>
      <c r="G63" s="51"/>
      <c r="H63" s="51"/>
      <c r="I63" s="51"/>
      <c r="J63" s="51"/>
      <c r="K63" s="51"/>
      <c r="L63" s="51"/>
      <c r="M63" s="51"/>
      <c r="N63" s="51"/>
      <c r="O63" s="51"/>
      <c r="P63" s="51"/>
      <c r="Q63" s="39"/>
      <c r="R63" s="39"/>
      <c r="S63" s="39"/>
      <c r="T63" s="39"/>
      <c r="U63" s="31"/>
    </row>
    <row r="64" spans="2:24" ht="14.5" x14ac:dyDescent="0.35">
      <c r="C64" s="3" t="s">
        <v>2</v>
      </c>
      <c r="D64" s="68">
        <f>D63-D62</f>
        <v>-170.05688591693774</v>
      </c>
      <c r="E64" s="56" t="s">
        <v>229</v>
      </c>
      <c r="F64" s="51"/>
      <c r="G64" s="51"/>
      <c r="H64" s="51"/>
      <c r="I64" s="51"/>
      <c r="J64" s="51"/>
      <c r="K64" s="51"/>
      <c r="L64" s="51"/>
      <c r="M64" s="51"/>
      <c r="N64" s="51"/>
      <c r="O64" s="51"/>
      <c r="P64" s="51"/>
      <c r="Q64" s="39"/>
      <c r="R64" s="39"/>
      <c r="S64" s="39"/>
      <c r="T64" s="39"/>
      <c r="U64" s="31"/>
    </row>
    <row r="65" spans="2:21" x14ac:dyDescent="0.3">
      <c r="C65" s="21"/>
      <c r="D65" s="31"/>
      <c r="E65" s="51"/>
      <c r="F65" s="51"/>
      <c r="G65" s="51"/>
      <c r="H65" s="51"/>
      <c r="I65" s="51"/>
      <c r="J65" s="51"/>
      <c r="K65" s="51"/>
      <c r="L65" s="51"/>
      <c r="M65" s="51"/>
      <c r="N65" s="51"/>
      <c r="O65" s="51"/>
      <c r="P65" s="51"/>
      <c r="Q65" s="39"/>
      <c r="R65" s="39"/>
      <c r="S65" s="39"/>
      <c r="T65" s="39"/>
      <c r="U65" s="31"/>
    </row>
    <row r="66" spans="2:21" x14ac:dyDescent="0.3">
      <c r="B66" s="21" t="s">
        <v>230</v>
      </c>
      <c r="C66" s="21"/>
      <c r="D66" s="31"/>
      <c r="E66" s="51"/>
      <c r="F66" s="51"/>
      <c r="G66" s="51"/>
      <c r="H66" s="51"/>
      <c r="I66" s="51"/>
      <c r="J66" s="51"/>
      <c r="K66" s="51"/>
      <c r="L66" s="51"/>
      <c r="M66" s="51"/>
      <c r="N66" s="51"/>
      <c r="O66" s="51"/>
      <c r="P66" s="51"/>
      <c r="Q66" s="39"/>
      <c r="R66" s="39"/>
      <c r="S66" s="39"/>
      <c r="T66" s="39"/>
      <c r="U66" s="31"/>
    </row>
    <row r="67" spans="2:21" x14ac:dyDescent="0.3">
      <c r="B67" s="21" t="s">
        <v>231</v>
      </c>
      <c r="C67" s="21"/>
      <c r="D67" s="31"/>
      <c r="E67" s="51"/>
      <c r="F67" s="51"/>
      <c r="G67" s="51"/>
      <c r="H67" s="51"/>
      <c r="I67" s="51"/>
      <c r="J67" s="51"/>
      <c r="K67" s="51"/>
      <c r="L67" s="51"/>
      <c r="M67" s="51"/>
      <c r="N67" s="51"/>
      <c r="O67" s="51"/>
      <c r="P67" s="51"/>
      <c r="Q67" s="39"/>
      <c r="R67" s="39"/>
      <c r="S67" s="39"/>
      <c r="T67" s="39"/>
      <c r="U67" s="31"/>
    </row>
    <row r="68" spans="2:21" x14ac:dyDescent="0.3">
      <c r="B68" s="21"/>
      <c r="C68" s="21"/>
      <c r="D68" s="31"/>
      <c r="E68" s="51"/>
      <c r="F68" s="51"/>
      <c r="G68" s="51"/>
      <c r="H68" s="51"/>
      <c r="I68" s="51"/>
      <c r="J68" s="51"/>
      <c r="K68" s="51"/>
      <c r="L68" s="51"/>
      <c r="M68" s="51"/>
      <c r="N68" s="51"/>
      <c r="O68" s="51"/>
      <c r="P68" s="51"/>
      <c r="Q68" s="39"/>
      <c r="R68" s="39"/>
      <c r="S68" s="39"/>
      <c r="T68" s="39"/>
      <c r="U68" s="31"/>
    </row>
    <row r="69" spans="2:21" x14ac:dyDescent="0.3">
      <c r="B69" s="21"/>
      <c r="C69" s="34"/>
      <c r="D69" s="27" t="str">
        <f>D61</f>
        <v>2026/27</v>
      </c>
      <c r="E69" s="51"/>
      <c r="F69" s="51"/>
      <c r="G69" s="51"/>
      <c r="H69" s="51"/>
      <c r="I69" s="51"/>
      <c r="J69" s="51"/>
      <c r="K69" s="51"/>
      <c r="L69" s="51"/>
      <c r="M69" s="51"/>
      <c r="N69" s="51"/>
      <c r="O69" s="51"/>
      <c r="P69" s="51"/>
      <c r="Q69" s="39"/>
      <c r="R69" s="39"/>
      <c r="S69" s="39"/>
      <c r="T69" s="39"/>
      <c r="U69" s="31"/>
    </row>
    <row r="70" spans="2:21" x14ac:dyDescent="0.3">
      <c r="B70" s="21"/>
      <c r="C70" s="23" t="s">
        <v>232</v>
      </c>
      <c r="D70" s="29">
        <f>MAX(D62:D63)</f>
        <v>739.02002611899377</v>
      </c>
    </row>
    <row r="72" spans="2:21" ht="14.5" x14ac:dyDescent="0.35">
      <c r="B72" s="62" t="s">
        <v>112</v>
      </c>
    </row>
  </sheetData>
  <phoneticPr fontId="13" type="noConversion"/>
  <conditionalFormatting sqref="W20:W21">
    <cfRule type="cellIs" dxfId="335" priority="23" operator="greaterThan">
      <formula>0.000001</formula>
    </cfRule>
    <cfRule type="cellIs" dxfId="334" priority="24" operator="lessThan">
      <formula>-0.000001</formula>
    </cfRule>
  </conditionalFormatting>
  <conditionalFormatting sqref="W23:W24">
    <cfRule type="cellIs" dxfId="333" priority="21" operator="greaterThan">
      <formula>0.000001</formula>
    </cfRule>
    <cfRule type="cellIs" dxfId="332" priority="22" operator="lessThan">
      <formula>-0.000001</formula>
    </cfRule>
  </conditionalFormatting>
  <conditionalFormatting sqref="W38:W39">
    <cfRule type="cellIs" dxfId="331" priority="13" operator="greaterThan">
      <formula>0.000001</formula>
    </cfRule>
    <cfRule type="cellIs" dxfId="330" priority="14" operator="lessThan">
      <formula>-0.000001</formula>
    </cfRule>
  </conditionalFormatting>
  <conditionalFormatting sqref="W1:X1">
    <cfRule type="cellIs" dxfId="329" priority="27" operator="greaterThan">
      <formula>0.000001</formula>
    </cfRule>
    <cfRule type="cellIs" dxfId="328" priority="28" operator="lessThan">
      <formula>-0.000001</formula>
    </cfRule>
  </conditionalFormatting>
  <conditionalFormatting sqref="W6:X6">
    <cfRule type="cellIs" dxfId="327" priority="1" operator="greaterThan">
      <formula>0.000001</formula>
    </cfRule>
    <cfRule type="cellIs" dxfId="326" priority="2" operator="lessThan">
      <formula>-0.000001</formula>
    </cfRule>
  </conditionalFormatting>
  <conditionalFormatting sqref="W30:X31">
    <cfRule type="cellIs" dxfId="325" priority="17" operator="greaterThan">
      <formula>0.000001</formula>
    </cfRule>
    <cfRule type="cellIs" dxfId="324" priority="18" operator="lessThan">
      <formula>-0.000001</formula>
    </cfRule>
  </conditionalFormatting>
  <conditionalFormatting sqref="W45:X45">
    <cfRule type="cellIs" dxfId="323" priority="5" operator="greaterThan">
      <formula>0.000001</formula>
    </cfRule>
    <cfRule type="cellIs" dxfId="322" priority="6" operator="lessThan">
      <formula>-0.000001</formula>
    </cfRule>
  </conditionalFormatting>
  <conditionalFormatting sqref="W56:X58">
    <cfRule type="cellIs" dxfId="321" priority="3" operator="greaterThan">
      <formula>0.000001</formula>
    </cfRule>
    <cfRule type="cellIs" dxfId="320" priority="4" operator="lessThan">
      <formula>-0.000001</formula>
    </cfRule>
  </conditionalFormatting>
  <conditionalFormatting sqref="W9:AO10">
    <cfRule type="cellIs" dxfId="319" priority="25" operator="greaterThan">
      <formula>0.000001</formula>
    </cfRule>
    <cfRule type="cellIs" dxfId="318" priority="26" operator="lessThan">
      <formula>-0.000001</formula>
    </cfRule>
  </conditionalFormatting>
  <conditionalFormatting sqref="X36:X37 Y38:AO39">
    <cfRule type="cellIs" dxfId="317" priority="35" operator="greaterThan">
      <formula>0.000001</formula>
    </cfRule>
    <cfRule type="cellIs" dxfId="316" priority="36" operator="lessThan">
      <formula>-0.000001</formula>
    </cfRule>
  </conditionalFormatting>
  <conditionalFormatting sqref="X17:AO18 Y19:AO23">
    <cfRule type="cellIs" dxfId="315" priority="31" operator="greaterThan">
      <formula>0.000001</formula>
    </cfRule>
    <cfRule type="cellIs" dxfId="314" priority="32" operator="lessThan">
      <formula>-0.000001</formula>
    </cfRule>
  </conditionalFormatting>
  <conditionalFormatting sqref="AA30:AO31 Y30:Z33">
    <cfRule type="cellIs" dxfId="313" priority="33" operator="greaterThan">
      <formula>0.000001</formula>
    </cfRule>
    <cfRule type="cellIs" dxfId="312" priority="34" operator="lessThan">
      <formula>-0.000001</formula>
    </cfRule>
  </conditionalFormatting>
  <hyperlinks>
    <hyperlink ref="B72" location="Contents!A1" display="Link to Contents page" xr:uid="{BFF6FCE4-DD17-47ED-ADAC-BC2BD8B8D099}"/>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1 6 " ? > < D a t a M a s h u p   x m l n s = " h t t p : / / s c h e m a s . m i c r o s o f t . c o m / D a t a M a s h u p " > A A A A A B Y D A A B Q S w M E F A A C A A g A 6 0 t b W E d m l i W m A A A A 9 g A A A B I A H A B D b 2 5 m a W c v U G F j a 2 F n Z S 5 4 b W w g o h g A K K A U A A A A A A A A A A A A A A A A A A A A A A A A A A A A h Y 8 x D o I w G I W v Q r r T l m o M I a U k O r h I Y m J i X J t S o R F + D C 2 W u z l 4 J K 8 g R l E 3 x / e 9 b 3 j v f r 3 x b G j q 4 K I 7 a 1 p I U Y Q p C j S o t j B Q p q h 3 x z B G m e B b q U 6 y 1 M E o g 0 0 G W 6 S o c u 6 c E O K 9 x 3 6 G 2 6 4 k j N K I H P L N T l W 6 k e g j m / 9 y a M A 6 C U o j w f e v M Y L h i M 3 x g s W Y c j J B n h v 4 C m z c + 2 x / I F / 1 t e s 7 L T S E 6 y U n U + T k / U E 8 A F B L A w Q U A A I A C A D r S 1 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0 t b W C i K R 7 g O A A A A E Q A A A B M A H A B G b 3 J t d W x h c y 9 T Z W N 0 a W 9 u M S 5 t I K I Y A C i g F A A A A A A A A A A A A A A A A A A A A A A A A A A A A C t O T S 7 J z M 9 T C I b Q h t Y A U E s B A i 0 A F A A C A A g A 6 0 t b W E d m l i W m A A A A 9 g A A A B I A A A A A A A A A A A A A A A A A A A A A A E N v b m Z p Z y 9 Q Y W N r Y W d l L n h t b F B L A Q I t A B Q A A g A I A O t L W 1 g P y u m r p A A A A O k A A A A T A A A A A A A A A A A A A A A A A P I A A A B b Q 2 9 u d G V u d F 9 U e X B l c 1 0 u e G 1 s U E s B A i 0 A F A A C A A g A 6 0 t b 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G 3 C k 5 1 g v 9 M r t Q D V s L P t 4 Q A A A A A A g A A A A A A A 2 Y A A M A A A A A Q A A A A r c j K I F s T p f B E N Q Y a N 9 + 2 m g A A A A A E g A A A o A A A A B A A A A D T Z g A d V / y m A T E H H E c m 6 g s x U A A A A I 8 U + 7 U o 9 A j 0 P 1 L T S r 4 Z H D Q O w 9 D L e f k s Q w Z X k M P 5 8 / b k 6 V C 2 M U 7 V M B 6 4 t a k g T R g l d h q p j F L k u 3 H n A y / 7 R x g S Q I / s 4 d Y U J j d N M X l L d d 4 9 b S 4 g F A A A A E C G 7 x J M O q Q J k K q A n N 9 b d n N v e J F c < / D a t a M a s h u p > 
</file>

<file path=customXml/item3.xml><?xml version="1.0" encoding="utf-8"?>
<ct:contentTypeSchema xmlns:ct="http://schemas.microsoft.com/office/2006/metadata/contentType" xmlns:ma="http://schemas.microsoft.com/office/2006/metadata/properties/metaAttributes" ct:_="" ma:_="" ma:contentTypeName="Document" ma:contentTypeID="0x0101000FD908AB042DA14E98E83DD91EDFB348" ma:contentTypeVersion="10" ma:contentTypeDescription="Create a new document." ma:contentTypeScope="" ma:versionID="40e9eba7670683348c1efe7fc537808a">
  <xsd:schema xmlns:xsd="http://www.w3.org/2001/XMLSchema" xmlns:xs="http://www.w3.org/2001/XMLSchema" xmlns:p="http://schemas.microsoft.com/office/2006/metadata/properties" xmlns:ns1="http://schemas.microsoft.com/sharepoint/v3" xmlns:ns2="ffb083f2-0ff9-4120-96db-5f921f02879e" xmlns:ns3="4a4a355b-4925-4e0a-9e42-f8250ef9552c" targetNamespace="http://schemas.microsoft.com/office/2006/metadata/properties" ma:root="true" ma:fieldsID="ac1ea295de2eb977df4bdb952f363cbd" ns1:_="" ns2:_="" ns3:_="">
    <xsd:import namespace="http://schemas.microsoft.com/sharepoint/v3"/>
    <xsd:import namespace="ffb083f2-0ff9-4120-96db-5f921f02879e"/>
    <xsd:import namespace="4a4a355b-4925-4e0a-9e42-f8250ef955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b083f2-0ff9-4120-96db-5f921f0287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4a355b-4925-4e0a-9e42-f8250ef9552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97503A-E9FE-4E9A-808E-C3D5955D8610}">
  <ds:schemaRefs>
    <ds:schemaRef ds:uri="http://purl.org/dc/terms/"/>
    <ds:schemaRef ds:uri="http://www.w3.org/XML/1998/namespace"/>
    <ds:schemaRef ds:uri="http://schemas.openxmlformats.org/package/2006/metadata/core-properties"/>
    <ds:schemaRef ds:uri="ffb083f2-0ff9-4120-96db-5f921f02879e"/>
    <ds:schemaRef ds:uri="4a4a355b-4925-4e0a-9e42-f8250ef9552c"/>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microsoft.com/sharepoint/v3"/>
    <ds:schemaRef ds:uri="http://purl.org/dc/dcmitype/"/>
  </ds:schemaRefs>
</ds:datastoreItem>
</file>

<file path=customXml/itemProps2.xml><?xml version="1.0" encoding="utf-8"?>
<ds:datastoreItem xmlns:ds="http://schemas.openxmlformats.org/officeDocument/2006/customXml" ds:itemID="{3E9F0AC0-E341-4C60-8E6C-EC227AD640F7}">
  <ds:schemaRefs>
    <ds:schemaRef ds:uri="http://schemas.microsoft.com/DataMashup"/>
  </ds:schemaRefs>
</ds:datastoreItem>
</file>

<file path=customXml/itemProps3.xml><?xml version="1.0" encoding="utf-8"?>
<ds:datastoreItem xmlns:ds="http://schemas.openxmlformats.org/officeDocument/2006/customXml" ds:itemID="{91355D47-FC95-4FA4-8C4D-7987C5FAB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b083f2-0ff9-4120-96db-5f921f02879e"/>
    <ds:schemaRef ds:uri="4a4a355b-4925-4e0a-9e42-f8250ef95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65A324-9708-419A-8D86-6E173085DA5B}">
  <ds:schemaRefs>
    <ds:schemaRef ds:uri="http://schemas.microsoft.com/sharepoint/v3/contenttype/forms"/>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Overview</vt:lpstr>
      <vt:lpstr>Input Data</vt:lpstr>
      <vt:lpstr>PGITT &amp; HPITT trainee need</vt:lpstr>
      <vt:lpstr>Primary</vt:lpstr>
      <vt:lpstr>Mathematics</vt:lpstr>
      <vt:lpstr>Biology</vt:lpstr>
      <vt:lpstr>Chemistry</vt:lpstr>
      <vt:lpstr>Physics</vt:lpstr>
      <vt:lpstr>Computing</vt:lpstr>
      <vt:lpstr>English</vt:lpstr>
      <vt:lpstr>Classics</vt:lpstr>
      <vt:lpstr>Modern Foreign Languages</vt:lpstr>
      <vt:lpstr>Geography</vt:lpstr>
      <vt:lpstr>History </vt:lpstr>
      <vt:lpstr>Art and Design</vt:lpstr>
      <vt:lpstr>Business Studies</vt:lpstr>
      <vt:lpstr>Design and Technology</vt:lpstr>
      <vt:lpstr>Drama</vt:lpstr>
      <vt:lpstr>Music</vt:lpstr>
      <vt:lpstr>Others</vt:lpstr>
      <vt:lpstr>Physical Education</vt:lpstr>
      <vt:lpstr>Religious Education</vt:lpstr>
      <vt:lpstr>Dashboard Datasets &gt;</vt:lpstr>
      <vt:lpstr>Dashboard_pupils_teachers</vt:lpstr>
      <vt:lpstr>Dashboard_flows</vt:lpstr>
      <vt:lpstr>Dashboard_flows_2025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KOSTRZEWSKI, Melisa</dc:creator>
  <cp:keywords/>
  <dc:description/>
  <cp:lastModifiedBy>COOK, Melissa</cp:lastModifiedBy>
  <cp:revision/>
  <dcterms:created xsi:type="dcterms:W3CDTF">2023-03-07T13:53:22Z</dcterms:created>
  <dcterms:modified xsi:type="dcterms:W3CDTF">2026-04-15T13:25:15Z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0x0101000FD908AB042DA14E98E83DD91EDFB348</vt:lpwstr>
  </property>
</Properties>
</file>