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ducationgovuk.sharepoint.com/sites/ifdanalysis/Shared Documents/School_Transport/Data_collection/Feb_to_Mar_2026/Outputs/"/>
    </mc:Choice>
  </mc:AlternateContent>
  <xr:revisionPtr revIDLastSave="1359" documentId="13_ncr:9_{28B89370-A6BA-4B93-81DD-D26004E7486B}" xr6:coauthVersionLast="47" xr6:coauthVersionMax="47" xr10:uidLastSave="{3C886CCC-C9B9-4D67-B9F8-316F22D6D88A}"/>
  <bookViews>
    <workbookView xWindow="-110" yWindow="-110" windowWidth="22780" windowHeight="14540" xr2:uid="{69152C54-DFE9-4882-92D3-423767B3171E}"/>
  </bookViews>
  <sheets>
    <sheet name="read_me" sheetId="7" r:id="rId1"/>
    <sheet name="benchmarking" sheetId="6" r:id="rId2"/>
    <sheet name="raw_data" sheetId="5" state="hidden" r:id="rId3"/>
    <sheet name="responding_LAs" sheetId="4" state="hidden" r:id="rId4"/>
  </sheets>
  <definedNames>
    <definedName name="_xlnm._FilterDatabase" localSheetId="2" hidden="1">raw_data!$A$1:$CY$149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5" i="4" l="1"/>
  <c r="B84" i="4"/>
  <c r="B93" i="4"/>
  <c r="B147" i="4"/>
  <c r="B94" i="4"/>
  <c r="B21" i="4"/>
  <c r="B6" i="4"/>
  <c r="B139" i="4"/>
  <c r="B62" i="4"/>
  <c r="B115" i="4"/>
  <c r="B123" i="4"/>
  <c r="B54" i="4"/>
  <c r="B134" i="4"/>
  <c r="B142" i="4"/>
  <c r="B12" i="4"/>
  <c r="B91" i="4"/>
  <c r="B103" i="4"/>
  <c r="B27" i="4"/>
  <c r="B34" i="4"/>
  <c r="B66" i="4"/>
  <c r="B82" i="4"/>
  <c r="B99" i="4"/>
  <c r="B137" i="4"/>
  <c r="B22" i="4"/>
  <c r="B33" i="4"/>
  <c r="B67" i="4"/>
  <c r="B57" i="4"/>
  <c r="B20" i="4"/>
  <c r="B81" i="4"/>
  <c r="B90" i="4"/>
  <c r="B83" i="4"/>
  <c r="B74" i="4"/>
  <c r="B41" i="4"/>
  <c r="B44" i="4"/>
  <c r="B149" i="4"/>
  <c r="B89" i="4"/>
  <c r="B144" i="4"/>
  <c r="B112" i="4"/>
  <c r="B13" i="4"/>
  <c r="B14" i="4"/>
  <c r="B38" i="4"/>
  <c r="B141" i="4"/>
  <c r="B120" i="4"/>
  <c r="B17" i="4"/>
  <c r="B92" i="4"/>
  <c r="B100" i="4"/>
  <c r="B143" i="4"/>
  <c r="B148" i="4"/>
  <c r="B46" i="4"/>
  <c r="B36" i="4"/>
  <c r="B37" i="4"/>
  <c r="B111" i="4"/>
  <c r="B60" i="4"/>
  <c r="B53" i="4"/>
  <c r="B79" i="4"/>
  <c r="B118" i="4"/>
  <c r="B146" i="4"/>
  <c r="B136" i="4"/>
  <c r="B11" i="4"/>
  <c r="B5" i="4"/>
  <c r="B116" i="4"/>
  <c r="B85" i="4"/>
  <c r="B55" i="4"/>
  <c r="B129" i="4"/>
  <c r="B15" i="4"/>
  <c r="B98" i="4"/>
  <c r="B45" i="4"/>
  <c r="B127" i="4"/>
  <c r="B78" i="4"/>
  <c r="B86" i="4"/>
  <c r="B87" i="4"/>
  <c r="B19" i="4"/>
  <c r="B130" i="4"/>
  <c r="B39" i="4"/>
  <c r="B105" i="4"/>
  <c r="B109" i="4"/>
  <c r="B50" i="4"/>
  <c r="B104" i="4"/>
  <c r="B43" i="4"/>
  <c r="B31" i="4"/>
  <c r="B24" i="4"/>
  <c r="B69" i="4"/>
  <c r="B97" i="4"/>
  <c r="B76" i="4"/>
  <c r="B9" i="4"/>
  <c r="B4" i="4"/>
  <c r="B150" i="4"/>
  <c r="B26" i="4"/>
  <c r="B80" i="4"/>
  <c r="B124" i="4"/>
  <c r="B52" i="4"/>
  <c r="B119" i="4"/>
  <c r="B61" i="4"/>
  <c r="B51" i="4"/>
  <c r="B71" i="4"/>
  <c r="B107" i="4"/>
  <c r="B121" i="4"/>
  <c r="B58" i="4"/>
  <c r="B7" i="4"/>
  <c r="B131" i="4"/>
  <c r="B106" i="4"/>
  <c r="B132" i="4"/>
  <c r="B133" i="4"/>
  <c r="B16" i="4"/>
  <c r="B48" i="4"/>
  <c r="B8" i="4"/>
  <c r="B102" i="4"/>
  <c r="B10" i="4"/>
  <c r="B75" i="4"/>
  <c r="B88" i="4"/>
  <c r="B77" i="4"/>
  <c r="B113" i="4"/>
  <c r="B42" i="4"/>
  <c r="B18" i="4"/>
  <c r="B95" i="4"/>
  <c r="B70" i="4"/>
  <c r="B96" i="4"/>
  <c r="B64" i="4"/>
  <c r="B32" i="4"/>
  <c r="B28" i="4"/>
  <c r="B122" i="4"/>
  <c r="B72" i="4"/>
  <c r="B47" i="4"/>
  <c r="B114" i="4"/>
  <c r="B35" i="4"/>
  <c r="B40" i="4"/>
  <c r="B63" i="4"/>
  <c r="B25" i="4"/>
  <c r="B140" i="4"/>
  <c r="B117" i="4"/>
  <c r="B49" i="4"/>
  <c r="B59" i="4"/>
  <c r="B65" i="4"/>
  <c r="B145" i="4"/>
  <c r="B30" i="4"/>
  <c r="B138" i="4"/>
  <c r="B135" i="4"/>
  <c r="B29" i="4"/>
  <c r="B101" i="4"/>
  <c r="B56" i="4"/>
  <c r="B128" i="4"/>
  <c r="B126" i="4"/>
  <c r="B151" i="4"/>
  <c r="B108" i="4"/>
  <c r="B110" i="4"/>
  <c r="B68" i="4"/>
  <c r="B73" i="4"/>
  <c r="B23" i="4"/>
  <c r="D13" i="6" l="1"/>
  <c r="BW13" i="6" s="1"/>
  <c r="D9" i="6"/>
  <c r="BW9" i="6" s="1"/>
  <c r="D14" i="6"/>
  <c r="BW14" i="6" s="1"/>
  <c r="D10" i="6"/>
  <c r="BW10" i="6" s="1"/>
  <c r="D5" i="6"/>
  <c r="BW5" i="6" s="1"/>
  <c r="D12" i="6"/>
  <c r="BW12" i="6" s="1"/>
  <c r="D11" i="6"/>
  <c r="BW11" i="6" s="1"/>
  <c r="M13" i="6" l="1"/>
  <c r="AR13" i="6"/>
  <c r="M9" i="6"/>
  <c r="AR9" i="6"/>
  <c r="M14" i="6"/>
  <c r="AR14" i="6"/>
  <c r="M10" i="6"/>
  <c r="AR10" i="6"/>
  <c r="M5" i="6"/>
  <c r="AR5" i="6"/>
  <c r="M12" i="6"/>
  <c r="AR12" i="6"/>
  <c r="M11" i="6"/>
  <c r="AR11" i="6"/>
  <c r="BZ14" i="6"/>
  <c r="BO14" i="6"/>
  <c r="BX14" i="6" s="1"/>
  <c r="CS14" i="6" s="1"/>
  <c r="AU14" i="6"/>
  <c r="AJ14" i="6"/>
  <c r="K14" i="6"/>
  <c r="T14" i="6"/>
  <c r="BP14" i="6"/>
  <c r="BY14" i="6"/>
  <c r="AT14" i="6"/>
  <c r="U14" i="6"/>
  <c r="J14" i="6"/>
  <c r="BU14" i="6"/>
  <c r="AP14" i="6"/>
  <c r="I14" i="6"/>
  <c r="AK14" i="6"/>
  <c r="CE14" i="6"/>
  <c r="BT14" i="6"/>
  <c r="AZ14" i="6"/>
  <c r="AO14" i="6"/>
  <c r="S14" i="6"/>
  <c r="H14" i="6"/>
  <c r="AW14" i="6"/>
  <c r="P14" i="6"/>
  <c r="AV14" i="6"/>
  <c r="CD14" i="6"/>
  <c r="BS14" i="6"/>
  <c r="AY14" i="6"/>
  <c r="AN14" i="6"/>
  <c r="R14" i="6"/>
  <c r="G14" i="6"/>
  <c r="CC14" i="6"/>
  <c r="BR14" i="6"/>
  <c r="AX14" i="6"/>
  <c r="AM14" i="6"/>
  <c r="Q14" i="6"/>
  <c r="F14" i="6"/>
  <c r="CB14" i="6"/>
  <c r="BQ14" i="6"/>
  <c r="AL14" i="6"/>
  <c r="E14" i="6"/>
  <c r="CA14" i="6"/>
  <c r="O14" i="6"/>
  <c r="BZ13" i="6"/>
  <c r="BY13" i="6"/>
  <c r="BU13" i="6"/>
  <c r="AY13" i="6"/>
  <c r="E13" i="6"/>
  <c r="CD13" i="6"/>
  <c r="BS13" i="6"/>
  <c r="AW13" i="6"/>
  <c r="AL13" i="6"/>
  <c r="K13" i="6"/>
  <c r="CC13" i="6"/>
  <c r="BR13" i="6"/>
  <c r="AV13" i="6"/>
  <c r="AK13" i="6"/>
  <c r="U13" i="6"/>
  <c r="J13" i="6"/>
  <c r="CB13" i="6"/>
  <c r="BQ13" i="6"/>
  <c r="AU13" i="6"/>
  <c r="AJ13" i="6"/>
  <c r="T13" i="6"/>
  <c r="I13" i="6"/>
  <c r="CA13" i="6"/>
  <c r="BP13" i="6"/>
  <c r="AT13" i="6"/>
  <c r="S13" i="6"/>
  <c r="H13" i="6"/>
  <c r="BO13" i="6"/>
  <c r="BX13" i="6" s="1"/>
  <c r="CS13" i="6" s="1"/>
  <c r="AP13" i="6"/>
  <c r="R13" i="6"/>
  <c r="Y13" i="6" s="1"/>
  <c r="G13" i="6"/>
  <c r="AZ13" i="6"/>
  <c r="AO13" i="6"/>
  <c r="Q13" i="6"/>
  <c r="F13" i="6"/>
  <c r="L13" i="6" s="1"/>
  <c r="AN13" i="6"/>
  <c r="P13" i="6"/>
  <c r="CE13" i="6"/>
  <c r="BT13" i="6"/>
  <c r="AX13" i="6"/>
  <c r="AM13" i="6"/>
  <c r="O13" i="6"/>
  <c r="CE12" i="6"/>
  <c r="CD12" i="6"/>
  <c r="CC12" i="6"/>
  <c r="BR12" i="6"/>
  <c r="AU12" i="6"/>
  <c r="AJ12" i="6"/>
  <c r="R12" i="6"/>
  <c r="G12" i="6"/>
  <c r="CB12" i="6"/>
  <c r="BQ12" i="6"/>
  <c r="AT12" i="6"/>
  <c r="Q12" i="6"/>
  <c r="F12" i="6"/>
  <c r="CA12" i="6"/>
  <c r="BP12" i="6"/>
  <c r="AP12" i="6"/>
  <c r="P12" i="6"/>
  <c r="BZ12" i="6"/>
  <c r="BO12" i="6"/>
  <c r="BX12" i="6" s="1"/>
  <c r="CS12" i="6" s="1"/>
  <c r="AZ12" i="6"/>
  <c r="AO12" i="6"/>
  <c r="O12" i="6"/>
  <c r="BY12" i="6"/>
  <c r="E12" i="6"/>
  <c r="AY12" i="6"/>
  <c r="AN12" i="6"/>
  <c r="K12" i="6"/>
  <c r="BU12" i="6"/>
  <c r="AX12" i="6"/>
  <c r="AM12" i="6"/>
  <c r="U12" i="6"/>
  <c r="J12" i="6"/>
  <c r="BT12" i="6"/>
  <c r="AW12" i="6"/>
  <c r="AL12" i="6"/>
  <c r="T12" i="6"/>
  <c r="I12" i="6"/>
  <c r="BS12" i="6"/>
  <c r="AV12" i="6"/>
  <c r="AK12" i="6"/>
  <c r="AQ12" i="6" s="1"/>
  <c r="S12" i="6"/>
  <c r="H12" i="6"/>
  <c r="CC11" i="6"/>
  <c r="BR11" i="6"/>
  <c r="AX11" i="6"/>
  <c r="AM11" i="6"/>
  <c r="R11" i="6"/>
  <c r="G11" i="6"/>
  <c r="AU11" i="6"/>
  <c r="AT11" i="6"/>
  <c r="AP11" i="6"/>
  <c r="AZ11" i="6"/>
  <c r="BS11" i="6"/>
  <c r="AY11" i="6"/>
  <c r="CB11" i="6"/>
  <c r="BQ11" i="6"/>
  <c r="AW11" i="6"/>
  <c r="AL11" i="6"/>
  <c r="Q11" i="6"/>
  <c r="F11" i="6"/>
  <c r="BO11" i="6"/>
  <c r="BX11" i="6" s="1"/>
  <c r="CS11" i="6" s="1"/>
  <c r="O11" i="6"/>
  <c r="BY11" i="6"/>
  <c r="J11" i="6"/>
  <c r="BT11" i="6"/>
  <c r="T11" i="6"/>
  <c r="CD11" i="6"/>
  <c r="S11" i="6"/>
  <c r="CA11" i="6"/>
  <c r="BP11" i="6"/>
  <c r="AV11" i="6"/>
  <c r="AK11" i="6"/>
  <c r="P11" i="6"/>
  <c r="E11" i="6"/>
  <c r="BZ11" i="6"/>
  <c r="AJ11" i="6"/>
  <c r="K11" i="6"/>
  <c r="BU11" i="6"/>
  <c r="U11" i="6"/>
  <c r="CE11" i="6"/>
  <c r="AO11" i="6"/>
  <c r="I11" i="6"/>
  <c r="AN11" i="6"/>
  <c r="H11" i="6"/>
  <c r="BZ10" i="6"/>
  <c r="BO10" i="6"/>
  <c r="BX10" i="6" s="1"/>
  <c r="CS10" i="6" s="1"/>
  <c r="AY10" i="6"/>
  <c r="AN10" i="6"/>
  <c r="Q10" i="6"/>
  <c r="F10" i="6"/>
  <c r="CD10" i="6"/>
  <c r="AU10" i="6"/>
  <c r="AP10" i="6"/>
  <c r="CA10" i="6"/>
  <c r="G10" i="6"/>
  <c r="BY10" i="6"/>
  <c r="AX10" i="6"/>
  <c r="AM10" i="6"/>
  <c r="P10" i="6"/>
  <c r="E10" i="6"/>
  <c r="U10" i="6"/>
  <c r="H10" i="6"/>
  <c r="BU10" i="6"/>
  <c r="AW10" i="6"/>
  <c r="AL10" i="6"/>
  <c r="O10" i="6"/>
  <c r="AJ10" i="6"/>
  <c r="BP10" i="6"/>
  <c r="AO10" i="6"/>
  <c r="CE10" i="6"/>
  <c r="BT10" i="6"/>
  <c r="AV10" i="6"/>
  <c r="AK10" i="6"/>
  <c r="K10" i="6"/>
  <c r="BS10" i="6"/>
  <c r="J10" i="6"/>
  <c r="S10" i="6"/>
  <c r="R10" i="6"/>
  <c r="Y10" i="6" s="1"/>
  <c r="CC10" i="6"/>
  <c r="BR10" i="6"/>
  <c r="AT10" i="6"/>
  <c r="T10" i="6"/>
  <c r="I10" i="6"/>
  <c r="CB10" i="6"/>
  <c r="BQ10" i="6"/>
  <c r="AZ10" i="6"/>
  <c r="BY9" i="6"/>
  <c r="AT9" i="6"/>
  <c r="R9" i="6"/>
  <c r="G9" i="6"/>
  <c r="CE9" i="6"/>
  <c r="AO9" i="6"/>
  <c r="E9" i="6"/>
  <c r="CC9" i="6"/>
  <c r="AM9" i="6"/>
  <c r="CB9" i="6"/>
  <c r="BQ9" i="6"/>
  <c r="AW9" i="6"/>
  <c r="U9" i="6"/>
  <c r="J9" i="6"/>
  <c r="BZ9" i="6"/>
  <c r="BO9" i="6"/>
  <c r="BX9" i="6" s="1"/>
  <c r="AU9" i="6"/>
  <c r="S9" i="6"/>
  <c r="BU9" i="6"/>
  <c r="AP9" i="6"/>
  <c r="Q9" i="6"/>
  <c r="F9" i="6"/>
  <c r="BT9" i="6"/>
  <c r="AZ9" i="6"/>
  <c r="P9" i="6"/>
  <c r="CD9" i="6"/>
  <c r="BS9" i="6"/>
  <c r="AY9" i="6"/>
  <c r="AN9" i="6"/>
  <c r="O9" i="6"/>
  <c r="BR9" i="6"/>
  <c r="AX9" i="6"/>
  <c r="K9" i="6"/>
  <c r="AL9" i="6"/>
  <c r="CA9" i="6"/>
  <c r="BP9" i="6"/>
  <c r="AV9" i="6"/>
  <c r="AK9" i="6"/>
  <c r="T9" i="6"/>
  <c r="I9" i="6"/>
  <c r="AJ9" i="6"/>
  <c r="H9" i="6"/>
  <c r="CB5" i="6"/>
  <c r="BQ5" i="6"/>
  <c r="AU5" i="6"/>
  <c r="AJ5" i="6"/>
  <c r="AS5" i="6" s="1"/>
  <c r="BN5" i="6" s="1"/>
  <c r="Q5" i="6"/>
  <c r="F5" i="6"/>
  <c r="CA5" i="6"/>
  <c r="BP5" i="6"/>
  <c r="AT5" i="6"/>
  <c r="P5" i="6"/>
  <c r="E5" i="6"/>
  <c r="N5" i="6" s="1"/>
  <c r="AI5" i="6" s="1"/>
  <c r="BU5" i="6"/>
  <c r="AN5" i="6"/>
  <c r="J5" i="6"/>
  <c r="BT5" i="6"/>
  <c r="AM5" i="6"/>
  <c r="I5" i="6"/>
  <c r="CD5" i="6"/>
  <c r="AL5" i="6"/>
  <c r="S5" i="6"/>
  <c r="CC5" i="6"/>
  <c r="AK5" i="6"/>
  <c r="G5" i="6"/>
  <c r="BZ5" i="6"/>
  <c r="BO5" i="6"/>
  <c r="BX5" i="6" s="1"/>
  <c r="CS5" i="6" s="1"/>
  <c r="AP5" i="6"/>
  <c r="O5" i="6"/>
  <c r="V5" i="6" s="1"/>
  <c r="BY5" i="6"/>
  <c r="AZ5" i="6"/>
  <c r="AO5" i="6"/>
  <c r="K5" i="6"/>
  <c r="AY5" i="6"/>
  <c r="U5" i="6"/>
  <c r="CE5" i="6"/>
  <c r="AX5" i="6"/>
  <c r="T5" i="6"/>
  <c r="BS5" i="6"/>
  <c r="AW5" i="6"/>
  <c r="H5" i="6"/>
  <c r="BR5" i="6"/>
  <c r="AV5" i="6"/>
  <c r="R5" i="6"/>
  <c r="AQ10" i="6" l="1"/>
  <c r="AS11" i="6"/>
  <c r="BN11" i="6" s="1"/>
  <c r="AS9" i="6"/>
  <c r="N13" i="6"/>
  <c r="AI13" i="6" s="1"/>
  <c r="AS13" i="6"/>
  <c r="BN13" i="6" s="1"/>
  <c r="AS12" i="6"/>
  <c r="BN12" i="6" s="1"/>
  <c r="N14" i="6"/>
  <c r="AI14" i="6" s="1"/>
  <c r="N12" i="6"/>
  <c r="AI12" i="6" s="1"/>
  <c r="N11" i="6"/>
  <c r="AI11" i="6" s="1"/>
  <c r="AS10" i="6"/>
  <c r="BN10" i="6" s="1"/>
  <c r="N9" i="6"/>
  <c r="N10" i="6"/>
  <c r="AI10" i="6" s="1"/>
  <c r="CS17" i="6"/>
  <c r="CS18" i="6"/>
  <c r="CS9" i="6"/>
  <c r="AS14" i="6"/>
  <c r="BN9" i="6"/>
  <c r="AI9" i="6"/>
  <c r="AI17" i="6"/>
  <c r="AQ11" i="6"/>
  <c r="BV13" i="6"/>
  <c r="BV14" i="6"/>
  <c r="BV12" i="6"/>
  <c r="BV11" i="6"/>
  <c r="BV5" i="6"/>
  <c r="BV10" i="6"/>
  <c r="AQ5" i="6"/>
  <c r="AQ14" i="6"/>
  <c r="AQ13" i="6"/>
  <c r="CP14" i="6"/>
  <c r="CR14" i="6"/>
  <c r="BV9" i="6"/>
  <c r="CM5" i="6"/>
  <c r="CP5" i="6"/>
  <c r="CQ5" i="6"/>
  <c r="CN5" i="6"/>
  <c r="CR5" i="6"/>
  <c r="CO5" i="6"/>
  <c r="BJ12" i="6"/>
  <c r="BM12" i="6"/>
  <c r="BH12" i="6"/>
  <c r="BK12" i="6"/>
  <c r="BL12" i="6"/>
  <c r="BI12" i="6"/>
  <c r="AQ9" i="6"/>
  <c r="BI5" i="6"/>
  <c r="BM5" i="6"/>
  <c r="BH5" i="6"/>
  <c r="BJ5" i="6"/>
  <c r="BL5" i="6"/>
  <c r="BK5" i="6"/>
  <c r="L12" i="6"/>
  <c r="L11" i="6"/>
  <c r="L5" i="6"/>
  <c r="L14" i="6"/>
  <c r="L10" i="6"/>
  <c r="AF14" i="6"/>
  <c r="AG14" i="6"/>
  <c r="AH14" i="6"/>
  <c r="AC14" i="6"/>
  <c r="AD14" i="6"/>
  <c r="AD13" i="6"/>
  <c r="AC13" i="6"/>
  <c r="AE13" i="6"/>
  <c r="AF13" i="6"/>
  <c r="AG13" i="6"/>
  <c r="AH13" i="6"/>
  <c r="L9" i="6"/>
  <c r="W13" i="6"/>
  <c r="CI14" i="6"/>
  <c r="CJ14" i="6"/>
  <c r="BD11" i="6"/>
  <c r="CL11" i="6"/>
  <c r="CL14" i="6"/>
  <c r="CG5" i="6"/>
  <c r="BF14" i="6"/>
  <c r="CL13" i="6"/>
  <c r="BC14" i="6"/>
  <c r="CK14" i="6"/>
  <c r="CF14" i="6"/>
  <c r="Y12" i="6"/>
  <c r="BF5" i="6"/>
  <c r="AA11" i="6"/>
  <c r="BD14" i="6"/>
  <c r="BB11" i="6"/>
  <c r="Z12" i="6"/>
  <c r="BF12" i="6"/>
  <c r="W12" i="6"/>
  <c r="AB11" i="6"/>
  <c r="CF11" i="6"/>
  <c r="BC12" i="6"/>
  <c r="AB12" i="6"/>
  <c r="CF12" i="6"/>
  <c r="CH13" i="6"/>
  <c r="BC13" i="6"/>
  <c r="W14" i="6"/>
  <c r="BA11" i="6"/>
  <c r="AA14" i="6"/>
  <c r="W11" i="6"/>
  <c r="CI11" i="6"/>
  <c r="Y11" i="6"/>
  <c r="CH12" i="6"/>
  <c r="BE13" i="6"/>
  <c r="BG13" i="6"/>
  <c r="CG13" i="6"/>
  <c r="BD13" i="6"/>
  <c r="BE12" i="6"/>
  <c r="AB13" i="6"/>
  <c r="BB14" i="6"/>
  <c r="Z14" i="6"/>
  <c r="V14" i="6"/>
  <c r="BG14" i="6"/>
  <c r="AB14" i="6"/>
  <c r="Y14" i="6"/>
  <c r="X14" i="6"/>
  <c r="CH14" i="6"/>
  <c r="BE14" i="6"/>
  <c r="BA14" i="6"/>
  <c r="CG14" i="6"/>
  <c r="V13" i="6"/>
  <c r="AA13" i="6"/>
  <c r="CK13" i="6"/>
  <c r="BF13" i="6"/>
  <c r="BB13" i="6"/>
  <c r="CJ13" i="6"/>
  <c r="X13" i="6"/>
  <c r="Z13" i="6"/>
  <c r="CF13" i="6"/>
  <c r="BA13" i="6"/>
  <c r="CI13" i="6"/>
  <c r="BB12" i="6"/>
  <c r="AA12" i="6"/>
  <c r="BG12" i="6"/>
  <c r="X12" i="6"/>
  <c r="V12" i="6"/>
  <c r="BA12" i="6"/>
  <c r="CJ12" i="6"/>
  <c r="BD12" i="6"/>
  <c r="CG12" i="6"/>
  <c r="CK12" i="6"/>
  <c r="CI12" i="6"/>
  <c r="CL12" i="6"/>
  <c r="BG5" i="6"/>
  <c r="CH5" i="6"/>
  <c r="W10" i="6"/>
  <c r="CK10" i="6"/>
  <c r="BE11" i="6"/>
  <c r="I18" i="6" a="1"/>
  <c r="Z18" i="6" s="1"/>
  <c r="J18" i="6" a="1"/>
  <c r="AA18" i="6" s="1"/>
  <c r="O17" i="6" a="1"/>
  <c r="F18" i="6" a="1"/>
  <c r="W18" i="6" s="1"/>
  <c r="AK18" i="6" a="1"/>
  <c r="BB18" i="6" s="1"/>
  <c r="AN18" i="6" a="1"/>
  <c r="BE18" i="6" s="1"/>
  <c r="G18" i="6" a="1"/>
  <c r="X18" i="6" s="1"/>
  <c r="CF10" i="6"/>
  <c r="AO18" i="6" a="1"/>
  <c r="BF18" i="6" s="1"/>
  <c r="BP18" i="6" a="1"/>
  <c r="CG18" i="6" s="1"/>
  <c r="AP18" i="6" a="1"/>
  <c r="BG18" i="6" s="1"/>
  <c r="BE10" i="6"/>
  <c r="X10" i="6"/>
  <c r="BO18" i="6" a="1"/>
  <c r="CF18" i="6" s="1"/>
  <c r="BS18" i="6" a="1"/>
  <c r="CJ18" i="6" s="1"/>
  <c r="BQ18" i="6" a="1"/>
  <c r="CH18" i="6" s="1"/>
  <c r="AL18" i="6" a="1"/>
  <c r="BC18" i="6" s="1"/>
  <c r="AJ18" i="6" a="1"/>
  <c r="BA18" i="6" s="1"/>
  <c r="K18" i="6" a="1"/>
  <c r="AB18" i="6" s="1"/>
  <c r="AM18" i="6" a="1"/>
  <c r="BD18" i="6" s="1"/>
  <c r="BU18" i="6" a="1"/>
  <c r="CL18" i="6" s="1"/>
  <c r="H18" i="6" a="1"/>
  <c r="Y18" i="6" s="1"/>
  <c r="BR18" i="6" a="1"/>
  <c r="CI18" i="6" s="1"/>
  <c r="BT18" i="6" a="1"/>
  <c r="CK18" i="6" s="1"/>
  <c r="E18" i="6" a="1"/>
  <c r="V18" i="6" s="1"/>
  <c r="E17" i="6" a="1"/>
  <c r="CF5" i="6"/>
  <c r="Z5" i="6"/>
  <c r="CL10" i="6"/>
  <c r="CI10" i="6"/>
  <c r="BB10" i="6"/>
  <c r="BC11" i="6"/>
  <c r="V11" i="6"/>
  <c r="CH11" i="6"/>
  <c r="AK17" i="6" a="1"/>
  <c r="F17" i="6" a="1"/>
  <c r="Z11" i="6"/>
  <c r="BG11" i="6"/>
  <c r="BF11" i="6"/>
  <c r="AN17" i="6" a="1"/>
  <c r="CG11" i="6"/>
  <c r="CK11" i="6"/>
  <c r="X11" i="6"/>
  <c r="CJ11" i="6"/>
  <c r="BD10" i="6"/>
  <c r="BR17" i="6" a="1"/>
  <c r="BT17" i="6" a="1"/>
  <c r="Z10" i="6"/>
  <c r="AB10" i="6"/>
  <c r="CG10" i="6"/>
  <c r="AO17" i="6" a="1"/>
  <c r="AP17" i="6" a="1"/>
  <c r="AA10" i="6"/>
  <c r="V10" i="6"/>
  <c r="BS17" i="6" a="1"/>
  <c r="BC10" i="6"/>
  <c r="CJ10" i="6"/>
  <c r="BF10" i="6"/>
  <c r="BA10" i="6"/>
  <c r="BG10" i="6"/>
  <c r="CH10" i="6"/>
  <c r="T17" i="6" a="1"/>
  <c r="AA9" i="6"/>
  <c r="CG9" i="6"/>
  <c r="BZ17" i="6" a="1"/>
  <c r="V9" i="6"/>
  <c r="J17" i="6" a="1"/>
  <c r="BC9" i="6"/>
  <c r="AV17" i="6" a="1"/>
  <c r="Q17" i="6" a="1"/>
  <c r="X9" i="6"/>
  <c r="AB9" i="6"/>
  <c r="U17" i="6" a="1"/>
  <c r="CE17" i="6" a="1"/>
  <c r="CL9" i="6"/>
  <c r="BP17" i="6" a="1"/>
  <c r="BF9" i="6"/>
  <c r="AY17" i="6" a="1"/>
  <c r="AW17" i="6" a="1"/>
  <c r="BD9" i="6"/>
  <c r="G17" i="6" a="1"/>
  <c r="CA17" i="6" a="1"/>
  <c r="CH9" i="6"/>
  <c r="BU17" i="6" a="1"/>
  <c r="BQ17" i="6" a="1"/>
  <c r="R17" i="6" a="1"/>
  <c r="Y9" i="6"/>
  <c r="H17" i="6" a="1"/>
  <c r="AL17" i="6" a="1"/>
  <c r="CK9" i="6"/>
  <c r="CD17" i="6" a="1"/>
  <c r="S17" i="6" a="1"/>
  <c r="Z9" i="6"/>
  <c r="CB17" i="6" a="1"/>
  <c r="CI9" i="6"/>
  <c r="AT17" i="6" a="1"/>
  <c r="BA9" i="6"/>
  <c r="AJ17" i="6" a="1"/>
  <c r="K17" i="6" a="1"/>
  <c r="P17" i="6" a="1"/>
  <c r="W9" i="6"/>
  <c r="BB9" i="6"/>
  <c r="AU17" i="6" a="1"/>
  <c r="AM17" i="6" a="1"/>
  <c r="BY17" i="6" a="1"/>
  <c r="CF9" i="6"/>
  <c r="I17" i="6" a="1"/>
  <c r="AX17" i="6" a="1"/>
  <c r="BE9" i="6"/>
  <c r="AZ17" i="6" a="1"/>
  <c r="BG9" i="6"/>
  <c r="BO17" i="6" a="1"/>
  <c r="CJ9" i="6"/>
  <c r="CC17" i="6" a="1"/>
  <c r="X5" i="6"/>
  <c r="AA5" i="6"/>
  <c r="BB5" i="6"/>
  <c r="Y5" i="6"/>
  <c r="CL5" i="6"/>
  <c r="CK5" i="6"/>
  <c r="W5" i="6"/>
  <c r="BD5" i="6"/>
  <c r="CJ5" i="6"/>
  <c r="BE5" i="6"/>
  <c r="BC5" i="6"/>
  <c r="AB5" i="6"/>
  <c r="BA5" i="6"/>
  <c r="CI5" i="6"/>
  <c r="CN14" i="6" l="1"/>
  <c r="AE14" i="6"/>
  <c r="CM14" i="6"/>
  <c r="CQ14" i="6"/>
  <c r="BN18" i="6"/>
  <c r="AI18" i="6"/>
  <c r="BL10" i="6"/>
  <c r="CO14" i="6"/>
  <c r="CP13" i="6"/>
  <c r="CN13" i="6"/>
  <c r="CR13" i="6"/>
  <c r="CM13" i="6"/>
  <c r="CQ13" i="6"/>
  <c r="CO13" i="6"/>
  <c r="CM12" i="6"/>
  <c r="CR12" i="6"/>
  <c r="CO12" i="6"/>
  <c r="CP12" i="6"/>
  <c r="CN12" i="6"/>
  <c r="CQ12" i="6"/>
  <c r="CN11" i="6"/>
  <c r="CQ11" i="6"/>
  <c r="CM11" i="6"/>
  <c r="CP11" i="6"/>
  <c r="CO11" i="6"/>
  <c r="CR11" i="6"/>
  <c r="CP10" i="6"/>
  <c r="CN10" i="6"/>
  <c r="CO10" i="6"/>
  <c r="CQ10" i="6"/>
  <c r="CM10" i="6"/>
  <c r="CR10" i="6"/>
  <c r="BJ14" i="6"/>
  <c r="BM14" i="6"/>
  <c r="BK14" i="6"/>
  <c r="BH14" i="6"/>
  <c r="BI14" i="6"/>
  <c r="BL14" i="6"/>
  <c r="BI13" i="6"/>
  <c r="BJ13" i="6"/>
  <c r="BL13" i="6"/>
  <c r="BH13" i="6"/>
  <c r="BK13" i="6"/>
  <c r="BM13" i="6"/>
  <c r="BH11" i="6"/>
  <c r="BL11" i="6"/>
  <c r="BI11" i="6"/>
  <c r="BK11" i="6"/>
  <c r="BJ11" i="6"/>
  <c r="BM11" i="6"/>
  <c r="BI10" i="6"/>
  <c r="BK10" i="6"/>
  <c r="BJ10" i="6"/>
  <c r="BM10" i="6"/>
  <c r="BH10" i="6"/>
  <c r="BN17" i="6"/>
  <c r="BN14" i="6"/>
  <c r="AC12" i="6"/>
  <c r="AE12" i="6"/>
  <c r="AG12" i="6"/>
  <c r="AH12" i="6"/>
  <c r="AD12" i="6"/>
  <c r="AF12" i="6"/>
  <c r="AC11" i="6"/>
  <c r="AE11" i="6"/>
  <c r="AG11" i="6"/>
  <c r="AD11" i="6"/>
  <c r="AF11" i="6"/>
  <c r="AH11" i="6"/>
  <c r="AD10" i="6"/>
  <c r="AF10" i="6"/>
  <c r="AH10" i="6"/>
  <c r="AC10" i="6"/>
  <c r="AE10" i="6"/>
  <c r="AG10" i="6"/>
  <c r="AC5" i="6"/>
  <c r="AG5" i="6"/>
  <c r="AE5" i="6"/>
  <c r="AH5" i="6"/>
  <c r="AF5" i="6"/>
  <c r="AD5" i="6"/>
  <c r="BP15" i="6"/>
  <c r="BQ15" i="6"/>
  <c r="BS15" i="6"/>
  <c r="BR15" i="6"/>
  <c r="BT15" i="6"/>
  <c r="BU15" i="6"/>
  <c r="CO9" i="6"/>
  <c r="CR9" i="6"/>
  <c r="CQ18" i="6"/>
  <c r="CO18" i="6"/>
  <c r="CN9" i="6"/>
  <c r="CQ9" i="6"/>
  <c r="CP18" i="6"/>
  <c r="CM9" i="6"/>
  <c r="CP9" i="6"/>
  <c r="CM18" i="6"/>
  <c r="CR18" i="6"/>
  <c r="CN18" i="6"/>
  <c r="AN15" i="6"/>
  <c r="AL15" i="6"/>
  <c r="AM15" i="6"/>
  <c r="AP15" i="6"/>
  <c r="AO15" i="6"/>
  <c r="BH9" i="6"/>
  <c r="BK9" i="6"/>
  <c r="BM9" i="6"/>
  <c r="BH18" i="6"/>
  <c r="BK18" i="6"/>
  <c r="BJ18" i="6"/>
  <c r="BI9" i="6"/>
  <c r="BL9" i="6"/>
  <c r="BI18" i="6"/>
  <c r="BJ9" i="6"/>
  <c r="BL18" i="6"/>
  <c r="BM18" i="6"/>
  <c r="AK15" i="6"/>
  <c r="H15" i="6"/>
  <c r="I15" i="6"/>
  <c r="K15" i="6"/>
  <c r="G15" i="6"/>
  <c r="J15" i="6"/>
  <c r="AC9" i="6"/>
  <c r="AE9" i="6"/>
  <c r="AG9" i="6"/>
  <c r="AD18" i="6"/>
  <c r="AD9" i="6"/>
  <c r="AF9" i="6"/>
  <c r="AH9" i="6"/>
  <c r="AC18" i="6"/>
  <c r="AH18" i="6"/>
  <c r="AG18" i="6"/>
  <c r="AF18" i="6"/>
  <c r="AE18" i="6"/>
  <c r="F15" i="6"/>
  <c r="BE17" i="6"/>
  <c r="CF17" i="6"/>
  <c r="V17" i="6"/>
  <c r="W17" i="6"/>
  <c r="CK17" i="6"/>
  <c r="CG17" i="6"/>
  <c r="BB17" i="6"/>
  <c r="BG17" i="6"/>
  <c r="CI17" i="6"/>
  <c r="BF17" i="6"/>
  <c r="CJ17" i="6"/>
  <c r="CH17" i="6"/>
  <c r="CL17" i="6"/>
  <c r="AB17" i="6"/>
  <c r="BA17" i="6"/>
  <c r="Y17" i="6"/>
  <c r="BD17" i="6"/>
  <c r="X17" i="6"/>
  <c r="BC17" i="6"/>
  <c r="Z17" i="6"/>
  <c r="AA17" i="6"/>
  <c r="BV15" i="6" l="1"/>
  <c r="AQ15" i="6"/>
  <c r="L15" i="6"/>
  <c r="CR17" i="6" l="1"/>
  <c r="CO17" i="6"/>
  <c r="CP17" i="6"/>
  <c r="CM17" i="6"/>
  <c r="CQ17" i="6"/>
  <c r="CN17" i="6"/>
  <c r="BM17" i="6"/>
  <c r="BI17" i="6"/>
  <c r="BL17" i="6"/>
  <c r="BJ17" i="6"/>
  <c r="BK17" i="6"/>
  <c r="BH17" i="6"/>
  <c r="AC17" i="6"/>
  <c r="AD17" i="6"/>
  <c r="AH17" i="6"/>
  <c r="AF17" i="6"/>
  <c r="AG17" i="6"/>
  <c r="AE17" i="6"/>
  <c r="AG15" i="6"/>
  <c r="AE15" i="6"/>
  <c r="AC15" i="6"/>
  <c r="AH15" i="6"/>
  <c r="AF15" i="6"/>
  <c r="AD15"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<sst xmlns="http://schemas.openxmlformats.org/spreadsheetml/2006/main" count="1873" uniqueCount="1068">
  <si>
    <t>LACode</t>
  </si>
  <si>
    <t>OrgCode</t>
  </si>
  <si>
    <t>prs_hn_pn</t>
  </si>
  <si>
    <t>prs_hn_bd</t>
  </si>
  <si>
    <t>prs_hn_bd_pri</t>
  </si>
  <si>
    <t>prs_hn_bd_sec</t>
  </si>
  <si>
    <t>prs_hn_bd_sf</t>
  </si>
  <si>
    <t>prs_hn_bd_is</t>
  </si>
  <si>
    <t>prs_hn_bd_ap</t>
  </si>
  <si>
    <t>prs_hn_pn_pri_sen</t>
  </si>
  <si>
    <t>prs_hn_pn_sec_sen</t>
  </si>
  <si>
    <t>prs_hn_pn_total_ehc</t>
  </si>
  <si>
    <t>prs_hn_add</t>
  </si>
  <si>
    <t>prs_e_m_swd</t>
  </si>
  <si>
    <t>prs_e_l_swd</t>
  </si>
  <si>
    <t>prs_e_add</t>
  </si>
  <si>
    <t>prs_t_ptp</t>
  </si>
  <si>
    <t>prs_t_tphv</t>
  </si>
  <si>
    <t>prs_t_psv</t>
  </si>
  <si>
    <t>prs_t_ihf</t>
  </si>
  <si>
    <t>prs_t_ptbma</t>
  </si>
  <si>
    <t>prs_t_o</t>
  </si>
  <si>
    <t>prs_t_sov</t>
  </si>
  <si>
    <t>prs_t_itt</t>
  </si>
  <si>
    <t>prs_t_add</t>
  </si>
  <si>
    <t>prs_fe_total</t>
  </si>
  <si>
    <t>prs_fe_ptp</t>
  </si>
  <si>
    <t>prs_fe_phv</t>
  </si>
  <si>
    <t>prs_fe_psv</t>
  </si>
  <si>
    <t>prs_fe_ihf</t>
  </si>
  <si>
    <t>prs_fe_ptbma</t>
  </si>
  <si>
    <t>prs_fe_o</t>
  </si>
  <si>
    <t>prs_fe_itt</t>
  </si>
  <si>
    <t>prs_fe_add</t>
  </si>
  <si>
    <t>prm_hn_pn</t>
  </si>
  <si>
    <t>prm_hn_bd</t>
  </si>
  <si>
    <t>prm_hn_bd_pri</t>
  </si>
  <si>
    <t>prm_hn_bd_sec</t>
  </si>
  <si>
    <t>prm_hn_bd_sf</t>
  </si>
  <si>
    <t>prm_hn_bd_is</t>
  </si>
  <si>
    <t>prm_hn_bd_ap</t>
  </si>
  <si>
    <t>prm_hn_pn_pri_sen</t>
  </si>
  <si>
    <t>prm_hn_pn_sec_sen</t>
  </si>
  <si>
    <t>prm_hn_pn_total_ehc</t>
  </si>
  <si>
    <t>prm_hn_add</t>
  </si>
  <si>
    <t>prm_e_m_mswd</t>
  </si>
  <si>
    <t>prm_e_l_wswd</t>
  </si>
  <si>
    <t>prm_e_l_erec</t>
  </si>
  <si>
    <t>prm_e_l_other</t>
  </si>
  <si>
    <t>prm_e_add</t>
  </si>
  <si>
    <t>prm_t_ptp</t>
  </si>
  <si>
    <t>prm_t_tphv</t>
  </si>
  <si>
    <t>prm_t_psv</t>
  </si>
  <si>
    <t>prm_t_ihf</t>
  </si>
  <si>
    <t>prm_t_ptbma</t>
  </si>
  <si>
    <t>prm_t_o</t>
  </si>
  <si>
    <t>prm_t_sov</t>
  </si>
  <si>
    <t>prm_t_itt</t>
  </si>
  <si>
    <t>prm_t_add</t>
  </si>
  <si>
    <t>prm_fe_total</t>
  </si>
  <si>
    <t>prm_fe_ptp</t>
  </si>
  <si>
    <t>prm_fe_phv</t>
  </si>
  <si>
    <t>prm_fe_psv</t>
  </si>
  <si>
    <t>prm_fe_ihf</t>
  </si>
  <si>
    <t>prm_fe_ptbma</t>
  </si>
  <si>
    <t>prm_fe_o</t>
  </si>
  <si>
    <t>prm_fe_itt</t>
  </si>
  <si>
    <t>prm_fe_er</t>
  </si>
  <si>
    <t>prm_fe_add</t>
  </si>
  <si>
    <t>pt_hn_pn</t>
  </si>
  <si>
    <t>pt_hn_bd</t>
  </si>
  <si>
    <t>pt_hn_bd_cat1</t>
  </si>
  <si>
    <t>pt_hn_bd_cat2</t>
  </si>
  <si>
    <t>pt_hn_bd_cat3</t>
  </si>
  <si>
    <t>pt_hn_bd_cat1_ms</t>
  </si>
  <si>
    <t>pt_hn_bd_cat1_sp</t>
  </si>
  <si>
    <t>pt_hn_bd_cat2_ms</t>
  </si>
  <si>
    <t>pt_hn_bd_cat2_sp</t>
  </si>
  <si>
    <t>pt_hn_add</t>
  </si>
  <si>
    <t>pt_n_ln</t>
  </si>
  <si>
    <t>pt_n_bd</t>
  </si>
  <si>
    <t>pt_n_bd_cat1</t>
  </si>
  <si>
    <t>pt_n_bd_cat2</t>
  </si>
  <si>
    <t>pt_n_add</t>
  </si>
  <si>
    <t>pt_t_ptp</t>
  </si>
  <si>
    <t>pt_t_tphv</t>
  </si>
  <si>
    <t>pt_t_psv</t>
  </si>
  <si>
    <t>pt_t_ihf</t>
  </si>
  <si>
    <t>pt_t_ptbma</t>
  </si>
  <si>
    <t>pt_t_o</t>
  </si>
  <si>
    <t>pt_t_sov</t>
  </si>
  <si>
    <t>pt_t_itt</t>
  </si>
  <si>
    <t>pt_t_add</t>
  </si>
  <si>
    <t>pt_fe_total</t>
  </si>
  <si>
    <t>pt_fe_ptp</t>
  </si>
  <si>
    <t>pt_fe_phv</t>
  </si>
  <si>
    <t>pt_fe_psv</t>
  </si>
  <si>
    <t>pt_fe_ihf</t>
  </si>
  <si>
    <t>pt_fe_ptbma</t>
  </si>
  <si>
    <t>pt_fe_o</t>
  </si>
  <si>
    <t>pt_fe_itt</t>
  </si>
  <si>
    <t>pt_fe_add</t>
  </si>
  <si>
    <t>CALDERDALE METROPOLITAN BOROUGH COUNCIL</t>
  </si>
  <si>
    <t>Yes</t>
  </si>
  <si>
    <t xml:space="preserve">specific data not held, but suspect all SEND students are attending a SEND unit/resourced unit within a mainstream school .
Approx 99% of SEND students have EHCP
</t>
  </si>
  <si>
    <t>Data not held</t>
  </si>
  <si>
    <t>Public Transport Pass - not known</t>
  </si>
  <si>
    <t>Overall forecast of £5398193 is for Pre 16 only
External contract - not split between 8 &amp; 9+ seats
Forecasts for In House fleet include Pre and Post 16 - no separate split</t>
  </si>
  <si>
    <t>No</t>
  </si>
  <si>
    <t>unknown</t>
  </si>
  <si>
    <t>Unknown</t>
  </si>
  <si>
    <t>Public transport pass expenditure includes boarding cards (£831974) for dedicated services and school cards (£202675) for public service buses. 
where blank - no data held</t>
  </si>
  <si>
    <t>135 (includes 16-18 and 19-25)</t>
  </si>
  <si>
    <t>External contract costs include 8 &amp; 9+ seats
In House fleet amount is included in forecast shown under Pre 16 section</t>
  </si>
  <si>
    <t>Nottinghamshire Community Learning &amp; Skills Service (CLASS)</t>
  </si>
  <si>
    <t>do not collate the above splits in costs</t>
  </si>
  <si>
    <t>SOUTH TYNESIDE COUNCIL</t>
  </si>
  <si>
    <t>Includes transport to SEN nursery placements for 17 children</t>
  </si>
  <si>
    <t>I only have the overall contract value for taxi/minibus contracts and not the split between 8 and less seats and 9-17 seats, therefore I have put the full total in up to 8 seats and zero in the next category. We do not currently have our own fleet but are working towards this for the future.  I have included the bus pass figures here, however the bus passes are issued to mainstream only. 
We don't have a specific budget allocated for ITT therefore the costs added here are the annual salaries for the 2 x trainers</t>
  </si>
  <si>
    <t>312 with a bus pass
14 with temporary mobility issues or parental illness preventing accompaniment 
10 in emergency housing
I do not have figures for scholars service users</t>
  </si>
  <si>
    <t>Those travelling to mainstream colleges are attending SEND courses within those settings such as Life Skills</t>
  </si>
  <si>
    <t>Again I do not have the split of costs between vehicle types so have put the total contracted taxi/minibus spend in vehicles up to 8 seats.
Again we do not have a budget allocation for ITT therefore I have added the 2 x trainer's salaries as costs</t>
  </si>
  <si>
    <t>BARNSLEY METROPOLITAN BOROUGH COUNCIL</t>
  </si>
  <si>
    <t>All pre 16 Send and Mainstream are combined and we can't split them up.</t>
  </si>
  <si>
    <t xml:space="preserve">Other costs are included in Pre16 send expenditure. </t>
  </si>
  <si>
    <t>City Of Bradford Metropolitan District Council</t>
  </si>
  <si>
    <t>OLDHAM METROPOLITAN BOROUGH COUNCIL</t>
  </si>
  <si>
    <t>All of the CYP provided with HTST have a EHC plan</t>
  </si>
  <si>
    <t>The above numbers are an estimate</t>
  </si>
  <si>
    <t>Majority of mainstreams have autism bases now so although within a Mainstream school, the CYP is not actually attending the main school setting.</t>
  </si>
  <si>
    <t>City of London Adult Community Learning</t>
  </si>
  <si>
    <t>1 has a personal budget</t>
  </si>
  <si>
    <t>1 personal budget, however there has been overspend which is being used, rather than issuing a new budget this financial year</t>
  </si>
  <si>
    <t>Personal budget</t>
  </si>
  <si>
    <t>Hammersmith and Fulham Adult Learning and Skills Service</t>
  </si>
  <si>
    <t>LINCOLNSHIRE COUNTY COUNCIL</t>
  </si>
  <si>
    <t>SEND; assume all attend some sort of provision within their setting</t>
  </si>
  <si>
    <t>No in-house fleet</t>
  </si>
  <si>
    <t>Extend rights for 8-11, this is within our policy therefore numbers have been included within Authority discretion (400 pupils)</t>
  </si>
  <si>
    <t>Unable to obtain costs for Extended Rights</t>
  </si>
  <si>
    <t>SUNDERLAND CITY METROPOLITAN BOROUGH COUNCIL</t>
  </si>
  <si>
    <t>Any young person who is under the distance eligibility provide supporting medical advice on an annual basis.</t>
  </si>
  <si>
    <t>BROMLEY LONDON BOROUGH COUNCIL</t>
  </si>
  <si>
    <t>This figure include children and young people up to Year 11 in receipt of a form of education travel assistance (vehicle or financial)</t>
  </si>
  <si>
    <t>We are unable to break down the vehicle occupancy on shared vehicles, as post 16 pupils and pre-16 pupils may be in the same vehicle, if attending the same provision.
The Council's travel training programme was paused from September 2025 until February 2026 due to the previous travel trainers leaving the organisation and recruitment and training of new travel trainers was undertaken.</t>
  </si>
  <si>
    <t xml:space="preserve">Please note that the forecast figure provided for vehicular transport cover all sizes of vehicle, as we do not break the forecast down by vehicle size
Please also note that the figure provided is the overall forecasted spend for all types of travel assistance pre and post 16,as the budget is not broken down by age of the child or young person. </t>
  </si>
  <si>
    <t>Being a London Borough, the majority of mainstream children utilise the free bas pass provided by Transport for London. We are only providing travel assistance (in the form of funding for a bus pass) for two mainstream pupils attending a non-London school who have met the eligibility criteria.</t>
  </si>
  <si>
    <t>The previous forecast data provided earlier in this return cover all education travel assistance and is not broken down in the manner requested</t>
  </si>
  <si>
    <t>The previous forecast data provided cover all year groups and ages, as we do not break it down in the manner requested</t>
  </si>
  <si>
    <t>COUNTY DURHAM COUNCIL</t>
  </si>
  <si>
    <t>Pupils numbers are entitled pupils only, concessions have been excluded from pupil numbers.</t>
  </si>
  <si>
    <t>Pupil numbers are entitled pupils only.</t>
  </si>
  <si>
    <t>Entitled pupils numbers provided</t>
  </si>
  <si>
    <t>Unable to provide breakdown for ER.</t>
  </si>
  <si>
    <t>DERBY CITY COUNCIL</t>
  </si>
  <si>
    <t>Derby City Council does not currently use walking distance for SEND</t>
  </si>
  <si>
    <t>£47,000 is the cost of the commission to a third party to deliver ITT.</t>
  </si>
  <si>
    <t>MIDDLESBROUGH COUNCIL</t>
  </si>
  <si>
    <t>Cannot be known, individual distances to home/school are not recorded long term as they are only relevant at assessment.</t>
  </si>
  <si>
    <t>A significant quantity of parents refuse travel training as they have the option to do so (as per the DfE guidelines) and generally prefer to do the job themselves or retain access to transport.</t>
  </si>
  <si>
    <t>Once eligibility has been established, pupils who receive funds rather than transport do not have eligibility criteria stored. This can be amended going forwards.</t>
  </si>
  <si>
    <t>As per previous, those receiving funds are not categorised once approved eligibility.</t>
  </si>
  <si>
    <t>All SEN passengers who attend special provision are merged with pre-16 pupils, the budget and expenditure for their transport cannot be split out for analysis. Nor can the transport be split due to age as this would be inefficient and costly.</t>
  </si>
  <si>
    <t>North Tyneside Adult Learning Service</t>
  </si>
  <si>
    <t>This information is currently not held.  The majority of pupils currently receiving travel assistance for SEND were assessed under our previous policy of 1 mile or over from home address to school.  Our new policy which uses the statutory 2/3 miles criteria came into effect on 1st September 2025 for new pupils and those moving into year 7.</t>
  </si>
  <si>
    <t>The travel training cost is for the Travel Trainer salaries that come directly from the SEND home to school transport budget.</t>
  </si>
  <si>
    <t>Pupils attending mainstream ARPs are included as SEND in part 1:1 as pupils with EHCPs are classified as SEND.  No of EHCPs for mainstream is not known as it is not asked on the bus permit application form.</t>
  </si>
  <si>
    <t>Travel training costs are included as part of the SEND travel training costs.</t>
  </si>
  <si>
    <t>We have only recently introduced issuing concessionary bus permits to post 16 students but none have yet been issued to those who have been travel trained.  
Of the 15 students who have undertaken travel training, 10 were successfully trained.</t>
  </si>
  <si>
    <t>Travel training costs are included in SEND pre 16 figure as trainers cover both pre 16 and post 16 learners.</t>
  </si>
  <si>
    <t>BRACKNELL FOREST BOROUGH COUNCIL</t>
  </si>
  <si>
    <t>unknown if pre-16 mainstream students have undertaken independent travel training</t>
  </si>
  <si>
    <t>Unknown how many post-16 learners have undertaken independent travel training.</t>
  </si>
  <si>
    <t>Southwark Adult Learning Service</t>
  </si>
  <si>
    <t>The figures do not include those eligible under 'extended rights' or 'exceptional circumstances'</t>
  </si>
  <si>
    <t>Includes staffing costs</t>
  </si>
  <si>
    <t>WOKINGHAM COUNCIL</t>
  </si>
  <si>
    <t>1 child travelling under statutory distance due to safety of route</t>
  </si>
  <si>
    <t>''Other' is farepayer income for school buses</t>
  </si>
  <si>
    <t>''Other' refers to income from farepayers</t>
  </si>
  <si>
    <t>CROYDON LONDON BOROUGH COUNCIL</t>
  </si>
  <si>
    <t>This includes Personal Travel Budget data</t>
  </si>
  <si>
    <t>This data is not captured</t>
  </si>
  <si>
    <t>The above figures are given as apportioned figures of the overall cohort of 5-25 as split is not available</t>
  </si>
  <si>
    <t>Above figures are a pro-rata amount of 5-25 travel expenditure</t>
  </si>
  <si>
    <t>In London mainstream HTST is undertaken by the concessionary provision of Transport for London, therefore the only numbers here are mainstream students without EHCPs</t>
  </si>
  <si>
    <t>Data Unknown</t>
  </si>
  <si>
    <t>Above is a pro-rata figure of overall 5-25 student numbers</t>
  </si>
  <si>
    <t>Above is given as a pro-rata of 5-25 student data</t>
  </si>
  <si>
    <t>CAMBRIDGESHIRE COUNTY COUNCIL</t>
  </si>
  <si>
    <t>RICHMOND UPON THAMES LONDON BOROUGH COUNCIL</t>
  </si>
  <si>
    <t>We have a high volume of pupils listed under the "other" category.  This is because we operate and manage an in-house fleet, but the vehicles are leased, not owned.</t>
  </si>
  <si>
    <t>We have a high cost listed under the "other" category.  This is because we operate and manage an in-house fleet, but the vehicles are leased, not owned.</t>
  </si>
  <si>
    <t>Figures for mainstream breakdown are £0, as we do not provide transport for mainstream.
Figure provided for ER is zero because we do not record this data separately.</t>
  </si>
  <si>
    <t>HARINGEY LONDON BOROUGH COUNCIL</t>
  </si>
  <si>
    <t xml:space="preserve">Other costs are for internal Passenger Attendant staff on routes. </t>
  </si>
  <si>
    <t>'Other' costs are for internal Passenger Attendant staff on routes.</t>
  </si>
  <si>
    <t>ROYAL BOROUGH OF KINGSTON UPON THAMES</t>
  </si>
  <si>
    <t>Figures for mainstream breakdown are £0, as we do not provide transport for mainstream.
Figure provided for ER is zero because we do not record this data.</t>
  </si>
  <si>
    <t>County Training</t>
  </si>
  <si>
    <t>We don't hold the data for those children with SEND attending a hub within a mainstream setting</t>
  </si>
  <si>
    <t>We don't currently hold this data but we will look to start collating this</t>
  </si>
  <si>
    <t>We don't hold data that shows the split between up to 8 seats and over 8 seats so 661 is the combined number for both</t>
  </si>
  <si>
    <t>We don't currently hold the data for expenditures for those eligible through Extended Rights</t>
  </si>
  <si>
    <t>ROYAL BOROUGH OF KENSINGTON AND CHELSEA</t>
  </si>
  <si>
    <t>All Pupil numbers I.e Numbers Includes Personal travel budgets / mileage Pupil</t>
  </si>
  <si>
    <t xml:space="preserve">Other is Travel trainer Staff costs </t>
  </si>
  <si>
    <t>Westminster Adult Education Service</t>
  </si>
  <si>
    <t>NORTH EAST LINCOLNSHIRE COUNCIL</t>
  </si>
  <si>
    <t>Public transport pass</t>
  </si>
  <si>
    <t>External contract - taxi or private hire vehicle (PHV)</t>
  </si>
  <si>
    <t>External contract - Public Service Vehicle (PSV) contract</t>
  </si>
  <si>
    <t>In-house fleet</t>
  </si>
  <si>
    <t xml:space="preserve">Personal travel budgets or mileage allowance </t>
  </si>
  <si>
    <t>Other</t>
  </si>
  <si>
    <t>Calderdale</t>
  </si>
  <si>
    <t>Nottinghamshire</t>
  </si>
  <si>
    <t>South Tyneside</t>
  </si>
  <si>
    <t>Barnsley</t>
  </si>
  <si>
    <t>Bradford</t>
  </si>
  <si>
    <t>Oldham</t>
  </si>
  <si>
    <t>City of London</t>
  </si>
  <si>
    <t>Hammersmith and Fulham</t>
  </si>
  <si>
    <t>Lincolnshire</t>
  </si>
  <si>
    <t>Sunderland</t>
  </si>
  <si>
    <t>Bromley</t>
  </si>
  <si>
    <t>County Durham</t>
  </si>
  <si>
    <t>Derby</t>
  </si>
  <si>
    <t>Middlesbrough</t>
  </si>
  <si>
    <t>North Tyneside</t>
  </si>
  <si>
    <t>Bracknell Forest</t>
  </si>
  <si>
    <t>Southwark</t>
  </si>
  <si>
    <t>Wokingham</t>
  </si>
  <si>
    <t>Croydon</t>
  </si>
  <si>
    <t>Cambridgeshire</t>
  </si>
  <si>
    <t>Richmond upon Thames</t>
  </si>
  <si>
    <t>Haringey</t>
  </si>
  <si>
    <t>Kingston upon Thames</t>
  </si>
  <si>
    <t>Shropshire</t>
  </si>
  <si>
    <t>Kensington and Chelsea</t>
  </si>
  <si>
    <t>Westminster</t>
  </si>
  <si>
    <t>North East Lincolnshire</t>
  </si>
  <si>
    <t>Your LA</t>
  </si>
  <si>
    <t>Comparison LAs</t>
  </si>
  <si>
    <t>LA 1</t>
  </si>
  <si>
    <t>LA 2</t>
  </si>
  <si>
    <t>LA 3</t>
  </si>
  <si>
    <t>LA 4</t>
  </si>
  <si>
    <t>LA 5</t>
  </si>
  <si>
    <t>LA 6</t>
  </si>
  <si>
    <t>LA name</t>
  </si>
  <si>
    <t>LA code</t>
  </si>
  <si>
    <t>Responding LAs</t>
  </si>
  <si>
    <t>Blank cells indicate unknown/missing data</t>
  </si>
  <si>
    <t>Number of pre-16 pupils using SEND HTST by mode(s) of transport</t>
  </si>
  <si>
    <t>Number of pre-16 pupils using mainstream HTST by mode(s) of transport</t>
  </si>
  <si>
    <t>Forecast spend in 2025-26 on pre-16 SEND HTST by mode of transport</t>
  </si>
  <si>
    <t>Forecast spend in 2025-26 on pre-16 mainstream HTST by mode of transport</t>
  </si>
  <si>
    <t>Includes pre-16 SEND and mainstream users</t>
  </si>
  <si>
    <t>Includes pre-16 SEND and mainstream forecast spend</t>
  </si>
  <si>
    <t>Pupils included in pre-16 SEND data</t>
  </si>
  <si>
    <t>Forecast spend included in pre-16 SEND data</t>
  </si>
  <si>
    <t>Unable to breakdown via passenger seats for taxi/PHV/PSV, total recorded under PSV</t>
  </si>
  <si>
    <t>HALTON BOROUGH COUNCIL</t>
  </si>
  <si>
    <t>Data is broken down into Primary and Secondary agreed pupils but we do not break down into types of schools / units etc...</t>
  </si>
  <si>
    <t>Figures broken down into Primary and Secondary, we do not get info as to whether they attend units within schools, type of school etc....</t>
  </si>
  <si>
    <t>The overall cost includes a bus service that is provided to serve 3 mainstreams schools, where pupil no. are not included in the pupil no. provided.  (Cost of the bus service is £30,080.79).</t>
  </si>
  <si>
    <t>We only do travel training up to age 19.</t>
  </si>
  <si>
    <t>Suffolk and Norfolk SCITT</t>
  </si>
  <si>
    <t>If a pupil attends more than one type of setting they will be recorded once in each type. This means the total number of pupils and pupils at each setting type do not match.</t>
  </si>
  <si>
    <t>If a pupil uses more than one type of transport they will be recorded once in each relevant type. This means the total number of pupils here does not match the total number of pupils in 1.1</t>
  </si>
  <si>
    <t>Methodology: Spend per transport mode = average cost per SEN pupil x number of pupils using each mode</t>
  </si>
  <si>
    <t>If a pupil attends more than one type of setting, they will be recorded once in each type. This means the total number of pupils and pupils at each setting type do not match.</t>
  </si>
  <si>
    <t xml:space="preserve">Some pupils have more than one eligibility type. This means there is a small difference between total pupils and total pupils split between different eligibility criteria; it would be helpful to be able to record this here rather than being forced to make figures match. </t>
  </si>
  <si>
    <t xml:space="preserve">If a pupil uses more than one type of transport they will be recorded once in each relevant type. This means the total number of pupils here does not match the total number of pupils in 2.1. </t>
  </si>
  <si>
    <t>Methodology: Spend per transport mode = average cost per MS pupil x number of pupils using each mode</t>
  </si>
  <si>
    <t>Methodology: Spend per transport mode = average cost per post-16 pupil x number of pupils using each mode</t>
  </si>
  <si>
    <t>CORNWALL COUNCIL</t>
  </si>
  <si>
    <t>cannot reliably breakdown the numbers at mainstream school who actually attend a SEN unit when they get there</t>
  </si>
  <si>
    <t>more independent travel training will be taking place but this is the number of cases we're aware of</t>
  </si>
  <si>
    <t>we do have children with EHCPs in mainstream settings on transport but they are included in the SEND section rather than here.</t>
  </si>
  <si>
    <t>total may be higher than total number of students - some students use multiple modes</t>
  </si>
  <si>
    <t>ITT figures cannot be provided, this is managed through the learning providers for post 16 students</t>
  </si>
  <si>
    <t>BEXLEY LONDON BOROUGH COUNCIL</t>
  </si>
  <si>
    <t xml:space="preserve">* How many pupils receiving SEND HTST travel in single occupancy vehicles: includes children that travel in a single occupancy vehicle by virtue that they are the only child attending that placement </t>
  </si>
  <si>
    <t>STOCKPORT METROPOLITAN BOROUGH COUNCIL</t>
  </si>
  <si>
    <t>I have used the lower 2 mile cut off as the stat walking distance to cover all including low income</t>
  </si>
  <si>
    <t xml:space="preserve">We have a number of schools where they have a provision up to 19 which share passengers from pre and post 16 ages so we have had to do the best estimate on costs where they cover these age areas. 
</t>
  </si>
  <si>
    <t>We do not make any specific travel arrangements for pupils to get to and from their mainstream education other than the issuing of concessionary travel passes for eligible pupils based on being over the statutory walking distance. The number provided above is the number of concessionary travel passes we have issued out this academic year so far.</t>
  </si>
  <si>
    <t>Hounslow Adult and Community Education</t>
  </si>
  <si>
    <t>Out of the 35 pupils without a plan there are 7 primary attending a PRU, 7 Secondary attending a PRU, 14 pupils attend a Speech &amp; Language Workshop that is not there nearest suitable school that is arranged by the LA. The remaining 7 pupils without plans are because of need/temp medical and faith school choice</t>
  </si>
  <si>
    <t>We do record SWD and have based the answer on SWD, assuming all those travelling not more than SWD have been agreed because of need</t>
  </si>
  <si>
    <t>1. Other Costs - we on occasion and with agreement of parent pay a siblings before/afterschool care costs
2. Independent Travel Training - covers all ages reported. The cost has been split over the pre  and post 16 areas
3. Have been able to provide the forecast figures in the format requested. Had we needed to provide actual costs we may not have been able to fully break it down as we don't record our payments to the same level of detail</t>
  </si>
  <si>
    <t>There is an amount that has been reported on this line of the section 251 return, however it has been listed as traveller expenditure - not HTST.</t>
  </si>
  <si>
    <t>Have been able to provide the forecast figures in the format requested. Had we needed to provide actual costs we may not have been able to fully break it down as we don't record our payments to the same level of detail</t>
  </si>
  <si>
    <t>Adult Education Wolverhampton</t>
  </si>
  <si>
    <t xml:space="preserve">The number of ITT students trained does not include the in school group sessions that are carried out.  The 15 counted are the individually trained pupils. </t>
  </si>
  <si>
    <t xml:space="preserve">2 of the pupils have a mainstream school with no hub or base named in their EHCP.  The other 2 pupils have medical reasons for eligibility to a mainstream school. </t>
  </si>
  <si>
    <t xml:space="preserve">All 4 mainstream pre 16 pupils are transported on small (less than 9 seat), externally contracted vehicles. </t>
  </si>
  <si>
    <t xml:space="preserve">The post 16 learner who was independently travel trained took longer than many other pupils hence the higher cost.  
It is worth noting that Wolverhampton do not charge a post 16 travel assistance financial contribution. </t>
  </si>
  <si>
    <t>Community Learning Service</t>
  </si>
  <si>
    <t>The remaining 37 pupils fall under exceptions/other circumstances.</t>
  </si>
  <si>
    <t>The school arranges transport for all pupils classified in the “Other” category.</t>
  </si>
  <si>
    <t>Our accounting system does not record information on mode type of transport used, and cross-referencing it with other records would be extremely time-consuming.</t>
  </si>
  <si>
    <t>The post-16 forecast expenditure relates to home to post-16 provision SEND transport (adult duty, aged 19-25). Other post-16 pupils either travel on shared transport with pre-16 pupils or attend schools with pre-16 pupils and their transport costs are combined within these categories. Our accounting system does not record information on mode type of transport used, and cross-referencing it with other records would be extremely time-consuming.</t>
  </si>
  <si>
    <t>Adult Community Learning Service</t>
  </si>
  <si>
    <t xml:space="preserve">The local authority is currently investigating how we can offer independent travel training moving forward. </t>
  </si>
  <si>
    <t>Learning and Skills</t>
  </si>
  <si>
    <t xml:space="preserve">Some children in primary mainstream ARMS do not have an EHCP.
There are 3 children being transported with 1 EHCP learner due to unsafe route.
There are some children in secondary mainstream with a physical disability that does not warrant a plan but makes them eligible for transport.
</t>
  </si>
  <si>
    <t xml:space="preserve">We don’t issue many free travel permits to SEND learners. Nexus offer free concessionary bus passes to children and adults who have SEND. They are administered by our Travel Team and the majority of children in special schools have one of these bus passes, even if they are not yet independent travellers, they can be used during community learning sessions with their school staff. This has also supported the introduction of public transport, making travel training easier and taking less time to be signed off as independent.
We have only provided costings for vehicles under 8 seats. This is because all vehicles 9 seats + are shared between pre and post 16 learners and therefore unable to provide an accurate costing.
</t>
  </si>
  <si>
    <t xml:space="preserve">We fund a minibus to the Pupil Referral Unit for 12 young people who live in excess of the 75 minutes travel guidance and would be eligible for taxi provision on this basis. None of these have an EHCP.
3 children are on transport due to unsafe route.
</t>
  </si>
  <si>
    <t xml:space="preserve">The travel trainers are an invest to save model and make significant savings by removing young people from high cost taxi provision. They are for pre and post 16 learners although our aim is to have every child travel trained who can by the end of Year 11.
The external contract with 3 mainstream students only commenced in September 2025 therefore is only from that date to 31 March 2026.
Bus passes are a separate budget code so not within the total spend for Home to School transport pre and post 16 figures.
</t>
  </si>
  <si>
    <t xml:space="preserve">The majority of students are already travel trained by the end of Year 11 unless the travel from home to school is too complex, they are then trained in the summer before going to college.
The majority of the Post 16 PTB’s are enhanced due to the complexity of the individuals and most of their provision is out of area. Most of these arrangements will cease in summer 2026.
We have only provided costs for vehicles under 8 seats. Any Post 16 learners on vehicles over 8 seats are usually shared with pre-16 learners in our special schools.
</t>
  </si>
  <si>
    <t>HAVERING LONDON BOROUGH COUNCIL</t>
  </si>
  <si>
    <t>Data not available</t>
  </si>
  <si>
    <t>LEICESTER CITY COUNCIL</t>
  </si>
  <si>
    <t>There is a gap in data for 64 students as the system used to record this is different from the one used for operational purposes.</t>
  </si>
  <si>
    <t>Travel distance is unavailable for others.</t>
  </si>
  <si>
    <t>The current travel training model is to train the trainer. Young people will have been supported but it is not possible to measure this directly.</t>
  </si>
  <si>
    <t>We cannot quantify if those specifying ER criteria would have qualified regardless of this due to also qualifying via the statutory walking distance criteria.</t>
  </si>
  <si>
    <t>Travel training is provided by schools we do not hold this information.</t>
  </si>
  <si>
    <t>There is a gap in data for 79 students as the system used to record this is different from the one used for operational purposes.</t>
  </si>
  <si>
    <t>COVENTRY CITY COUNCIL</t>
  </si>
  <si>
    <t>The 20 pupils listed in the last question had their EHCPs agreed after the transport entitlement had been agreed and put in place</t>
  </si>
  <si>
    <t>Discretionary passes have been provided for safeguarding/attendance issues supported by the school, social care and other agencies, or as temporary support to mitigate the impact of exceptional circumstances eg homelessness</t>
  </si>
  <si>
    <t>We pay the cost of a pass on a school bus service (external contract PSV)  provided by a school in a neighbouring local authority for one student as there are no alternative public transport services. We pay for a taxi for one student where there is no safe route to either the school or any public transport services.</t>
  </si>
  <si>
    <t>costs are given net of post 16 contribution income</t>
  </si>
  <si>
    <t>SOUTHEND CITY COUNCIL</t>
  </si>
  <si>
    <t>We currently do not have the granular breakdown required in place. The total forecast spend on HTS is included in the first field. This is being addressed through the implementation of a more comprehensive CRM system.</t>
  </si>
  <si>
    <t>Please refer to previous budget comments.</t>
  </si>
  <si>
    <t>Please refer to previous budget notes</t>
  </si>
  <si>
    <t>Adult and Community Learning</t>
  </si>
  <si>
    <t>The Local Authority provides travel assistance for 2 pupils who are classed as 'EOTAS'  (Education Otherwise Than At School).</t>
  </si>
  <si>
    <t>Stoke-On-Trent City Council is unable to calculate this at present as it is moving to a new transport database. This information will be available in the oncoming months when all data is transferred over to the new system.</t>
  </si>
  <si>
    <t>The Council is looking to appoint an Independent Travel Trainer within the next two/three months with a view to Independent Travel Training commencing in the 2026-2027 academic year.</t>
  </si>
  <si>
    <t>Stoke-on-Trent City Council is currently unable to split the financial expenditure for external contracts for vehicles up to 8 and those vehicles 9 or above. The Council only uses one cost code for pre 16 SEND HTST for external contracts. The total cost of external contracts for Pre 16 SEND HTST transport is £7,913,975.00
The Council is looking to appoint an Independent Travel Trainer within the next two/three months with a view to Independent Travel Training commencing in the 2026-2027 academic year.</t>
  </si>
  <si>
    <t>The Council issued 11 bus passes on behalf of schools that requested them and then paid the cost of these back to the Council.</t>
  </si>
  <si>
    <t>As per it's Home to School Travel Assistance Policy, Stoke-on-Trent City Council only issues bus passes for those pupils eligible for mainstream HTST.</t>
  </si>
  <si>
    <t xml:space="preserve">The Council is unable to break down the financial expenditure for the pupils eligible through extended rights.
The Council is looking to appoint an Independent Travel Trainer within the next two/three months with a view to Independent Travel Training commencing in the 2026-2027 academic year.
</t>
  </si>
  <si>
    <t>Stoke-on-Trent City Council does not offer home to school travel assistance for mainstream (non SEND) pupils in Post 16 provision.</t>
  </si>
  <si>
    <t>Stoke-on-Trent City Council is currently unable to split the financial expenditure for external contracts for vehicles up to 8 and those vehicles 9 or above. The Council only uses one cost code for Post 16 SEND HTST for external contracts. The total cost of external contracts for Post 16 SEND HTST transport is £1,223,856.
The Council is looking to appoint an Independent Travel Trainer within the next two/three months with a view to Independent Travel Training commencing in the 2026-2027 academic year.</t>
  </si>
  <si>
    <t>CHESHIRE WEST AND CHESTER COUNCIL</t>
  </si>
  <si>
    <t xml:space="preserve">We also provide SEND HTST for: 
1 pupil to an independent school
5 pupils to 'other' education destinations  
We do not currently record on the transport system whether an eligible SEND pupil has an EHCP. However, approximately 45% of our EHCP cohort will be eligible for school travel assistance. </t>
  </si>
  <si>
    <t xml:space="preserve">1049 also includes SEND pupils receiving travel assistance on 'other' grounds such as: extended rights, appeal decision, hazardous route and medical needs </t>
  </si>
  <si>
    <t>Independent Travel Training scheme was reintroduced in Cheshire West and Chester in January 2025 by an in-house provider. Initial focus has been on post 16 cohort.</t>
  </si>
  <si>
    <t>Currently data is not available to split as required</t>
  </si>
  <si>
    <t>For data related to attendance at SEN Unit or RP in mainstream primary/secondary, please see 1.1 response</t>
  </si>
  <si>
    <t>Eligibility that is included in “other” : Permanent Exclusion, Fair Access Protocol, Appeal decision and medical needs</t>
  </si>
  <si>
    <t>Included in “Other” 185: pupils allocated to school-operated services which council purchases seats from the schools</t>
  </si>
  <si>
    <t>Mainstream Post 16 travel assistance was withdrawn from the Councils policy a number of years ago. Applicants can still request for assistance where transport is a barrier to a young person continuing in education.</t>
  </si>
  <si>
    <t>Of the 114, 113 are SEND and 1 mainstream</t>
  </si>
  <si>
    <t>Adult &amp; Community Learning Service</t>
  </si>
  <si>
    <t>Whilst we’ve recorded 241 pre-16 pupils living under statutory walking distance who are eligible for transport due to SEND or mobility needs, this rises to 307 when eligibility on safety grounds is included.</t>
  </si>
  <si>
    <t>All pre-16 home to school transport has been reported under the ‘pre-16 SEND HTST’ section. Only 20 pre-16 pupils without an EHCP are receiving home to school transport, and just 2 of these pupils do not have additional needs.</t>
  </si>
  <si>
    <t>Of the 191 students accessing Post-16 transport, 12 do not have an EHCP but all have additional needs.</t>
  </si>
  <si>
    <t>Adult Learning</t>
  </si>
  <si>
    <t xml:space="preserve">Pupil Referral Units do not have SEN provision/SEN transport
All SEND students attending mainstream provisions are eligible for transport through a completed SEN commission form. 
</t>
  </si>
  <si>
    <t>Transport is provided for those under mileage through EHCP/SEND commission and exceptional circumstances</t>
  </si>
  <si>
    <t>ITT is not yet offered to Pre 16 SEND students.</t>
  </si>
  <si>
    <t xml:space="preserve">Figures are approx. due to restrictions below:
• Information stored /reports do not allow for exact figures to be broken down exactly as requested.
• Mileage allowance totals are approx. as based on what the parent/carer can claim within the year.
• We do not hold figures for WAF/Cumberland Council shared routes where Cumberland Council own the route.
ITT Training not offered to Pre 16 SEND
</t>
  </si>
  <si>
    <t xml:space="preserve">• The calculations for Mainstream and Primary SEN provision are quoted in the Pre 16 SEND figures requested. Transport to SEN/RP will only be provided through a completed SEN transport commission.
• The LA provides discretionary HTST to non-eligible students via the Spare Seat Scheme.
• The LA provides HTST for students experiencing exceptional circumstances.
• The LA provides HTST for students who have successfully appealed a 'Not Eligible' decision.
• The LA provides discretionary HTST to 4-year-olds in reception year who will be eligible when they turn 5.
</t>
  </si>
  <si>
    <t>• The LA provides discretionary HTST to those who meet the requirements of the transport policy and attended their nearest and/or catchment school.
• We do not store enough information to enable us to breakdown the specific total for those eligible due to no safe walking route, therefore this figure includes both nearest and catchment results.
• The LA provides discretionary HTST to those who are on FSM or are within LIG.
• The LA provides discretionary HTST to those who are attending PRU.
• The LA provides discretionary HTST to non-eligible students via the Spare Seat Scheme.
• The LA provides HTST for students experiencing exceptional circumstances.
• The LA provides HTST for students who have successfully appealed a 'Not Eligible' decision.
• The LA provides HTST for students who have received a school place through an SA6/FAP.
• The LA provides discretionary HTST to students who are eligible through denominational applications.
• The LA provides discretionary HTST to 4-year-olds in</t>
  </si>
  <si>
    <t>ITT is not yet offered to Pre 16 mainstream students.</t>
  </si>
  <si>
    <t xml:space="preserve">Figures are approx. due to restrictions below:
• Information stored /reports do not allow for exact figures to be broken down exactly as requested.
• Mileage allowance totals are approx. as based on what the parent/carer can claim within the year.
• We do not hold figures for WAF/Cumberland Council shared routes where Cumberland Council own the route.
ITT is not yet offered to Pre 16 mainstream students.
</t>
  </si>
  <si>
    <t xml:space="preserve">The LA provides discretionary HTST to Post 16 Students who are on FSM or are within LIG.
The LA provides discretionary HTST to Post 16 Students to non-eligible students via the Spare Seat Scheme.
The LA provides HTST to Post 16 Students experiencing exceptional circumstances.
The LA provides HTST to Post 16 Students who have successfully appealed a 'Not Eligible' decision.
The LA provides HTST to Post 16 SEN Student who have completed a SEN Commission.
</t>
  </si>
  <si>
    <t>We do not hold the data for those 19-25 that travel outside of the authority, therefore these figures just relate to anyone 16-18.</t>
  </si>
  <si>
    <t xml:space="preserve">ITT is only offered to Post 16 SEN students currently.
We do not have the breakdown of transport type for those travelling aged 19-25 under adults.
</t>
  </si>
  <si>
    <t xml:space="preserve">Figures are approx. due to restrictions below:
• Information stored /reports do not allow for exact figures to be broken down exactly as requested.
• Mileage allowance totals are approx. as based on what the parent/carer can claim within the year.
• We do not hold figures for WAF/Cumberland Council shared routes where Cumberland Council own the route.
• Total forecast expenditure includes information from Adults regarding 19-25, however we don’t have the breakdown of cost per mode of transport to include this in answers for the following questions in this section, so these figures just pertain to 16-18.
</t>
  </si>
  <si>
    <t>LUTON BOROUGH COUNCIL</t>
  </si>
  <si>
    <t>We also have 4 students that are eligible for “Other LA discretion” and therefore, this reaches total figure of 823.</t>
  </si>
  <si>
    <t>Due to limitations with our current IT system, we cannot split external routes "mode of transport" between 8 Seats and below, and 9+ seats. Therefore the 511 is the total number of pre-16 students on ALL external transport.</t>
  </si>
  <si>
    <t>Due to system limitations, we are not able to split the external "mode of transport" by 8 seats and below and 9+ seats. Therefore, both external figures are combined, as we do not currently separate external by vehicle type, therefore £3,383,533.32 is the value of ALL external routes, both 8 seats and below and 9+ seats.</t>
  </si>
  <si>
    <t>Public Transport Pass is £0 for 25/26 financial year, as these had been bought in the previous financial year.  Total spent was £4,680</t>
  </si>
  <si>
    <t>Based on the guidance, we have considered that our Post 16 students that attend a mainstream college, but at attending a specialist provision such as "Life Skills" or "Supported Learning", then they are counted under "Specialist post 16 Provider"</t>
  </si>
  <si>
    <t>Due to system limitations, Both external figures are combined, as we do not currently separate external by vehicle type, therefore £412,213.79 is the value of ALL external routes, both 8 seats and below and 9+ seats.</t>
  </si>
  <si>
    <t>ESSEX COUNTY COUNCIL</t>
  </si>
  <si>
    <t>Figure Provided for External Contract is for Dedicated School Transport
Single Occupancy - Essex County Council does not hold this information as home to school transport - contracts are not tendered in isolation and children that may travel in a vehicle 
alone one day may not another, and contracts can be combined with other contract</t>
  </si>
  <si>
    <t>Figure Provided for External Contract is for Dedicated School Transport</t>
  </si>
  <si>
    <t>Figure Provided for External Contract is for Dedicated School Transport
Essex County Council does not hold this information as home to school transport - 
contracts are not tendered in isolation and children that may travel in a vehicle 
alone one day may not another, and contracts can be combined with other contracts</t>
  </si>
  <si>
    <t>Figure provided for External Contract is for Dedicated School Transport. 
Essex County Council does not hold this information as home to school transport - 
contracts are not tendered in isolation and children that may travel in a vehicle 
alone one day may not another, and contracts can be combined with other contracts</t>
  </si>
  <si>
    <t>LEWISHAM LONDON BOROUGH COUNCIL</t>
  </si>
  <si>
    <t>Unfortunately our database doesn't include mileage in reports</t>
  </si>
  <si>
    <t>Number of solo taxis has increased since last year, as has the total number of educational settings (190) that we are transporting CYP to. Only 45 of these settings are in borough, and the reason for the majority of the solo taxis is simply that we are omnly transporting one child to that school. Although increasingly parents are demanding their child have their own vehicle based on their needs. We obviously resist this unless there is strong evidence.</t>
  </si>
  <si>
    <t>Not able to separate spend for types of external vehicle so put the total amount in the PHV tab</t>
  </si>
  <si>
    <t>Young people with an EHCP attending mainstream schools are included in the SEND numbers. All other children are entitled to free bus travel via the Zip Oyster scheme from TfL.</t>
  </si>
  <si>
    <t>Not able to separate external vehicle type spend</t>
  </si>
  <si>
    <t>Bedfordshire Employment and Skills Academy</t>
  </si>
  <si>
    <t>Currently we record students by distance and need. We would need to do some analysis to break this breakdown.</t>
  </si>
  <si>
    <t>Reports currently do not breakdown the vehicle type for 8-9 passengers. Will require change of report for future returns.</t>
  </si>
  <si>
    <t xml:space="preserve">Breakdown of the 8-9 passenger vehicles by costs is currently not available through our </t>
  </si>
  <si>
    <t>We do not hold these centrally against those under Public transport routes.</t>
  </si>
  <si>
    <t xml:space="preserve">We do not centrally hold this currently </t>
  </si>
  <si>
    <t>New Directions College - Community Learning and Skills</t>
  </si>
  <si>
    <t>TAMESIDE METROPOLITAN BOROUGH COUNCIL</t>
  </si>
  <si>
    <t>Waltham Forest Adult Learning Service</t>
  </si>
  <si>
    <t>Somerset Council</t>
  </si>
  <si>
    <t>Travel training figures are recorded by academic year.</t>
  </si>
  <si>
    <t>Apologies our finance team have been unable to supply this.</t>
  </si>
  <si>
    <t>Apologies but our finance team has been unable to supply this.</t>
  </si>
  <si>
    <t>8 signed off from October 2025 currently working with a further 6.  For the academic year 2024/25 we signed off a total of 12 students and 42 pre-16.</t>
  </si>
  <si>
    <t>Again unable to provide.</t>
  </si>
  <si>
    <t>Adult College of Barking and Dagenham</t>
  </si>
  <si>
    <t xml:space="preserve">These costs are for both pre 16 and Post 16 learners </t>
  </si>
  <si>
    <t>We do not arrange H2S transport for mainstream students - all are in an ARP or Special school our transport links in LBBD are adequate for families to get children to and from mainstream schools</t>
  </si>
  <si>
    <t xml:space="preserve">We don’t arrange mainstream transport for children without SEN  </t>
  </si>
  <si>
    <t>We do not separate the costs for transport from post or pre 16- all costs are above</t>
  </si>
  <si>
    <t>SOUTHAMPTON CITY COUNCIL</t>
  </si>
  <si>
    <t>NORTH SOMERSET COUNCIL</t>
  </si>
  <si>
    <t xml:space="preserve">Total SEND Spend may also include some students in Post-16 accessing vacant seats on Pre-16 SEND transport. 
Other Spend is external contracts combined, our system doesn't easily allow this to be separated currently. This figure also includes Passenger Assistants. 
Personal Travel Budget spend generally is focussed on SEND, but may include some Mainstream students (these are few however). The data is not easily separable currently. </t>
  </si>
  <si>
    <t>Other includes discretionary, Fair Access Protocols, Managed Move, Offsite Directive, Vacant Seat Awards (where capacity allows)</t>
  </si>
  <si>
    <t xml:space="preserve">Costs in Mainstream include Alternative Learning Provisions, note, some of these may be for SEND students, but spend is included partly within this. </t>
  </si>
  <si>
    <t>Hertfordshire County Council</t>
  </si>
  <si>
    <t xml:space="preserve">Data for young people with an EHCP attending a mainstream school with an SEN unit or specialist resource provision is not stored/assessed separately to young people with an EHCP that attend the same mainstream provisions but do not attend the SEN Unit of SRP. </t>
  </si>
  <si>
    <t>The figures provided for external contracts (8 passenger seats/9 seats and above) are calculated based upon the number of passengers rather than the vehicle size/number of seats in the vehicle. The two external contract categories have not been split specifically by vehicle size. The Taxi / private hire vehicle category has been used for small vehicle contracts run by taxi operators. The Public Service Vehicle category has been used for students transported on education coach contracts the authority tenders.</t>
  </si>
  <si>
    <t>The costs for all external vehicles combined – we do not have a breakdown of vehicle size</t>
  </si>
  <si>
    <t xml:space="preserve">All young people with an EHCP represented in SEN stats rather than mainstream. </t>
  </si>
  <si>
    <t>Data for Looked After Children whose transport has been authorised directly by the CLA team has been included in the “Other (local authority discretion) category. This is because they are not assessed for eligibility to receive transport support by the admissions and transport team.
PTB data is not split by eligibility in the mainstream admissions and transport records therefore figures above do not include PTB students.</t>
  </si>
  <si>
    <t>These figures are based on the overall number of eligible children and average costs for taxi and bus/coaches.</t>
  </si>
  <si>
    <t xml:space="preserve">All figures include Personal Travel Budget, contracted transport and ticketed transport. </t>
  </si>
  <si>
    <t xml:space="preserve">Post 16 Out of County SEND PTB data is not stored on the PTB system, however we are building this into next year’s data storage. Overall post-16 PTB figures are 230 and have been included in the post 16 specialist/mainstream transport figures. </t>
  </si>
  <si>
    <t>Difficult to provide an exact figure for post-16 single occupancy vehicles due to timetables. Some young people may share transport one-way but travel alone for their other journey due to their timetable. Our systems account for those young people who travel alone due to location/provision/risk assessment reasons including an estimation for single occupancy vehicles due to timetable.   
The figures provided for external contracts (8 passenger seats/9 seats and above) are calculated based upon the number of passengers rather than the vehicle size/number of seats in the vehicle. The two external contract categories have not been split specifically by vehicle size. The Taxi / private hire vehicle category has been used for small vehicle contracts run by taxi operators. The Public Service Vehicle category has been used for students transported on education coach contracts the authority tenders.</t>
  </si>
  <si>
    <t>Costs for external contracts (8 passenger seats/9 seats and above) are combined. 
Figure only includes costs to HCC FE colleges – CYP attending HCC special school 6th forms and OC FE provision are coded to special school and OC codes.</t>
  </si>
  <si>
    <t>MEDWAY COUNCIL</t>
  </si>
  <si>
    <t>We do not ask the contracted providers the size of the vehicle whether it is under of over 9 seats</t>
  </si>
  <si>
    <t>The 25/26 Extended Rights grant is £67,500, this forms part of the Mainstream Bus budget and is not separated out.  Finance do not hold information relating to the number of young people in receipt of this support.</t>
  </si>
  <si>
    <t>Finance do not hold separate data for Pre &amp; Post 16</t>
  </si>
  <si>
    <t>Oxfordshire Employment</t>
  </si>
  <si>
    <t>We are unable to break down the figures per vehicle type</t>
  </si>
  <si>
    <t>We cannot split our forecast by vehicle type</t>
  </si>
  <si>
    <t>We are unable to break down by vehicle type</t>
  </si>
  <si>
    <t>We are unable to provide a forecast by vehicle type and for extended rights</t>
  </si>
  <si>
    <t>Unable to split by vehicle type</t>
  </si>
  <si>
    <t>WEST BERKSHIRE COUNCIL</t>
  </si>
  <si>
    <t>Our system does not store data in a way that will make the above possible to obtain.  I will liaise with the admissions team to review this process in preparation for next years return.</t>
  </si>
  <si>
    <t>Other includes:  Salary for Transport Review Officer, Purchase of Equipment i.e. Harness, Consultant Report (Q Routes Snapshot)
External costs includes deduction of Income generated from the sale of spare seats under a Farepayer Scheme</t>
  </si>
  <si>
    <t>Unable to confirm Mainstream Pupils with EHC in place as we do not request this information if they are not approved under SEND.</t>
  </si>
  <si>
    <t>Other included:  Salary for Transport Review Officer &amp; costs associated for drivers and vehicles for School Transport in-house (including iCollege provisions)
Income generated from the sale of spare seats (Farepayer Scheme) has been deducted from the external costs.</t>
  </si>
  <si>
    <t>The above included 16-18 and 19+</t>
  </si>
  <si>
    <t>This includes Mainstream and SEND for Post 16 (16-18 and 19+)</t>
  </si>
  <si>
    <t>External Contract includes Income generated from Contributions for transport - I was not able to break this down exactly to whether it was Taxi or PSV, so have used Taxi for all, which may be slightly incorrect.  For our forecasting, we usually have External Contracts added together.</t>
  </si>
  <si>
    <t>We cannot quantify if those specifying ER would have qualified regardless of this due to also qualifying via the statutory walking distance criteria.</t>
  </si>
  <si>
    <t>BOLTON METROPOLITAN BOROUGH COUNCIL</t>
  </si>
  <si>
    <t xml:space="preserve">The LA has used its discretionary power to provide travel assistance to; 4 families of children with an EHCP but do not qualify on extended rights or SEND. 13 families whose children are below statutory school age and attend a High Needs Based Nursery.  1 x EOTAS package included
</t>
  </si>
  <si>
    <t xml:space="preserve">The LA provides travel assistance  from the September prior to the child becoming compulsory school age (ie the start of Reception)
</t>
  </si>
  <si>
    <t>Total expenditure covers Pre 16 SEND/Mainstream and Post 16.
In house fleet covers both Pre and Post 16</t>
  </si>
  <si>
    <t xml:space="preserve">The LA has used its discretionary power to provide travel assistance to;  7 families of disabled single parents to support school attendance. 1 travel pass issued to a young person (who does not qualify) to support their sibling  with SEND to learn the route to school
</t>
  </si>
  <si>
    <t xml:space="preserve">Of the two children of a single disabled single parent above the travel assistance is a Passenger Assistant to walk the children to school.
</t>
  </si>
  <si>
    <t>Q what is your most up to date forecast for total expenditure in financial year 25/26 on Pre 16 Mainstream.  Please see data for Pre 16 SEN as there is no split.</t>
  </si>
  <si>
    <t xml:space="preserve">GM Initiative (Our Pass) supports free travel for all 16-18 year olds in Greater Manchester 
</t>
  </si>
  <si>
    <t xml:space="preserve">The LA does not have an independent travel training scheme 
</t>
  </si>
  <si>
    <t>What is your most up to date forecast for total expenditure in financial year 25/26 on Post 16   Please see data for Pre 16 SEN as there is no split.
For in-house fleet see Pre 16 Send as no split.</t>
  </si>
  <si>
    <t>SLOUGH BOROUGH COUNCIL</t>
  </si>
  <si>
    <t>Whilst we don't hold the exact number of provided with SEND HTST have an EHC plan in place but majority of the 498 have EHCPs. There will be no more than 5% that are provided transport on medical grounds etc.</t>
  </si>
  <si>
    <t>We don't specifically hold this information as walking distance is not a primary factor to consider SEND. Most of them fall into the category of not being able to be reasonably expected to walk.</t>
  </si>
  <si>
    <t xml:space="preserve">403 represents pre-16 pupils whom we arrange transport for. The split from external contractor and in house fleet is not currently available but the figures factors in both. 
We do not have independent travel training currently set up. </t>
  </si>
  <si>
    <t xml:space="preserve">The above total is for pre-16 and post 16 SEND. Of the total, around £650k is for inhouse fleet with the majority spend with external contractors. We do not hold financial details to the level requested above. </t>
  </si>
  <si>
    <t>We do not hold financial details to this level. The above is for pre-16 and post 16 mainstream transport.</t>
  </si>
  <si>
    <t>We do not hold a post 16 learner split between 6th form duty and adult duty but the total for both is 159.</t>
  </si>
  <si>
    <t xml:space="preserve">The above is post 16 mainstream and figures </t>
  </si>
  <si>
    <t>Not sure if this is for SEND as mainstream information has been provided. If it is for SEND, again we do not hold financial details to this level.</t>
  </si>
  <si>
    <t>HACKNEY LONDON BOROUGH COUNCIL</t>
  </si>
  <si>
    <t>One all-through mainstream setting included, treated as primary because of the age of the child.</t>
  </si>
  <si>
    <t>Estimates. Based on a sample of 132 applications for autumn term 2025. 57 successful applicants lived up to 3 miles from school - 43%</t>
  </si>
  <si>
    <t>Costs of 9 seater + included in the above. Spending on ITT is De minimis</t>
  </si>
  <si>
    <t>Numbers refer to designated post 16 settings, such as FE colleges.</t>
  </si>
  <si>
    <t>The 3 independent travellers are not included in the 115 total.</t>
  </si>
  <si>
    <t>Derbyshire Adult Community Education Service</t>
  </si>
  <si>
    <t xml:space="preserve">We currently don't hold this data 
</t>
  </si>
  <si>
    <t>From the figure of 2404 for external contracted transport, We do not disseminate between up to 8 seats and also over 8 seats</t>
  </si>
  <si>
    <t xml:space="preserve">We do not disseminate between up to 8 seats and over 8 seats </t>
  </si>
  <si>
    <t>the data miss from above is due to:- enable to provide the figure, all qualify due to distance or unsafe route</t>
  </si>
  <si>
    <t xml:space="preserve">Other = Train passenger pass provided </t>
  </si>
  <si>
    <t xml:space="preserve">Extended rights, We assess under the need of the child as a primary need which a vast majority of passengers are there SEND need the Extended Rights in cases is there secondary need due to family low income </t>
  </si>
  <si>
    <t xml:space="preserve">Of the 24 in "Home to Post 16 provision transport- Mainstream these are Spare Seats on school transport that do not take fair paying passenger and home setting is very rural </t>
  </si>
  <si>
    <t xml:space="preserve">We do not report on the difference of vehicle capacities </t>
  </si>
  <si>
    <t>Sutton College</t>
  </si>
  <si>
    <t>We do not hold forecast transport expenditure disaggregated into the categories required for questions 1.4, 2.4 and 3.4. All transport costs for CYP are centrally budgeted as a single line, therefore these fields will show the total forecast for 2025–26. Also for External contracts, this includes both external contract categories (up to 8 seats and 9 seats and above) - we are unable to break this down further.</t>
  </si>
  <si>
    <t>We do not hold forecast transport expenditure disaggregated into the categories required for questions 1.4, 2.4 and 3.4 (pre16 SEND, pre16 m/s and post 16). All transport costs for CYP are centrally budgeted as a single line, therefore these fields will show the total forecast for 2025–26. Also for External contracts, this includes both external contract categories (up to 8 seats and 9 seats and above) - we are unable to break this down further.</t>
  </si>
  <si>
    <t>ROYAL BOROUGH OF WINDSOR AND MAIDENHEAD</t>
  </si>
  <si>
    <t>SEN unit &amp; resourced provision data not consistently tracked by HTST team as data is not always available</t>
  </si>
  <si>
    <t>Transport Team do not currently offer independent travel training and do no track training carried out by individual schools</t>
  </si>
  <si>
    <t>'Other' expenditure includes passenger assistants
Transport Team do not currently offer independent travel training and do no track training carried out by individual schools</t>
  </si>
  <si>
    <t>SEN unit &amp; resourced provision data not tracked by HTST team as data not always made available</t>
  </si>
  <si>
    <t xml:space="preserve">Transport Team do not currently offer independent travel training and do no track training carried out by individual schools
</t>
  </si>
  <si>
    <t>Mainstream providers include those with SEN units</t>
  </si>
  <si>
    <t>Figures include 16-18 and 19-25 cohorts
Mainstream providers include those with SEN units</t>
  </si>
  <si>
    <t>Learn Harrow</t>
  </si>
  <si>
    <t>The travel training figure is the cost of 2 trainers' salary. 
Forecast data have been calculated for the period April 2025 to March 2026. 
Variances from actuals may occur due to SU leavers in July 2025 and new admissions in September 2025.</t>
  </si>
  <si>
    <t>The 110 is part of the 257 reported earlier</t>
  </si>
  <si>
    <t>The 2 trainers accounted for in school-age section do train some post 16 pupils.  A new training pilot has just started and at this stage costs are not established. 
Forecast data have been calculated for the period April 2025 to March 2026. 
Variances from actuals may occur due to SU leavers in July 2025 and new admissions in September 2025.</t>
  </si>
  <si>
    <t>ROCHDALE BOROUGH COUNCIL</t>
  </si>
  <si>
    <t>NB. Other costs includes transport team staffing costs, PA staffing costs, ITT, office and sundries for pre- AND post-16 HTST as it is not possible to split for pre- and post-16 SEND HTST.</t>
  </si>
  <si>
    <t>NB. ALL Other costs including transport team staffing costs, PA staffing costs, ITT, office and sundries are captured under pre-16 HTST as it is not possible to split for pre- and post-16 SEND HTST.</t>
  </si>
  <si>
    <t>BRISTOL CITY COUNCIL</t>
  </si>
  <si>
    <t>This data isn't currently recorded and stored by our HTST Service</t>
  </si>
  <si>
    <t>ITT initiated 25/26 so numbers reflect part year operations</t>
  </si>
  <si>
    <t>Other includes commissioned services by schools.
Financial Forecasts for each cohort as defined by this return (Pre-16 SEND, Pre-16 non-SEND, Post-16) have been calculated using proportional split of total overall forecasts per HTST type, based on pupil numbers.</t>
  </si>
  <si>
    <t>Other is LA-arranged school bus</t>
  </si>
  <si>
    <t>Final question assumed to refer only to Transport mode of HTST so have answered 0 as no pupils are provided with transport that are not eligible due to SEND.
Financial Forecasts for each cohort as defined by this return (Pre-16 SEND, Pre-16 non-SEND, Post-16) have been calculated using proportional split of total overall forecasts per HTST type, based on pupil numbers.</t>
  </si>
  <si>
    <t>Financial Forecasts for each cohort as defined by this return (Pre-16 SEND, Pre-16 non-SEND, Post-16) have been calculated using proportional split of total overall forecasts per HTST type, based on pupil numbers.</t>
  </si>
  <si>
    <t>Norfolk County Council Adult Learning</t>
  </si>
  <si>
    <t xml:space="preserve">This is the total forecast £516,00 we are unable to separate the cost for each group </t>
  </si>
  <si>
    <t>£516,000 - For independent travel training we are unable to separate the cost for each group out</t>
  </si>
  <si>
    <t xml:space="preserve">£516,000 is the total for all groups as we are unable to separate it out. </t>
  </si>
  <si>
    <t>NORTH LINCOLNSHIRE COUNCIL</t>
  </si>
  <si>
    <t>cannot quantify how many secondary and primary SEND students attend an SEN unit within the mainstream school</t>
  </si>
  <si>
    <t>Information on ITT not known as LA does not provide this service.  Schools provide this service.
students claiming mileage have not been included in single occupancy figures</t>
  </si>
  <si>
    <t>We do not monitor spend as broken down above.  We do not monitor budgets on types of transport, just pre 16 SEND.  We do not currently offer or pay for independent travel training, the individual schools currently provide this.</t>
  </si>
  <si>
    <t>we do not know if a mainstream student attends a specialist unit within their school.</t>
  </si>
  <si>
    <t>schools undertake ITT with students.  We not hold any records.  students claiming mileage have not been included in the single occupancy calculation</t>
  </si>
  <si>
    <t>we do not monitor expenditure on extended rights - they will be included in the budgets for secondary, primary etc.  We do not monitor the budgets on type of transport, it is only monitored as primary and secondary budgets.</t>
  </si>
  <si>
    <t>We provide transport for only 23 of the mainstream students ourselves. We rely on our colleges to provide most of the mainstream post 16 transport.  We contribute towards the costs but they provide the transport.    The other 893 (based on the return for the autumn term) are transported by the colleges but we contribute £120.75 per student, per term towards the cost.
All the P16 students that we either provide transport for or contribute towards the cost for are included in these figures.</t>
  </si>
  <si>
    <t>ITT is undertaken by the schools and colleges, we do not hold records</t>
  </si>
  <si>
    <t>we do not monitor the budgets on the type of transport, just the post 16 entitlement.  We also do not currently arrange or pay for travel training, the individual schools provide this.</t>
  </si>
  <si>
    <t>DARLINGTON BOROUGH COUNCIL</t>
  </si>
  <si>
    <t>WEST NORTHAMPTONSHIRE COUNCIL</t>
  </si>
  <si>
    <t>Costs based on proportionate pupil number split</t>
  </si>
  <si>
    <t>'Other' includes emergency home moves and exceptional circumstances</t>
  </si>
  <si>
    <t xml:space="preserve">Includes some data from colleges who arrange transport and recharge the LA. Some minor assumptions made on data provided.  </t>
  </si>
  <si>
    <t>Estimated costs based on a mix of actual data and proportionate pupil number split.</t>
  </si>
  <si>
    <t>BARNET LONDON BOROUGH COUNCIL</t>
  </si>
  <si>
    <t>ROTHERHAM BOROUGH COUNCIL</t>
  </si>
  <si>
    <t>We do not hold data for this question</t>
  </si>
  <si>
    <t>we do not hold the data for this</t>
  </si>
  <si>
    <t>Adult Education in Gloucestershire</t>
  </si>
  <si>
    <t>Our financial records calculates the cost of taxi's, PHV's, PSV's collectively so unable to provide these figures separately. Total pupil numbers and spend for these modes is shown under PHV</t>
  </si>
  <si>
    <t>BUCKINGHAMSHIRE COUNCIL</t>
  </si>
  <si>
    <t>81 pupils could not be mapped to the requested DfE school categories due to missing or unclear establishment information in the source system. Three individuals required SEND support but do not have an EHC plan, and 11 individuals are pending SEND data updates</t>
  </si>
  <si>
    <t>52 individuals are currently unallocated to a transport mode due to pending PTB set-up and/or vehicle data updates</t>
  </si>
  <si>
    <t>3 pupils could not be mapped to the requested DfE school categories due to missing or unclear establishment information.</t>
  </si>
  <si>
    <t>56 SEND students aged 16-18 and 25 SEND students aged 19-25 could not be mapped to the requested DfE school categories due to missing or unclear establishment information</t>
  </si>
  <si>
    <t>MANCHESTER CITY COUNCIL</t>
  </si>
  <si>
    <t>We can only provide the data by school type for those who access a vehicle, this has been provided above. We cannot currently provide this breakdown for those with a PTB - the 1923 includes 313 who have a PTB .
Regarding the question about Resource Provision as this is a new question we are unable to currently provide accurate detail due to the way data is recorded, we will review this to support future request.</t>
  </si>
  <si>
    <t>We cannot provide this data as we do not track this data currently.
We recognise that this is a new question and therefore cannot provide this data at this point in time.</t>
  </si>
  <si>
    <t>We cannot currently provide a response to expenditure by vehicle type.
Personal Travel Budget (PTB) data cannot be provided broken down to pre/post 16. We can provide the total forecasted PTB spend for all passengers,this is £1,088,490.46</t>
  </si>
  <si>
    <t>Manchester use the following categories under discretionary
1. Looked after &amp; previously Looked after child including a looked after child from overseas A child aged 4 – 16 years old and looked after by Manchester City Council or previously LAC/LAC from overseas; and is attending a school or academy beyond 2 miles from their LAC placement address.
2. A child in Year 0 to 11 who has recently moved into Manchester from another local authority and wishes to remain at their current school; and lives between 2 or 3 (dependent on age) and 15 miles from their current school, and Who is a child living in temporary or homeless families’ accommodation
3. A child in Year 10 or Year 11 who has recently moved into Manchester from another local authority and wishes to remain at their current school; and lives between 3 and 15 miles from their current school.</t>
  </si>
  <si>
    <t>Extended rights - This will require LA's to consider each individual application and the week of term it was issued to calculate spend not possible to identify.</t>
  </si>
  <si>
    <t>We cannot provide a break down of of provision types currently</t>
  </si>
  <si>
    <t xml:space="preserve">We cannot currently provide a response to expenditure by vehicle type. PTB data cannot be provided broken down by pre/post 16. We can provide the total forecasted spend for all passengers is 1,088,490.46. 
The 4467742.03 refers to 371 post 16 pupils who access vehicles only not PTB's
</t>
  </si>
  <si>
    <t>KINGSTON UPON HULL CITY COUNCIL</t>
  </si>
  <si>
    <t>We have just adopted a pilot scheme for ITT, therefore will be able to report on this figure next year.</t>
  </si>
  <si>
    <t>Thurrock Adult Community College</t>
  </si>
  <si>
    <t>We cannot break down finance for PHV and PSV so I have given you the over all total</t>
  </si>
  <si>
    <t xml:space="preserve">The response only looks at unsafe route, we cannot break  down by unsafe route and nearest school </t>
  </si>
  <si>
    <t>Again we cannot breakdown costs between PHV and PSV so I have put them in together</t>
  </si>
  <si>
    <t>Cannot breakdown expenditure between PHV and PSV</t>
  </si>
  <si>
    <t>SWINDON BOROUGH COUNCIL</t>
  </si>
  <si>
    <t>Development work is currently in progress to collect this data for inclusion in future submissions.</t>
  </si>
  <si>
    <t>No breakdown available for the forecast for expenditure in financial year 2025 to 2026 on independent travel training for pre-16 eligible for SEND HTST</t>
  </si>
  <si>
    <t xml:space="preserve"> Additional staffing and equipment costs of   12,200.00 
No breakdown available for Independent travel training for pre 15 eligible for Mainstream HTST or Extended Rights
</t>
  </si>
  <si>
    <t xml:space="preserve">
Development work is currently in progress to collect this data for inclusion in future submissions.</t>
  </si>
  <si>
    <t xml:space="preserve">Post 16 SEND transport breakdown unavailable - financial information included within 1.4 responses. 
</t>
  </si>
  <si>
    <t>Accredited Learning Centre</t>
  </si>
  <si>
    <t>Mileage data not currently held</t>
  </si>
  <si>
    <t>CDC places an ITT emphasis on passengers travelling in Post-16 provision</t>
  </si>
  <si>
    <t>KNOWSLEY METROPOLITAN BOROUGH COUNCIL</t>
  </si>
  <si>
    <t>Can not provide breakdown by vehicle and the ITT programme is new so no forecasted spend so included the team cost.</t>
  </si>
  <si>
    <t xml:space="preserve">We do not hold this level of information </t>
  </si>
  <si>
    <t xml:space="preserve">Figure previously provided was inclusive of these costs </t>
  </si>
  <si>
    <t xml:space="preserve">Previously provided figure was inclusive of this cost </t>
  </si>
  <si>
    <t>WEST SUSSEX COUNTY COUNCIL</t>
  </si>
  <si>
    <t>SEND HTST with EHC in place = 2705 (remaining 219 at APC unknown)</t>
  </si>
  <si>
    <t>There are a combined 1667 pupils travelling on external contracts either PHV up to 8 seats or PSV 9 seats and above. Breakdown not captured.</t>
  </si>
  <si>
    <t>Independent travel training costs not captured.
£23.7m on external contracts could include some on 9 seats and above PSV vehicles but breakdown not captured.
Figures include Post 16 pupils in Sixth form provision in special schools on shared vehicles and taxis.</t>
  </si>
  <si>
    <t>Expenditure on travel training and extended rights not captured specifically</t>
  </si>
  <si>
    <t>Travel training not provided by WSCC HTST team. Learners may receive support from other unknown sources.</t>
  </si>
  <si>
    <t xml:space="preserve">Forecast expenditure NB only Post 16 in colleges and PTBs for all where applicable (so a mix of sixth form and colleges). £617k total does not include revenue from concessionary seat scheme. £25k on travel training includes no split between pre and post 16.
</t>
  </si>
  <si>
    <t>Tower Hamlets Lifelong Learning Service</t>
  </si>
  <si>
    <t>Policy eligibility is dependent on having a EHC plan in place</t>
  </si>
  <si>
    <t>Tower Hamlets has a high percentage of YP with complex needs and physical health conditions.  Many families require specialised assistance to ensure that children arrive to school safely due to cognitive or behavioural needs.  We also have a high number of families who live in busy traffic dominated neighbourhoods where for some children with sensory, cognitive or mobility challenges, these environmental risks make walking unsafe.</t>
  </si>
  <si>
    <t>Most external transport provision is for single person journeys to schools outside of Tower Hamlets as our inhouse fleet will only take referrals for those that are attending schools within the borough.</t>
  </si>
  <si>
    <t>We have an inhouse Independent Travel Training team.  They have managed to generate a cost avoidance of £1,033,600.00 by getting young people off transport and negating the need for travel assistance by early intervention.</t>
  </si>
  <si>
    <t>The pupil travelling in a taxi is being transported with SEN children already going to the school at nil cost.</t>
  </si>
  <si>
    <t>We have achieved a cost avoidance of £53,200</t>
  </si>
  <si>
    <t>KIRKLEES METROPOLITAN COUNCIL</t>
  </si>
  <si>
    <t>At present we do not hold information as to how many of those SEND pupils we provide assistance to have a EHC plan; however, given the direct correlation between EHC plans and eligibility it would be a reasonable assumption 95% of those we provide assistance to would hold a EHC plan</t>
  </si>
  <si>
    <t>We do not currently record this information - what we can say is that the vast majority of those we offer assistance to is because of their SEND needs</t>
  </si>
  <si>
    <t>Our system does not differentiate between the two categories of externally contracted vehicles. the 1001 in the other category is the total number of Pre-16 SEND children that are transported by externally contracted vehicles whether that be PSV of PHV.</t>
  </si>
  <si>
    <t xml:space="preserve">The figure in 'other' field is the total amount spent on pre-16 SEND transport, we do not break this down into the two categories of externally contracted vehicle types. </t>
  </si>
  <si>
    <t xml:space="preserve">for the 603 travelling in external contract PSV vehicles, these are single / double decker buses. Of the 1243 issued with public transport pass, a number will be issued with a pass that allows them to travel on normal public service buses, and some will be issued with a pass that allow them to travel on a service contracted to the West Yorkshire Combined Authority specifically to transport non-eligible children. We would class these as all 'public transport pass' </t>
  </si>
  <si>
    <t>Due to how transport assistance is delivered for mainstream it is not possible to calculate the forecast for expenditure for pupils eligible under extended rights.</t>
  </si>
  <si>
    <t xml:space="preserve">We do not record the break down for the two categories of externally contracted vehicles. The 161 in the 'other' field therefore is the total number of student provided with physical transport which will be a combination of PHV and PSV  </t>
  </si>
  <si>
    <t>The amount in the 'other' field is the forecasted cost of physical transport as we do not break it down into the two categories of externally contracted vehicles. We are currently unable to provide a per child figure for post-16 students travelling on our in house fleet as such  we are not able to forecast expenditure.</t>
  </si>
  <si>
    <t>WILTSHIRE COUNCIL</t>
  </si>
  <si>
    <t>The budget/expenditure is not split down to these levels</t>
  </si>
  <si>
    <t xml:space="preserve">The budget/expenditure is not split down to this level
</t>
  </si>
  <si>
    <t>SEFTON METROPOLITAN BOROUGH COUNCIL</t>
  </si>
  <si>
    <t xml:space="preserve">Commissioned Transport is broken down by school type. PTB can only be broken down by Primary or Secondary, so some PTB to Special INNM are in the Primary/Secondary Count (101 PTB Primary and 100 Secondary). No </t>
  </si>
  <si>
    <t>Finance Team does not have facility to accurately split the expenditure between vehicle sizes and therefore all external contract costs are shown withing the up to 8 seats category. Other refers to admin internal recharges levied on the service.</t>
  </si>
  <si>
    <t>Expenditure for 163 of these students is included in the pre 16 forecast. Post 16 Forecast is for FE Only.</t>
  </si>
  <si>
    <t xml:space="preserve">Finance Team not have facility to accurately split forecast between vehicle size, all external contract costs are shown within up to 8 seat category. </t>
  </si>
  <si>
    <t>Liverpool City Council Licensing Department</t>
  </si>
  <si>
    <t>PRU students with EHCP not classed as SEN HTST due to not being named nearest suitable school data contained in mainstream.</t>
  </si>
  <si>
    <t>No actual split of forecasted costs by vehicle type or by Pre or Post 16 - used averages and pupil numbers for approximate forecast costs.</t>
  </si>
  <si>
    <t xml:space="preserve">No current record of "No Safe Walking Route" may be 0 or not recorded.  Students attending PRU assessed under HTST policy as Extra Ordinary circumstances.  Over Statutory walking distance may include other reasons than just mileage. </t>
  </si>
  <si>
    <t xml:space="preserve">Mainstream students mainly supported with bus pass assistance, PRU students supplied transport where appropriate under HTST policy.  </t>
  </si>
  <si>
    <t>No actual forecast cost data split for Pre 16 or Post 16 or vehicle type, estimates based on average forecast costs and pupil numbers.</t>
  </si>
  <si>
    <t>EAST SUSSEX COUNTY COUNCIL</t>
  </si>
  <si>
    <t>We do not currently hold the data for SEN provision within mainstream schools. As this has been asked we will look at identifying these units on our database.</t>
  </si>
  <si>
    <t>We do not have a forecast for the dedicated school transport split between taxis, minibuses or coaches. The full forecast is detailed in the taxi submission.</t>
  </si>
  <si>
    <t>Other includes PANEL, MEDG, MONP and TLP (teaching and learning provision)</t>
  </si>
  <si>
    <t>LEICESTERSHIRE COUNTY COUNCIL</t>
  </si>
  <si>
    <t>Note there is £1,509 of other income included in the forecast</t>
  </si>
  <si>
    <t>Remaining balance related non contract costs eg walking route assessments, bus pass stationery and various income  (-£7,340 total balance)</t>
  </si>
  <si>
    <t>The financial data provided relates to Post 16 SEN only.  Post 16 SEN users are charged a contribution towards their transport costs.  Income in 2025-26 is forecast to be £82,269.</t>
  </si>
  <si>
    <t>EALING LONDON BOROUGH COUNCIL</t>
  </si>
  <si>
    <t>Data above includes all children eligible and provided either transport of a Personal budget. Data above is eligibility reviewed from 2nd Feb 2025 to 2nd Feb 2026. Guidance needs to be clearer on a date range they are requesting information</t>
  </si>
  <si>
    <t>We do not have a break down of the different types of cohort that travel by vehicle type.</t>
  </si>
  <si>
    <t>We do not have a break down of the different types of cohort that travel by  vehicle type. Data above in PTB/ mileage for is full expenditure for year.  ITT is an outsourced contract totalling £208,000.00 per year for all children aged 11 years to young people aged up to 25 years</t>
  </si>
  <si>
    <t>See additional comments in Section 1.4 regarding ITT expenditure</t>
  </si>
  <si>
    <t>Adult Continuing Education Milton Keynes</t>
  </si>
  <si>
    <t xml:space="preserve">Information regarding eligibility for statutory walking distance is not recorded -If a child has an EHCP and deemed eligible on the basis of their SEND needs we currently mark the category as SEN not distance. </t>
  </si>
  <si>
    <t xml:space="preserve">Some of the vehicles have mixed year groups pre and post 16 
The city council does not run this training centrally and numbers benefiting from this are not routinely captured by the city council - where appropriate, local schools and colleges are encouraged to support children to develop these skills as part of their learning, to grow independence, transition to adulthood, and to mitigate the need for receiving school travel support.  </t>
  </si>
  <si>
    <t xml:space="preserve">The city council does not currently provide ITT, although schools and local colleges are encouraged to support children to develop these skills as part of their learning, to grow independence and transition to adulthood. </t>
  </si>
  <si>
    <t>Finance could not provide the forecasted expenditure for ER due to this sitting in another area</t>
  </si>
  <si>
    <t xml:space="preserve">The city council does not run this training centrally and numbers benefiting from this are not routinely captured by the city council -Where appropriate, local schools and colleges are encouraged to support children to develop these skills as part of their learning, to grow independence, transition to adulthood, and to mitigate the need for receiving school travel support.  </t>
  </si>
  <si>
    <t>BEDFORD BOROUGH COUNCIL</t>
  </si>
  <si>
    <t>HAMPSHIRE COUNTY COUNCIL</t>
  </si>
  <si>
    <t>We are developing an independent travel training programme which will begin  operating in 2026/27</t>
  </si>
  <si>
    <t>We are developing an independent travel training programme which will begin operating in 2026/27</t>
  </si>
  <si>
    <t>The LA provides discretionary travel for:
- Early Years if students have Special Education Needs or disability, this applies to students who reach the age of 5 part-way through the year, or if students might lose their special school placement if it is not taken up at the beginning of the academic year
- Social Care where children are placed in care e.g. Foster Care some way away from school and the Social Worker judges it is in their best interest to continue in their current school
- Inclusion Service to support young children and people who otherwise would be permanently excluded, and the Local Authority directs a short-term placement at an Alternative Provision
- To support students to complete education in the current setting, due to specific personal circumstance e.g. parent's medical reason (short term/ long term)</t>
  </si>
  <si>
    <t>Home to post-16 provision transport – mainstream is made up of Care Leavers.</t>
  </si>
  <si>
    <t>DUDLEY METROPOLITAN BOROUGH COUNCIL</t>
  </si>
  <si>
    <t xml:space="preserve">The above figure is the whole transport cost for pre-16 we don't split out costs between SEND and mainstream </t>
  </si>
  <si>
    <t>Currently we do not breakdown our SEND and Mainstream costs. We hope to have this in place by the next return</t>
  </si>
  <si>
    <t>We currently do not record financial vehicle type.</t>
  </si>
  <si>
    <t>NEWCASTLE UPON TYNE CITY COUNCIL</t>
  </si>
  <si>
    <t>the figures above include door to door transport and those who have a personal transport budget.</t>
  </si>
  <si>
    <t xml:space="preserve">The 15 other students identified above their transport is provided by school through a service level agreement. Information on vehicle type not known.
ITT in Newcastle is delivered in 2 sections, theory delivered in school then practical training in the community. Not all students complete both sections the above ITT figures above break down as follows, 86 Theory, 31 Practical, 98 Individual Students. </t>
  </si>
  <si>
    <t xml:space="preserve">The amount in other is the cost of the service level agreement identified above.
</t>
  </si>
  <si>
    <t xml:space="preserve">There are 2 categories of students counted in the Other  (LA discretion) category
Travel appeals
Where a travel appeal has been made and the student doesn’t meet the Home to School Statutory guidance, the local authority can use its discretion to issue a home to school transport where it believes there is suitable need.
Extended travel policy
The local authority has extended the scope of the travel policy to include:
• Students eligible for Free School Meals who are attending a school greater than 2 miles, where every school in Newcastle is greater than 2 miles and the school attended is not one of the closest 3 school.
• Students attending a school greater than 3 miles, where every school in Newcastle is greater than 3 miles but they aren’t attending the closest school.
</t>
  </si>
  <si>
    <t>18 other students identified above, transport is provided by school through a service level agreement. Information on vehicle type not known.</t>
  </si>
  <si>
    <t>The amount in other is the cost of the service level agreement identified above. The amount identified for ITT is employee wages and travel expenses.</t>
  </si>
  <si>
    <t>HILLINGDON LONDON BOROUGH COUNCIL</t>
  </si>
  <si>
    <t>Walking distances not recorded within Hillingdon.</t>
  </si>
  <si>
    <t>£64,707 is the total annual cost which has not been split across client groups</t>
  </si>
  <si>
    <t>TORBAY COUNCIL</t>
  </si>
  <si>
    <t xml:space="preserve">We do not break down to this level of detail </t>
  </si>
  <si>
    <t>HEREFORDSHIRE COUNCIL</t>
  </si>
  <si>
    <t>Approximate figures due to data not pulling correctly from administration software</t>
  </si>
  <si>
    <t>Skills &amp; Learning Adult Community Education</t>
  </si>
  <si>
    <t>- Pre and Post 16 Transport is based on S251 apportionment for SEND and Mainstream 
- There is no spend to date for independent travel training 
- Transport for pupils eligible through Extended Rights is not known
- Actual figures are taken on the day the Power BI reports were run (10/02/26)
- Forecast figures are the Quarter 3 forecasts (December 2025)</t>
  </si>
  <si>
    <t>Redcar &amp; Cleveland Adult Learning Service</t>
  </si>
  <si>
    <t>We do not record information about children attending additionally resourced provision or whether a child has an EHCP</t>
  </si>
  <si>
    <t xml:space="preserve">Travel training stats include individual training and group sessions. </t>
  </si>
  <si>
    <t>Can’t break down spend by vehicle type we do not record this information within our financial system</t>
  </si>
  <si>
    <t>We do not record information on additionally resourced provision or EHCPs</t>
  </si>
  <si>
    <t xml:space="preserve">Cannot provide breakdown distinguish eligibility reason among mainstream students based on our current data. </t>
  </si>
  <si>
    <t>Do not hold information to break down spend for the blank questions</t>
  </si>
  <si>
    <t xml:space="preserve">travel training 18 individual trainees and 30 in group sessions. </t>
  </si>
  <si>
    <t>PORTSMOUTH CITY COUNCIL</t>
  </si>
  <si>
    <t>Statutory under 8 = 61
Statutory over 8 = 563</t>
  </si>
  <si>
    <t>Travel Training - we do not know how many this pupils this funded as the training was carried out by the school</t>
  </si>
  <si>
    <t xml:space="preserve">
</t>
  </si>
  <si>
    <t>Up to date forecast - figures are not split for ER.
Travel Training - we do not know how many this pupils this funded as the training was carried out by the school</t>
  </si>
  <si>
    <t>No data recorded.</t>
  </si>
  <si>
    <t>Not all data recorded.</t>
  </si>
  <si>
    <t>Wakefield Council</t>
  </si>
  <si>
    <t>Cheshire East Skills &amp; Lifelong Learning</t>
  </si>
  <si>
    <t>We continue to see an increase in the number of SEND children requiring and being deemed eligible for travel support.</t>
  </si>
  <si>
    <t>We continue to promote Personal Transport Budgets (PTBs) wherever possible. However, the current shortage of school places means many children are now travelling longer distances, making PTB offers less attractive for families</t>
  </si>
  <si>
    <t xml:space="preserve">We are unable to split out costs based on vehicle size of 8 seats and below and 9 seats and above, so all hired contract costs show on 8 passenger seats and under as this is the most common mode used. </t>
  </si>
  <si>
    <t>Parents who apply for mainstream home to school transport and the child is deemed eligible for travel assistance may not inform us of an EHCP unless there are additional needs that could affect the type of transport available, in which case the parent would usually apply through SEND policy.</t>
  </si>
  <si>
    <t>We also transport 159 children who pay a fee to use spare seats.  We still transport refugee children who have been placed in a hotel where there is no available walking route and no schools within distance or have places available.</t>
  </si>
  <si>
    <t>Other = Rail</t>
  </si>
  <si>
    <t>The rurality of Cheshire East significantly limits the availability of commercially operated bus routes. This lack of public transport provision makes it difficult for children to access school using conventional bus services and increases the need for the Council to provide smaller, more flexible vehicles.</t>
  </si>
  <si>
    <t>There continues to be a rising demand for Post 16 transport, and the limited availability of suitable local Post 16 provision means that we are required to transport students over greater distances. In some cases, we are transporting a single student to their establishment, which significantly increases the overall cost of home to school transport.</t>
  </si>
  <si>
    <t>all 35 post 19 students who travel out of borough travel to a specialist post 16 setting</t>
  </si>
  <si>
    <t>The rurality of Cheshire East significantly limits the availability of commercially operated bus routes. This lack of public transport provision makes it difficult for children to access schools and colleges using conventional bus and rail services and limits our ability to deliver effective independent travel training easily.
We offer PTB's as the first travel option if it is the most cost effective option and have seen seen an increase in PTB's along with the increase in demand for this area.</t>
  </si>
  <si>
    <t>Unable to split costs between 9 seats and above and up to 8 passenger seats so have placed those hired costs in the category of 8 seats and below as that is the most common mode used. All post 16 costs include post 19 related costs too.</t>
  </si>
  <si>
    <t>BLACKBURN WITH DARWEN BOROUGH COUNCIL</t>
  </si>
  <si>
    <t xml:space="preserve">The 313 pupils who travel by an 'Other' mode of transport, travel to school using either an external contract who operate under Section 19 or on a school bus that only transports eligible pupils (no fare-paying passengers). </t>
  </si>
  <si>
    <t>SOUTH GLOUCESTERSHIRE COUNCIL</t>
  </si>
  <si>
    <t>Our financial systems do not allow easy breakdown into these categories as we split financial costs against various cost centres</t>
  </si>
  <si>
    <t>Our financial systems do not allow easy breakdown into these categories as we spilt financial costs against various cost centres.</t>
  </si>
  <si>
    <t>The 13 students in mainstream 16-18 have a concessionary seat where they purchase a spare seat on a vehicle already running.</t>
  </si>
  <si>
    <t>Our financial systems do not allow for easy breakdown into these categories as we split financial costs against various cost centres</t>
  </si>
  <si>
    <t>City of York Council</t>
  </si>
  <si>
    <t>Mileage is used for assessment purposes at the time of application, however we do not hold this information in an accessible format due to database restrictions.</t>
  </si>
  <si>
    <t>The up-to-date forecast for expenditure on independent travel training is not split between pre-16 and post-16. All figures are recorded on this sheet.</t>
  </si>
  <si>
    <t>No expenditure forecast for independent travel training for pre-16 mainstream. Extended rights forecast is included in public transport pass, these are not recorded separately. Taxi costs for mainstream pre-16 pupils are not separated out from Pre 16 SEND so will be included in that total.</t>
  </si>
  <si>
    <t>The up-to-date forecast for expenditure on independent travel training is not split between pre-16 and post-16. All figures are recorded on the pre-16 sheet</t>
  </si>
  <si>
    <t>EAST RIDING OF YORKSHIRE COUNCIL</t>
  </si>
  <si>
    <t>The numbers in 1.3.1 total 1680. This is larger than 1.1.1 as passengers are allocated to multiple vehicles due to the rural nature of the local authority. Buses cannot always gain access down farm trackers or narrow lans, so PHV/HC transport collects and meets buses on route.</t>
  </si>
  <si>
    <t>SEND children may attend mainstream schools but our systems do not support the financial split. We are unable to extract the financial informatoin for the four pupils eligible for a public transport pass.</t>
  </si>
  <si>
    <t>These figures only include pupils who do not have an EHCP or SEN Support. The total is lower than 2.1 because the 2.1 figure also includes students who use the transport service by purchasing a spare seat on our vehicle.
Other LA discretion – this includes Directors’ Discretion at Stage 1 Appeal, Looked After Children, both for East Riding of Yorkshire and other local authorities and medical grounds.</t>
  </si>
  <si>
    <t>Numbers in 2.3 are larger than 2.1.1 as passengers are allocated to multiple vehicles due to the rural nature of the local authority. 
Buses cannot always gain access down farm tracks or narrow lanes so PHV/HC transport collects and meets buses on route.</t>
  </si>
  <si>
    <t>Unable to provide figures for the last 2 questions, as these pupils cannot be identified from within the financial system.</t>
  </si>
  <si>
    <t>The number of post 16 learners undertaken independent travel training is the number who have taken part so far in the financial year 2025-26.</t>
  </si>
  <si>
    <t>The 58 pupils who travel in PSV 9 seats and above, are utilising an existing provision and we attract a parental contribution for use of these seats. Of the 54 pupils identified we cannot apportion out as they are both pre and post 16 pupils.</t>
  </si>
  <si>
    <t>STOCKTON-ON-TEES BOROUGH COUNCIL</t>
  </si>
  <si>
    <t xml:space="preserve">There will be some duplicates in the internal fleet and taxis categories as some children go to school using one category and return using another. </t>
  </si>
  <si>
    <t>We are currently unable to provide data for this area. Internal processes are being reviewed to better collate this information for future returns.</t>
  </si>
  <si>
    <t>WARRINGTON BOROUGH COUNCIL</t>
  </si>
  <si>
    <t>We have 2 pupils that are in 'other' provision but there is no option to choose 'other'.</t>
  </si>
  <si>
    <t>we have included as many cases we can match to - 9 cases that we've been unable to match for a number of reasons. This question has taken a lot of manual checking for the team</t>
  </si>
  <si>
    <t>ITT provision has only been in place since December 2025</t>
  </si>
  <si>
    <t>Some sections in the expenditure forecast have been based on contract lists at person level (Taxi up to 8 passengers, PSVs 9 seats and above), but others (transport pass, PTBs/mileage and in house fleet) are based on a total from the transport team records manually added. The data is primarily based on the current costs across the academic year for those that we are currently providing transport for, it is difficult to provide data for financial year when we work mainly in academic year cycles.</t>
  </si>
  <si>
    <t>A small number of pass costs were unavailable, so an average cost has been used for these cases. Again total expenditure will only reflect the costs for those currently provided with transport assistance due to working in academic year cycles. No allowance will have been made for those that were provided in the last academic year.</t>
  </si>
  <si>
    <t>RUTLAND COUNTY COUNCIL</t>
  </si>
  <si>
    <t>ROYAL BOROUGH OF GREENWICH</t>
  </si>
  <si>
    <t xml:space="preserve">Cost entered for PHV are combined with PSV </t>
  </si>
  <si>
    <t>CUMBERLAND COUNCIL</t>
  </si>
  <si>
    <t>The systems we have don’t currently hold this information,  We have introduced an application process for SEND pupils which will commence for new requests for the the 2026-27 academic year, and we can look to expand our reporting capability in order to provide this information in the future.</t>
  </si>
  <si>
    <t>The systems we hold we are unable to break down the travel for the categories under 8 seat and 9 and over the pupils transported across both of these categories is 489</t>
  </si>
  <si>
    <t>We are currently unable to breakdown the total costs into the categories requested, but will look into the possibility of being able to record this for future requests 
Cumberland Council has introduced Independent Travel Training  during the 2025-6 academic year, and appointed an ITT Officer, who is just starting to train selected candidates.</t>
  </si>
  <si>
    <t xml:space="preserve">The information for pupils with an EHCP on mainstream HTST is not reportable within our systems, and would be difficult to include for future submissions. </t>
  </si>
  <si>
    <t xml:space="preserve">We are currently unable to breakdown the total costs into the categories requested, but will look into the possibility of being able to record this for future requests 
</t>
  </si>
  <si>
    <t>Adult Social care have advised they provide transport for 28 pupils aged 19-25 to colleges, but don't currently have the systems available to identify pupils to daycare or other centres.  The 28 pupils aged 19-25 have not been included in the total provided of 454, which is only for pupils 16-18</t>
  </si>
  <si>
    <t>The systems we hold we are unable to break down the travel for the categories under 8 seat and 9 and over the pupils transported across both of these categories is 248</t>
  </si>
  <si>
    <t xml:space="preserve">This costs are included in the budget for HTST Mainstream and SEND expenditure </t>
  </si>
  <si>
    <t>HARTLEPOOL BOROUGH COUNCIL</t>
  </si>
  <si>
    <t>WARWICKSHIRE COUNTY COUNCIL</t>
  </si>
  <si>
    <t>The remaining balance, of 206 pupils, are eligible due to other factors such as low income or appeal outcome.</t>
  </si>
  <si>
    <t>15 pre 16 pupils accessed ITT and all 15 were successful.</t>
  </si>
  <si>
    <t>The figure contained in 'Other' is the total for contracted services, bus and taxis. We do not currently break down this figure by Public Transport pass, PHV, or PSV.</t>
  </si>
  <si>
    <t>The figure contained in 'Other' is the total for contracted services, bus and taxis. We do not currently break down this figure by PHV, or PSV.</t>
  </si>
  <si>
    <t>31 post 16 learners accessed ITT training and 30 were successful.</t>
  </si>
  <si>
    <t xml:space="preserve">The figure contained in 'Other' is the total for contracted services, bus and taxis. We do not currently break down this figure by PT pass, PHV, or PSV.
</t>
  </si>
  <si>
    <t>SANDWELL METROPOLITAN BOROUGH COUNCIL</t>
  </si>
  <si>
    <t>Unfortunately my finance colleagues haver not provided this information in time for me to submit it before the deadline
Figure provided is a best guess as could not move forward without box being populated</t>
  </si>
  <si>
    <t>Finance colleagues were not able to provide figures in time for the deadline
As figure had to be populated it is a best guess</t>
  </si>
  <si>
    <t>Brent Council</t>
  </si>
  <si>
    <t>The 270 may include some children/young people where the distance is under the statutory walking distances but there is not considered to be a "safe walking route".</t>
  </si>
  <si>
    <t xml:space="preserve">We are in our first year of having an Independent Travel Training programme. Costs have been distributed across Pre and Post 16 on the basis of how many service users are potentially eligible for the service rather than those actually trained. 
</t>
  </si>
  <si>
    <t xml:space="preserve">As a London Borough non-SEND travel is covered by the provision of free bus passes by TfL. 
</t>
  </si>
  <si>
    <t xml:space="preserve">With respect to the categorisation of SEND transport: A significant number of our cohort go to large FE colleges with specific SEND provision who provide for students with high levels of need, (as well as offering a full mainstream curriculum),for example Harrow College. Where that is the case we have counted the service users as attending Specialist providers rather than mainstream providers.  
</t>
  </si>
  <si>
    <t xml:space="preserve">The cost of our Travel Assistance Team - who process applications and direct eligible CYP to their Travel Assistance of choice has been distributed across all service users receiving Council provided travel and Personal Budgets / mileage. The cost breakdown for service users on Council provided transport is the total cost of the Transport service divided by the number of service users on each form of Transport (Ext up to 8, Ext 9 and above, In-house). This includes all overheads for delivering the service - i.e. transport co-ordinators, back-office costs, rents etc. 
</t>
  </si>
  <si>
    <t>WIRRAL METROPOLITAN BOROUGH COUNCIL</t>
  </si>
  <si>
    <t>The overwhelming majority of pupils on SEND transport have an EHCP however there may be a small number in resourced provision without an EHCP so a figure can't be given.</t>
  </si>
  <si>
    <t xml:space="preserve">Information not collected based on vehicle size. </t>
  </si>
  <si>
    <t>All post-16 travel in Wirral is for pupils with SEND</t>
  </si>
  <si>
    <t xml:space="preserve">Do not collect information by vehicle size. </t>
  </si>
  <si>
    <t>CAMDEN LONDON BOROUGH COUNCIL</t>
  </si>
  <si>
    <t>Economy &amp; Environment Programme Management Team</t>
  </si>
  <si>
    <t>Data not held in a usable format to enable an accurate figure</t>
  </si>
  <si>
    <t>The council as a whole provide ITT to 20 P16 individuals , not through Home to School Transport area.</t>
  </si>
  <si>
    <t>SURREY COUNTY COUNCIL</t>
  </si>
  <si>
    <t xml:space="preserve">Transport System does not record if the pupil attends the unit or resource provision just main site and therefore it is not possible for us to provide this information
</t>
  </si>
  <si>
    <t xml:space="preserve">We do not forecast based on vehicle size and cannot provide the breakdown requested. Total forecast expenditure on external contracted transport is £49,928,000.00
</t>
  </si>
  <si>
    <t>We do not forecast based on vehicle size and cannot provide the breakdown requested. Total forecast expenditure on external contracted transport is £6,758,000.00</t>
  </si>
  <si>
    <t>We do not forecast based on vehicle size and cannot provide the breakdown requested. Total forecast expenditure on external contracted transport is £5,121,000.00.
I</t>
  </si>
  <si>
    <t>On Course South West</t>
  </si>
  <si>
    <t xml:space="preserve">Travel training costs are not split between Pre and Post 16 </t>
  </si>
  <si>
    <t>COUNCIL OF THE ISLES OF SCILLY</t>
  </si>
  <si>
    <t xml:space="preserve">There is one all-through school on the Islands which is an Academy.  There is a primary and secondary base on the main island of St. Mary's.  With primary bases on three other islands.  The Off-Island children attending secondary weekly board on St. Mary's.  The school arranges boating for the Off-Island children to travel to and from St. Mary's weekly, the boating costs are paid for by the Isles of Scilly Council.  There are also children who live on the Island of Bryher who boat to the Island of Tresco for primary.  Again the school organises this and the council pay the costs.  The boating providers are private businesses.  </t>
  </si>
  <si>
    <t>The children are on Off-Islands and are not able to reach their school base (nearest suitable school) without boating.</t>
  </si>
  <si>
    <t>Other - Private boating contractors are used.</t>
  </si>
  <si>
    <t>Schooling on the Islands end in Year 11.  Students need to attend school/ college on the mainland for Post 16.  There is a grant towards travel and accommodation provided by the ESFA which the Council administers.  Families arrange travel (flights/ boats) themselves.  There are currently around 40 students accessing Post 16 travel to the mainland.</t>
  </si>
  <si>
    <t>Schooling on the Islands end in Year 11.  Students need to attend school/ college on the mainland for Post 16.  There is a grant towards travel and accommodation from ESFA which the Council administers.  Families arrange travel (flights/ boats) themselves.  There are currently around 40 students accessing Post 16 travel to the mainland.</t>
  </si>
  <si>
    <t>North Yorkshire Council</t>
  </si>
  <si>
    <t xml:space="preserve">For pupils with SEND there is no marker in the system to separate out those living over the walking distance and those living less than the walking distance. </t>
  </si>
  <si>
    <t xml:space="preserve">North Yorkshire Council do not currently offer independent travel training.
Some pupils travel on more than one mode of transport or travel on more than one contract
</t>
  </si>
  <si>
    <t xml:space="preserve">We do not offer independent travel training </t>
  </si>
  <si>
    <t xml:space="preserve">Prior to September 2024 the council provided transport to the catchment school for a home address as well as to the nearest school. In some cases the catchment school may not have been the nearest  school  however all children prior to September 2024 were categorised the same ie attending the appropriate school. </t>
  </si>
  <si>
    <t>Some pupils may travel on more than one service and also receive an allowance</t>
  </si>
  <si>
    <t xml:space="preserve">Data currently not held in detail to forecast contract costs for Extended Rights transport. The costs are included in PHV &amp; PSV contract costs. This is to be reviewed for 26-27 return.  </t>
  </si>
  <si>
    <t>SOLIHULL METROPOLITAN BOROUGH COUNCIL</t>
  </si>
  <si>
    <t xml:space="preserve">17 - other independent school
</t>
  </si>
  <si>
    <t>ITT - included those who undertook but did not pass (5 failed and will be revisited), also included those pre16 trained during summer 2025 to post-16 destination (8)</t>
  </si>
  <si>
    <t>Spare seat - other</t>
  </si>
  <si>
    <t>Other - cash equivalent of a bus pass (direct payment)</t>
  </si>
  <si>
    <t>Can't discern for extended rights q</t>
  </si>
  <si>
    <t>Mainstream includes other independent, P16 FE, EOTAC settings</t>
  </si>
  <si>
    <t>Redbridge Institute of Adult Education</t>
  </si>
  <si>
    <t>Learn Devon</t>
  </si>
  <si>
    <t>Less than statutory walking distance figure includes transport provided due to the medical needs of the young person or their parent/carer, and for the safety of the young person. Transport provided due to an unavailable walking route is not included.</t>
  </si>
  <si>
    <t>External contract - taxi or private hire vehicle (PHV) figure includes Post-16 SEND cost.</t>
  </si>
  <si>
    <t>NORTH NORTHAMPTONSHIRE COUNCIL</t>
  </si>
  <si>
    <t>ST HELENS METROPOLITAN BOROUGH COUNCIL</t>
  </si>
  <si>
    <t>The data is not available as all pupils are eligible for Home to School Transport due to having 
an EHCP.</t>
  </si>
  <si>
    <t>TRAFFORD METROPOLITAN BOROUGH COUNCIL</t>
  </si>
  <si>
    <t>The increasing demand for travel assistance has created significant additional management and administrative burden in the LA central team. Our one part time travel trainer has been used to cover staff absences in the central team which has meant the capacity for the LA to deliver independent travel training in 2025/26 has been extremely limited. We will refocus on ITT in summer term 2026.</t>
  </si>
  <si>
    <t>Secondary sufficiency pressures in two areas where all schools are full or over full has led to increasing numbers applying for a travel permit as they have to travel to access a place.</t>
  </si>
  <si>
    <t>In Greater Manchester all 16 to 18 year old receive a free travel permit for the bus network through Transport for Greater Manchester.</t>
  </si>
  <si>
    <t>We do not currently offer ITT for the post 16 cohort</t>
  </si>
  <si>
    <t>SALFORD CITY COUNCIL</t>
  </si>
  <si>
    <t>Unfortunately, we did not have the capacity to find this specific financial information above. As we are now aware of the requirements from the DfE around forecast expenditure, we will endeavour to make this a priority to obtain said data in the next round of collection.</t>
  </si>
  <si>
    <t xml:space="preserve">Mainstream transport in Salford is determined by those who do not have special educational needs or disabilities. For the purposes of reporting, we capture all data regarding SEND students separately including reasons of eligibility, school types and modes of travel.
Our mainstream HTST data is largely related to bus pass data and other LA decisions such as parental medical needs contributing to not being able to accompany their primary-aged children to school.  
</t>
  </si>
  <si>
    <t xml:space="preserve">These figures largely apply to bus pass applications only. In some cases, where the nearest suitable school is more than the statutory walking distance is because the school was LA directed as there was no spaces in closer schools at the time of admissions. 
Our extended rights figures apply to low-income students either attending one of the three closest schools or the nearest religious school. Salford has several Roman Catholic schools in which a lot of passes are issued for due to the extended rights criteria.
Other eligibility reasons are either due to parental medical need for one instance who receive a personal travel budget and the others are decisions approved under exceptional circumstances for bus passes.
</t>
  </si>
  <si>
    <t>Our mainstream HTST is largely public transport passes, other data such as SEND is captured separately especially in respect to financial data.</t>
  </si>
  <si>
    <t>STAFFORDSHIRE COUNTY COUNCIL</t>
  </si>
  <si>
    <t>KENT COUNTY COUNCIL</t>
  </si>
  <si>
    <t>We cannot currently extract accurate data with regards to school type but are working on this for next years collection. However, we will not record students as attending SRP's or special units on our system, they are all allocated to the Mainstream School. We do therefore have students at MS that will be attending SRP's but are not recorded for transport purposes</t>
  </si>
  <si>
    <t>550 under Extended rights/Hazardous and LA Discretion</t>
  </si>
  <si>
    <t>We have redesigned our ITT offer and only recommenced training in January, hence the low number.</t>
  </si>
  <si>
    <t>We do not currently have a forecast for ITT.</t>
  </si>
  <si>
    <t>We are not currently able to extract data for school type but will have this information for next years data collection.</t>
  </si>
  <si>
    <t xml:space="preserve">We do not yet have a forecast for ITT. </t>
  </si>
  <si>
    <t>PETERBOROUGH CITY COUNCIL</t>
  </si>
  <si>
    <t>All students receiving transport assistance under SEND have EHCPs</t>
  </si>
  <si>
    <t>We do not currently hold this data but will make changes to address this for 26/27 we have estimated at a 80/20 split based on transport panel info</t>
  </si>
  <si>
    <t>Whilst we have two officers trained to deliver independent travel training we have only currently trained children in care and we do not have a set programme.</t>
  </si>
  <si>
    <t>Other - cycle allowance and school minibus</t>
  </si>
  <si>
    <t xml:space="preserve">Extended rights costs currently not held separately - will ensure separate cost code is created for 26/27 to enable reporting </t>
  </si>
  <si>
    <t>Parental contributions taken for Mainstream Post 16 £48,420 have been deducted</t>
  </si>
  <si>
    <t>LAMBETH LONDON BOROUGH COUNCIL</t>
  </si>
  <si>
    <t>This covers only for pupils using taxis and not the mini-buses</t>
  </si>
  <si>
    <t>Allocation of staff, software and other costs included in total.</t>
  </si>
  <si>
    <t>This covers transport for age 16 - 25 and Mainstream transport</t>
  </si>
  <si>
    <t>Total expenditure for post-16 - £1,246,546.09 (aged 16-18) and £872,439.75 (aged 19-25). 
The breakdown for modes only covers for aged 16 -18 post 16 pupils. Allocation of staff, software and other costs included in total.</t>
  </si>
  <si>
    <t>WORCESTERSHIRE COUNTY COUNCIL</t>
  </si>
  <si>
    <t>Unable to answer the above due to current reporting systems.</t>
  </si>
  <si>
    <t>Unable to answer &lt;8 / &gt;8 seats due to current reporting systems.  Worcestershire record 0 ITT however we are unsure if any individuals have undertaken ITT with any other establishment.</t>
  </si>
  <si>
    <t>Others - Low Income, emergency transport</t>
  </si>
  <si>
    <t>ITT - Clients may have undertaken ITT with other establishments.</t>
  </si>
  <si>
    <t>We don't supply ITT and unable to record expenditure against clients with extended rights</t>
  </si>
  <si>
    <t>Don't hold this information in required format</t>
  </si>
  <si>
    <t>Northumberland Skills</t>
  </si>
  <si>
    <t>Unable to provide a response as this data is not available at the current time due to the way eligibility for SEND students is coded</t>
  </si>
  <si>
    <t>Expenditure on ITT has been broken down so 75% has been set against Pre-16 SEND learners and a quarter against P16 SEND learners. The total budget is £85000</t>
  </si>
  <si>
    <t>Discretionary decision making covers H2S transport provided on appeal, through pupil placement panels, bullying, medical grounds etc</t>
  </si>
  <si>
    <t>Independent travel training is targeted at SEND students</t>
  </si>
  <si>
    <t xml:space="preserve">There are two stages to independent travel training. 142 students have completed stage 1 and  25 have also completed stage 2 at which point they have graduated and become independent travellers </t>
  </si>
  <si>
    <t>BRIGHTON &amp; HOVE CITY COUNCIL</t>
  </si>
  <si>
    <t>These are figures for non SEN CYP</t>
  </si>
  <si>
    <t>This is mainstream non send</t>
  </si>
  <si>
    <t>MERTON BOROUGH COUNCIL</t>
  </si>
  <si>
    <t xml:space="preserve">Information is not recorded but anecdotally all applicants for travel assistance will have an EHCP. </t>
  </si>
  <si>
    <t>This information is not recorded on our systems at current   In any case this is less relevant in London as the TfL free bus offer means that all children receiving transport have SEND needs and are assessed as not able to use the standard bus offer</t>
  </si>
  <si>
    <t>As a London Local Authority, free travel is available to students who are resident within the Borough via the TfL free bus travel offer</t>
  </si>
  <si>
    <t>Figures for in-house fleet are split between pre-16 and post-16 based on pupil numbers against our overall SLA charge from LBM Transport Services</t>
  </si>
  <si>
    <t>As a London Local Authority, free travel is available to post 16 students who are resident within the Borough via the TfL free bus travel offer</t>
  </si>
  <si>
    <t>These are all students with EHCPs</t>
  </si>
  <si>
    <t>Pupils up to age 18 are eligible for free travel via the TfL student bus travel offer</t>
  </si>
  <si>
    <t>SHEFFIELD CITY COUNCIL</t>
  </si>
  <si>
    <t>We do not hold this data in a format that allows us to report on</t>
  </si>
  <si>
    <t>We do not hold information regarding the number of pupils using a public transport pass.</t>
  </si>
  <si>
    <t>We do not hold this data in order to complete this section of the return.</t>
  </si>
  <si>
    <t>The additional questions relating to mainstream and specialist providers were not visible until other data had been inputted and were therefore not requested from services. Due to time limitations I am now unable to request this data. I would suggest that this return moves away from the survey approach to collecting data and provides a clearer mechanism for future returns. The survey approach is far more cumbersome and time consuming for local authorities to complete and this will impact upon the quality of data the DfE will receive.</t>
  </si>
  <si>
    <t>The above number is for SEND only.</t>
  </si>
  <si>
    <t>NOTTINGHAM CITY COUNCIL</t>
  </si>
  <si>
    <t>Transport does not hold information on whether mainstream schools have SEN units or resourced provision. This information is not captured in our operational transport dataset.
We also do not hold EHCP/SEN Support status for learners — this sits with SEND Casework. As advised, fields have been left blank where information is not held by Transport.</t>
  </si>
  <si>
    <t>Eligibility information (statutory walking distance, SEN/mobility grounds, unsafe route, extended rights etc.) is not included within the operational SEND transport dataset used for this return.
These fields require linked data from Education/SEND systems, which is not currently available for this collection year.
The LA will work to ensure eligibility data can be integrated for future collections.</t>
  </si>
  <si>
    <t>Operational mode-of-travel data is taken from the 2 February transport dataset. Public transport pass use and single-occupancy vehicle numbers are known from operational data.
Seat capacity for PSV contracts, in-house fleet ownership, and mileage-only claims are not captured in the current dataset.
Eligibility- and participation-based fields such as PTB/mileage split and ITT require linked data from SEND and Finance systems, which is not available for this collection year.
The LA will work to improve cross-system data integration for future returns.</t>
  </si>
  <si>
    <t>Forecast expenditure figures are based on the Finance dataset available for FY25/26. Public transport pass and taxi expenditure are identifiable and provided here.
Other expenditure lines in the Finance forecast (e.g. school transport combined for SEN/FE/respite, mileage, and ITT staff costs) are not currently disaggregated by age group or mode in a way that allows the pre-16 SEND split required by this collection.
These fields have been left blank where disaggregated data is not available in this year’s dataset. The LA will work toward improved mode and age-band splits for future submissions.</t>
  </si>
  <si>
    <t>The operational dataset used for this return contains SEND transport only. Mainstream home-to-school transport is managed outside the SEND transport dataset and is not included in the February snapshot used for this submission.
The field has been left blank as the pre-16 mainstream HTST figure is not held in this dataset. The LA will ensure a full mainstream figure is available for future submissions.</t>
  </si>
  <si>
    <t>The mainstream public transport pass forecast (£138,276) reflects the under-16 bus pass activity. Operational monitoring shows 529 valid under-18 travel passes (476 mainstream) and approximately 601 children transported daily across all services.
Other mainstream financial lines (taxi/PHV, PSV, in-house fleet, PTB/mileage, ITT, and ER) are not disaggregated within the finance forecast available for this collection year.
These fields have been left blank where the required splits are not present in the current dataset. The LA will work to improve mode- and entitlement-level breakdowns for future submissions.</t>
  </si>
  <si>
    <t>Figures for SEN post-16 learners are based on the 2 February operational dataset (108 learners aged 16–18 and 41 aged 19–25).
Provider classifications (mainstream vs specialist post-16 settings) are not held within the current transport dataset and require SEND/commissioning mapping. These fields have therefore been left blank for this collection year.
The LA will work to develop integrated provider classification data for future submissions.</t>
  </si>
  <si>
    <t>Post-16 provider destinations are recorded in the operational dataset, but the local authority boundary status (in-LA vs out-of-LA) is not held within this dataset. The number has been left blank as the information requires SEND/commissioning mapping of each provider’s LA area. The LA will work to ensure this mapping is available for future submissions.</t>
  </si>
  <si>
    <t>Mode of travel information is based on the operational February snapshot. Single-occupancy figures for post-16 SEND (17 learners) are known from this dataset.
Other mode-level splits (public transport pass, PTB/mileage, PSV, in-house fleet) are not captured in a way that allows a post-16 SEND-only breakdown for this collection year.
Participation in independent travel training is also not recorded within the operational dataset.
The LA is working to improve data integration between Transport, SEND, Education and Finance systems for future submissions.</t>
  </si>
  <si>
    <t>Forecast expenditure for post-16 transport is not currently disaggregated within the Finance dataset used for this collection. Finance lines for SEN transport (including FE and respite), taxi costs, mileage, and ITT staff costs are combined totals without an age-band split.
Operational transport data records mode of travel and utilisation but does not hold financial allocation by age group or entitlement category.
Fields have been left blank where the post-16 SEND-only financial data is not available for this collection year. The LA will work to ensure age-banded and mode-specific breakdowns are available for future returns.</t>
  </si>
  <si>
    <t>LANCASHIRE COUNTY COUNCIL</t>
  </si>
  <si>
    <t xml:space="preserve">We currently do not hold the data required to answer the last 3 questions. </t>
  </si>
  <si>
    <t>External contract expenditure includes costs for vehicles with up to 8 passenger seats, as well as those with 9 seats and above
The 'Other' category includes costs for PA's, Independent Schools, delegated budgets, ITT, management and admin.</t>
  </si>
  <si>
    <t xml:space="preserve">Data currently not available for SEN unit questions </t>
  </si>
  <si>
    <t>External contract expenditure includes costs for vehicles with up to 8 passenger seats, as well as those with 9 seats and above</t>
  </si>
  <si>
    <t xml:space="preserve">Cost of independent Travel Training is included in 'other'. </t>
  </si>
  <si>
    <t>WANDSWORTH LONDON BOROUGH COUNCIL</t>
  </si>
  <si>
    <t>Data Unavailable</t>
  </si>
  <si>
    <t>WIGAN METROPOLITAN BOROUGH COUNCIL</t>
  </si>
  <si>
    <t>Unfortunately we were unable to provide this information this year</t>
  </si>
  <si>
    <t>These are gross figures are for total academic year 2025/2026 based on 190 day school year at full attendance.
Other includes where schools provide the transport on our behalf.</t>
  </si>
  <si>
    <t>This is only for transport provided to Mainstream schools. All children that attend SEN Units, special schools and independent special schools have been captured in the previous section.</t>
  </si>
  <si>
    <t>We have not captured this information.</t>
  </si>
  <si>
    <t>This is the forecast for the academic year 2025/2026</t>
  </si>
  <si>
    <t>Forecast based on academic year 2025/2026 on 190 days attended.</t>
  </si>
  <si>
    <t>Transport is only provided to those YP with SEND</t>
  </si>
  <si>
    <t xml:space="preserve">For the 11 children who do not have an EHCP plan, the requirements for H2ST are met through their parents mobility difficulties. </t>
  </si>
  <si>
    <t>We have 7 pupils awarded based on : discreation award, young carers, parental disabilities.</t>
  </si>
  <si>
    <t>young carers, discreation and parental disabilities</t>
  </si>
  <si>
    <t>Bury Metropolitan Borough Council</t>
  </si>
  <si>
    <t/>
  </si>
  <si>
    <t>Information not currently record in the system</t>
  </si>
  <si>
    <t>External contract - taxi and PHV spend is included in PSV spend</t>
  </si>
  <si>
    <t>Numbers in SURPs not recorded</t>
  </si>
  <si>
    <t>does not include SEN transport</t>
  </si>
  <si>
    <t>Forecast for spend on ER is included in overall spend for travel passes</t>
  </si>
  <si>
    <t>External contract - taxi and PHV spend is included in PSV spend. Unable to determine, annual contract value for ITT, amount per student depends on time taken to complete training</t>
  </si>
  <si>
    <t>Birmingham</t>
  </si>
  <si>
    <t>None</t>
  </si>
  <si>
    <t>We don’t hold this data</t>
  </si>
  <si>
    <t>We do not record the total number of pre-16 pupils that the local authority arranges mainstream HTST for, how many are eligible under each of the following criteria? They are eligible because they meet the extended rights eligibility criteria</t>
  </si>
  <si>
    <t>We do not track this [spend on extended rights]</t>
  </si>
  <si>
    <t>Enfield</t>
  </si>
  <si>
    <t>We have some schools saved on our system which have a 'school type' not listed above, 'community schools' for example</t>
  </si>
  <si>
    <t>We have a separate team who make decisions on who is entitled to transport - they do not record the data in an accessible way. We will be recording in the future in our systems</t>
  </si>
  <si>
    <t>We spend 40,000.00 per year on a dedicated Travel Training Team. They cover both pre and post 16 and we do not have separate numbers</t>
  </si>
  <si>
    <t>The information is held by another Team but it is not recorded in a way we can extract at present. SEN record the distance on a tracker, but do not make a note about a suitable school, no safe walking route, extended rights</t>
  </si>
  <si>
    <t>Personal Transport Budgets and Mileage allowance have not been included in these numbers as another Team holds this information</t>
  </si>
  <si>
    <t>The independent travel training list cannot be interpreted as a count of individual learners. The 73 entries include repeat records for learners who needed further sessions in later months, so the total reflects training episodes rather than unique partipants. Because the data set does not include ages, some of the learners are likely to be over 16, which means the list cannot be used to report specifically on under-16 involvement or to separate outcomes by age group.</t>
  </si>
  <si>
    <t>(21 siblings) using PTB - this is arranged by another Team and this number is both pre and post 16
The independent travel training list cannot be interpreted as a count of individual learners. The 73 entries include repeat records for learners who needed further sessions in later months, so the total reflects training episodes rather than unique participants. Because the dataset does not include ages, some of the learners are likely to be over 16 , which means the list cannot be used to report specifically on under-16 involvement or to separate outcomes by age group.</t>
  </si>
  <si>
    <t>Overall cost of Transport for pre and post 16 in 12,701,295.55.
With our recent change over of systems, we do not currently have the cost data split into the categories above.
We spend 40,000.00 per year on a dedicated Travel Training Team. They cover both pre and post 16 and we do not have separate numbers</t>
  </si>
  <si>
    <t>Overall cost of Transport for pre and post 16 is 12,701,295.55. 
With our recent change over of systems, we do not currently have the cost data split into the categories above.
We spend 40,000.00 per year on a dedicated Travel Training Team. They cover both pre and post 16 and we do not have separate numbers</t>
  </si>
  <si>
    <t>Camden</t>
  </si>
  <si>
    <t>Greenwich</t>
  </si>
  <si>
    <t>Hackney</t>
  </si>
  <si>
    <t>Islington</t>
  </si>
  <si>
    <t>Lambeth</t>
  </si>
  <si>
    <t>Lewisham</t>
  </si>
  <si>
    <t>Tower Hamlets</t>
  </si>
  <si>
    <t>Wandsworth</t>
  </si>
  <si>
    <t>Barking and Dagenham</t>
  </si>
  <si>
    <t>Barnet</t>
  </si>
  <si>
    <t>Bexley</t>
  </si>
  <si>
    <t>Brent</t>
  </si>
  <si>
    <t>Ealing</t>
  </si>
  <si>
    <t>Harrow</t>
  </si>
  <si>
    <t>Havering</t>
  </si>
  <si>
    <t>Hillingdon</t>
  </si>
  <si>
    <t>Hounslow</t>
  </si>
  <si>
    <t>Merton</t>
  </si>
  <si>
    <t>Newham</t>
  </si>
  <si>
    <t>Redbridge</t>
  </si>
  <si>
    <t>Sutton</t>
  </si>
  <si>
    <t>Waltham Forest</t>
  </si>
  <si>
    <t>Coventry</t>
  </si>
  <si>
    <t>Dudley</t>
  </si>
  <si>
    <t>Sandwell</t>
  </si>
  <si>
    <t>Solihull</t>
  </si>
  <si>
    <t>Walsall</t>
  </si>
  <si>
    <t>Wolverhampton</t>
  </si>
  <si>
    <t>Knowsley</t>
  </si>
  <si>
    <t>Liverpool</t>
  </si>
  <si>
    <t>St. Helens</t>
  </si>
  <si>
    <t>Sefton</t>
  </si>
  <si>
    <t>Wirral</t>
  </si>
  <si>
    <t>Bolton</t>
  </si>
  <si>
    <t>Bury</t>
  </si>
  <si>
    <t>Manchester</t>
  </si>
  <si>
    <t>Rochdale</t>
  </si>
  <si>
    <t>Salford</t>
  </si>
  <si>
    <t>Stockport</t>
  </si>
  <si>
    <t>Tameside</t>
  </si>
  <si>
    <t>Trafford</t>
  </si>
  <si>
    <t>Wigan</t>
  </si>
  <si>
    <t>Doncaster</t>
  </si>
  <si>
    <t>Rotherham</t>
  </si>
  <si>
    <t>Sheffield</t>
  </si>
  <si>
    <t>Kirklees</t>
  </si>
  <si>
    <t>Leeds</t>
  </si>
  <si>
    <t>Wakefield</t>
  </si>
  <si>
    <t>Gateshead</t>
  </si>
  <si>
    <t>Newcastle upon Tyne</t>
  </si>
  <si>
    <t>Isles of Scilly</t>
  </si>
  <si>
    <t>Bath and North East Somerset</t>
  </si>
  <si>
    <t>Bristol, City of</t>
  </si>
  <si>
    <t>North Somerset</t>
  </si>
  <si>
    <t>South Gloucestershire</t>
  </si>
  <si>
    <t>Hartlepool</t>
  </si>
  <si>
    <t>Redcar and Cleveland</t>
  </si>
  <si>
    <t>Stockton-on-Tees</t>
  </si>
  <si>
    <t>Kingston upon Hull, City of</t>
  </si>
  <si>
    <t>East Riding of Yorkshire</t>
  </si>
  <si>
    <t>North Lincolnshire</t>
  </si>
  <si>
    <t>North Yorkshire</t>
  </si>
  <si>
    <t>York</t>
  </si>
  <si>
    <t>Luton</t>
  </si>
  <si>
    <t>Bedford</t>
  </si>
  <si>
    <t>Central Bedfordshire</t>
  </si>
  <si>
    <t>Buckinghamshire</t>
  </si>
  <si>
    <t>Milton Keynes</t>
  </si>
  <si>
    <t>Derbyshire</t>
  </si>
  <si>
    <t>Dorset</t>
  </si>
  <si>
    <t>Bournemouth, Christchurch and Poole</t>
  </si>
  <si>
    <t>Darlington</t>
  </si>
  <si>
    <t>East Sussex</t>
  </si>
  <si>
    <t>Brighton and Hove</t>
  </si>
  <si>
    <t>Hampshire</t>
  </si>
  <si>
    <t>Portsmouth</t>
  </si>
  <si>
    <t>Southampton</t>
  </si>
  <si>
    <t>Leicestershire</t>
  </si>
  <si>
    <t>Leicester</t>
  </si>
  <si>
    <t>Rutland</t>
  </si>
  <si>
    <t>Staffordshire</t>
  </si>
  <si>
    <t>Stoke-on-Trent</t>
  </si>
  <si>
    <t>Wiltshire</t>
  </si>
  <si>
    <t>Swindon</t>
  </si>
  <si>
    <t>Windsor and Maidenhead</t>
  </si>
  <si>
    <t>West Berkshire</t>
  </si>
  <si>
    <t>Reading</t>
  </si>
  <si>
    <t>Slough</t>
  </si>
  <si>
    <t>Peterborough</t>
  </si>
  <si>
    <t>Halton</t>
  </si>
  <si>
    <t>Warrington</t>
  </si>
  <si>
    <t>Devon</t>
  </si>
  <si>
    <t>Plymouth</t>
  </si>
  <si>
    <t>Torbay</t>
  </si>
  <si>
    <t>Essex</t>
  </si>
  <si>
    <t>Southend-on-Sea</t>
  </si>
  <si>
    <t>Thurrock</t>
  </si>
  <si>
    <t>Herefordshire, County of</t>
  </si>
  <si>
    <t>Worcestershire</t>
  </si>
  <si>
    <t>Kent</t>
  </si>
  <si>
    <t>Medway</t>
  </si>
  <si>
    <t>Lancashire</t>
  </si>
  <si>
    <t>Blackburn with Darwen</t>
  </si>
  <si>
    <t>Blackpool</t>
  </si>
  <si>
    <t>Nottingham</t>
  </si>
  <si>
    <t>Telford and Wrekin</t>
  </si>
  <si>
    <t>Cheshire East</t>
  </si>
  <si>
    <t>Cheshire West and Chester</t>
  </si>
  <si>
    <t>Cornwall</t>
  </si>
  <si>
    <t>Gloucestershire</t>
  </si>
  <si>
    <t>Hertfordshire</t>
  </si>
  <si>
    <t>Isle of Wight</t>
  </si>
  <si>
    <t>Norfolk</t>
  </si>
  <si>
    <t>Northumberland</t>
  </si>
  <si>
    <t>Oxfordshire</t>
  </si>
  <si>
    <t>Somerset</t>
  </si>
  <si>
    <t>Suffolk</t>
  </si>
  <si>
    <t>Surrey</t>
  </si>
  <si>
    <t>Warwickshire</t>
  </si>
  <si>
    <t>West Sussex</t>
  </si>
  <si>
    <t>North Northamptonshire</t>
  </si>
  <si>
    <t>West Northamptonshire</t>
  </si>
  <si>
    <t>Cumberland</t>
  </si>
  <si>
    <t>Westmorland and Furness</t>
  </si>
  <si>
    <t>Total pupils</t>
  </si>
  <si>
    <t>Overall</t>
  </si>
  <si>
    <t>Forecast spend</t>
  </si>
  <si>
    <t>Total learners</t>
  </si>
  <si>
    <t>Post-16 learners</t>
  </si>
  <si>
    <t>Number of post-16 learners by mode(s) of transport</t>
  </si>
  <si>
    <t>Post-16 spend</t>
  </si>
  <si>
    <t>Forecast spend in 2025-26 on post-16 by mode of transport</t>
  </si>
  <si>
    <t>SEND HTST pupils</t>
  </si>
  <si>
    <t>SEND HTST spend</t>
  </si>
  <si>
    <t>Mainstream HTST pupils</t>
  </si>
  <si>
    <t>Mainstream HTST spend</t>
  </si>
  <si>
    <t>Notes</t>
  </si>
  <si>
    <t>How to use the benchmarking tool</t>
  </si>
  <si>
    <t>Data presented in this tool is sourced from the voluntary Home to school transport LA data collection 2025/26.</t>
  </si>
  <si>
    <t>Some LAs were unable to separate mainstream and SEND and pre- and post-16 data.</t>
  </si>
  <si>
    <t>Unit costs are calculated where an LA reported both the number of pupils and forecast spend.</t>
  </si>
  <si>
    <t>Comments left with responses put the data in context, these can be found in the raw data file.</t>
  </si>
  <si>
    <t>On the "benchmarking" sheet LAs can be selected by name in column B:</t>
  </si>
  <si>
    <t>Select the name of your LA in cell B5.</t>
  </si>
  <si>
    <t>Select the names of up to six LAs you want to view in cells B9:B14.</t>
  </si>
  <si>
    <t>The number of pupils and learners using LA funded transport was reported as at 2nd February 2026 and forecast spend covers the 2025-26 financial year.</t>
  </si>
  <si>
    <t>Unit costs are calculated by dividing the forecast spend by the number of users for each LA selected.</t>
  </si>
  <si>
    <t>school.travel@education.gov.uk</t>
  </si>
  <si>
    <t>OrgName</t>
  </si>
  <si>
    <t>Complete modes?</t>
  </si>
  <si>
    <t>Complete mode users</t>
  </si>
  <si>
    <t>SOV</t>
  </si>
  <si>
    <t>Number of pre-16 pupils using SEND HTST SOV</t>
  </si>
  <si>
    <t>Reported total and SOV</t>
  </si>
  <si>
    <t>Percentage of pupils travelling in single occupancy vehicles</t>
  </si>
  <si>
    <t>Number of pre-16 pupils using mainstream HTST SOV</t>
  </si>
  <si>
    <t>Number of post-16 learners in SOV</t>
  </si>
  <si>
    <t>Pre-16 SEND HTST</t>
  </si>
  <si>
    <t>Unit cost</t>
  </si>
  <si>
    <t>Percentage of pupils using each mode</t>
  </si>
  <si>
    <t>Single occupancy</t>
  </si>
  <si>
    <t>Pre-16 mainstream HTST</t>
  </si>
  <si>
    <t>Post-16 transport</t>
  </si>
  <si>
    <t>Percentage of users by mode</t>
  </si>
  <si>
    <t>Percentage of learners travelling in single occupancy vehicles</t>
  </si>
  <si>
    <t>Unit cost/usage of comparison LAs</t>
  </si>
  <si>
    <t>Number of comparison LAs included</t>
  </si>
  <si>
    <t>Calculation notes</t>
  </si>
  <si>
    <t>Unit costs</t>
  </si>
  <si>
    <t>Percentage of pupils/learners by mode</t>
  </si>
  <si>
    <t>Percentage of pupils/learners travelling in single occupancy vehicles</t>
  </si>
  <si>
    <t>The unit costs shown in row 17 are calculated using data from the comparison LAs where both the number of users and spend has been reported, the number of LAs included is shown in row 18.</t>
  </si>
  <si>
    <t>The percentage of pupils/learners travelling on each mode of transport is calculated where the LA gave a response (including zero) for all modes, i.e. no mode options were left blank.</t>
  </si>
  <si>
    <t>The percentages shown in row 17 are calculated for the comparison LAs who gave a response for all modes. The number of LAs included is shown in row 18.</t>
  </si>
  <si>
    <t>The overall percentages for comparison LAs use sum of pupils/learners for the LAs who provided a response for all mode options.</t>
  </si>
  <si>
    <t>Single occupancy vehicle usage has been calculated where responses to both the total number of pupils/learners using funded transport and the number using single occupancy vehicles was given, i.e. neither were left blank.</t>
  </si>
  <si>
    <t>The overall percentage for comparison LAs shown in row 17 is calculated by summing the number of pupils/learners in the LAs who responded to both questions (total users and number using single occupancy vehicles).</t>
  </si>
  <si>
    <t>The number of LAs included in the overall percentage calculation is shown in row 18.</t>
  </si>
  <si>
    <t>LAs were asked to record all modes of funded transport used by pupils/learners.</t>
  </si>
  <si>
    <t>The overall unit cost for comparison LAs uses the sum of the spend and pupil numbers of LAs that reported both figures.</t>
  </si>
  <si>
    <t>Numbers of pupils/learners and/or forecast spend by mode of transport may be recorded differently by LAs, e.g. some were unable to disaggregate use between taxi/PHV and PSV.</t>
  </si>
  <si>
    <t>We're interested to hear if this is a useful tool and what additional data might be useful for benchmarking. Please send feedback to:</t>
  </si>
  <si>
    <t>2026 LA HTST data collection</t>
  </si>
  <si>
    <t>Prototype LA HTST benchmarking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</si>
</sst>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4"/>
      <color theme="1"/>
      <name val="Aptos Narrow"/>
      <family val="2"/>
      <scheme val="minor"/>
    </font>
    <font>
      <u/>
      <sz val="11"/>
      <color theme="10"/>
      <name val="Aptos Narrow"/>
      <family val="2"/>
      <scheme val="minor"/>
    </font>
    <font>
      <b/>
      <sz val="16"/>
      <color theme="1"/>
      <name val="Aptos Narrow"/>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8" tint="0.79998168889431442"/>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9" fontId="1" fillId="0" borderId="0" applyFont="0" applyFill="0" applyBorder="0" applyAlignment="0" applyProtection="0"/>
  </cellStyleXfs>
  <cellXfs count="69">
    <xf numFmtId="0" fontId="0" fillId="0" borderId="0" xfId="0"/>
    <xf numFmtId="0" fontId="0" fillId="0" borderId="11" xfId="0" applyBorder="1"/>
    <xf numFmtId="0" fontId="16" fillId="0" borderId="0" xfId="0" applyFont="1"/>
    <xf numFmtId="0" fontId="0" fillId="0" borderId="17" xfId="0" applyBorder="1"/>
    <xf numFmtId="0" fontId="0" fillId="0" borderId="18" xfId="0" applyBorder="1"/>
    <xf numFmtId="0" fontId="0" fillId="0" borderId="15" xfId="0" applyBorder="1"/>
    <xf numFmtId="0" fontId="0" fillId="0" borderId="16" xfId="0" applyBorder="1"/>
    <xf numFmtId="164" fontId="0" fillId="0" borderId="15" xfId="0" applyNumberFormat="1" applyBorder="1"/>
    <xf numFmtId="164" fontId="0" fillId="0" borderId="0" xfId="0" applyNumberFormat="1"/>
    <xf numFmtId="0" fontId="0" fillId="0" borderId="15" xfId="0" applyBorder="1" applyAlignment="1">
      <alignment wrapText="1"/>
    </xf>
    <xf numFmtId="0" fontId="0" fillId="0" borderId="16" xfId="0" applyBorder="1" applyAlignment="1">
      <alignment wrapText="1"/>
    </xf>
    <xf numFmtId="164" fontId="0" fillId="0" borderId="16" xfId="0" applyNumberFormat="1" applyBorder="1"/>
    <xf numFmtId="0" fontId="16" fillId="0" borderId="15" xfId="0" applyFont="1" applyBorder="1"/>
    <xf numFmtId="0" fontId="18" fillId="0" borderId="0" xfId="0" applyFont="1"/>
    <xf numFmtId="0" fontId="0" fillId="34" borderId="10" xfId="0" applyFill="1" applyBorder="1"/>
    <xf numFmtId="0" fontId="15" fillId="0" borderId="0" xfId="16"/>
    <xf numFmtId="164" fontId="15" fillId="0" borderId="0" xfId="16" applyNumberFormat="1"/>
    <xf numFmtId="164" fontId="15" fillId="0" borderId="15" xfId="16" applyNumberFormat="1" applyBorder="1"/>
    <xf numFmtId="0" fontId="16" fillId="0" borderId="0" xfId="0" applyFont="1" applyAlignment="1">
      <alignment horizontal="left"/>
    </xf>
    <xf numFmtId="0" fontId="15" fillId="0" borderId="0" xfId="16" applyBorder="1"/>
    <xf numFmtId="164" fontId="15" fillId="0" borderId="0" xfId="16" applyNumberFormat="1" applyBorder="1"/>
    <xf numFmtId="164" fontId="16" fillId="0" borderId="0" xfId="0" applyNumberFormat="1" applyFont="1"/>
    <xf numFmtId="0" fontId="0" fillId="0" borderId="0" xfId="0" applyAlignment="1">
      <alignment wrapText="1"/>
    </xf>
    <xf numFmtId="164" fontId="16" fillId="0" borderId="15" xfId="0" applyNumberFormat="1" applyFont="1" applyBorder="1"/>
    <xf numFmtId="164" fontId="16" fillId="0" borderId="16" xfId="0" applyNumberFormat="1" applyFont="1" applyBorder="1"/>
    <xf numFmtId="0" fontId="0" fillId="0" borderId="19" xfId="0" applyBorder="1"/>
    <xf numFmtId="0" fontId="0" fillId="0" borderId="20" xfId="0" applyBorder="1"/>
    <xf numFmtId="0" fontId="0" fillId="0" borderId="21" xfId="0" applyBorder="1"/>
    <xf numFmtId="0" fontId="19" fillId="0" borderId="0" xfId="0" applyFont="1"/>
    <xf numFmtId="0" fontId="0" fillId="0" borderId="0" xfId="0" applyAlignment="1">
      <alignment horizontal="left" indent="2"/>
    </xf>
    <xf numFmtId="0" fontId="20" fillId="0" borderId="0" xfId="42"/>
    <xf numFmtId="0" fontId="18" fillId="33" borderId="0" xfId="0" applyFont="1" applyFill="1"/>
    <xf numFmtId="0" fontId="15" fillId="0" borderId="16" xfId="16" applyBorder="1"/>
    <xf numFmtId="9" fontId="0" fillId="0" borderId="0" xfId="43" applyFont="1" applyFill="1" applyBorder="1"/>
    <xf numFmtId="9" fontId="0" fillId="0" borderId="15" xfId="43" applyFont="1" applyFill="1" applyBorder="1"/>
    <xf numFmtId="9" fontId="0" fillId="0" borderId="16" xfId="43" applyFont="1" applyFill="1" applyBorder="1"/>
    <xf numFmtId="9" fontId="0" fillId="0" borderId="17" xfId="43" applyFont="1" applyFill="1" applyBorder="1"/>
    <xf numFmtId="9" fontId="0" fillId="0" borderId="11" xfId="43" applyFont="1" applyFill="1" applyBorder="1"/>
    <xf numFmtId="9" fontId="0" fillId="0" borderId="18" xfId="43" applyFont="1" applyFill="1" applyBorder="1"/>
    <xf numFmtId="9" fontId="0" fillId="0" borderId="0" xfId="43" applyFont="1" applyBorder="1"/>
    <xf numFmtId="9" fontId="0" fillId="0" borderId="16" xfId="43" applyFont="1" applyBorder="1"/>
    <xf numFmtId="9" fontId="16" fillId="0" borderId="15" xfId="43" applyFont="1" applyFill="1" applyBorder="1"/>
    <xf numFmtId="9" fontId="16" fillId="0" borderId="0" xfId="43" applyFont="1" applyFill="1" applyBorder="1"/>
    <xf numFmtId="9" fontId="16" fillId="0" borderId="16" xfId="43" applyFont="1" applyFill="1" applyBorder="1"/>
    <xf numFmtId="9" fontId="16" fillId="0" borderId="0" xfId="43" applyFont="1" applyBorder="1"/>
    <xf numFmtId="9" fontId="16" fillId="0" borderId="16" xfId="43" applyFont="1" applyBorder="1"/>
    <xf numFmtId="0" fontId="0" fillId="0" borderId="24" xfId="0" applyBorder="1"/>
    <xf numFmtId="0" fontId="0" fillId="0" borderId="24" xfId="0" applyBorder="1" applyAlignment="1">
      <alignment wrapText="1"/>
    </xf>
    <xf numFmtId="9" fontId="0" fillId="0" borderId="24" xfId="43" applyFont="1" applyFill="1" applyBorder="1"/>
    <xf numFmtId="9" fontId="16" fillId="0" borderId="24" xfId="43" applyFont="1" applyFill="1" applyBorder="1"/>
    <xf numFmtId="0" fontId="0" fillId="0" borderId="25" xfId="0" applyBorder="1"/>
    <xf numFmtId="0" fontId="0" fillId="0" borderId="22" xfId="0" applyBorder="1"/>
    <xf numFmtId="9" fontId="0" fillId="0" borderId="22" xfId="43" applyFont="1" applyFill="1" applyBorder="1"/>
    <xf numFmtId="0" fontId="16" fillId="0" borderId="24" xfId="0" applyFont="1" applyBorder="1"/>
    <xf numFmtId="0" fontId="13" fillId="35" borderId="12" xfId="0" applyFont="1" applyFill="1" applyBorder="1"/>
    <xf numFmtId="0" fontId="17" fillId="35" borderId="13" xfId="0" applyFont="1" applyFill="1" applyBorder="1"/>
    <xf numFmtId="0" fontId="17" fillId="35" borderId="14" xfId="0" applyFont="1" applyFill="1" applyBorder="1"/>
    <xf numFmtId="0" fontId="13" fillId="35" borderId="23" xfId="0" applyFont="1" applyFill="1" applyBorder="1"/>
    <xf numFmtId="0" fontId="13" fillId="36" borderId="12" xfId="0" applyFont="1" applyFill="1" applyBorder="1"/>
    <xf numFmtId="0" fontId="13" fillId="36" borderId="13" xfId="0" applyFont="1" applyFill="1" applyBorder="1"/>
    <xf numFmtId="0" fontId="17" fillId="36" borderId="13" xfId="0" applyFont="1" applyFill="1" applyBorder="1"/>
    <xf numFmtId="0" fontId="17" fillId="36" borderId="14" xfId="0" applyFont="1" applyFill="1" applyBorder="1"/>
    <xf numFmtId="0" fontId="13" fillId="36" borderId="23" xfId="0" applyFont="1" applyFill="1" applyBorder="1"/>
    <xf numFmtId="0" fontId="13" fillId="37" borderId="12" xfId="0" applyFont="1" applyFill="1" applyBorder="1"/>
    <xf numFmtId="0" fontId="13" fillId="37" borderId="13" xfId="0" applyFont="1" applyFill="1" applyBorder="1"/>
    <xf numFmtId="0" fontId="17" fillId="37" borderId="13" xfId="0" applyFont="1" applyFill="1" applyBorder="1"/>
    <xf numFmtId="0" fontId="17" fillId="37" borderId="14" xfId="0" applyFont="1" applyFill="1" applyBorder="1"/>
    <xf numFmtId="0" fontId="13" fillId="37" borderId="23" xfId="0" applyFont="1" applyFill="1" applyBorder="1"/>
    <xf numFmtId="0" fontId="21" fillId="0" borderId="0" xfId="0" applyFon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 cent" xfId="43" builtinId="5"/>
    <cellStyle name="Title" xfId="1" builtinId="15" customBuiltin="1"/>
    <cellStyle name="Total" xfId="17" builtinId="25" customBuiltin="1"/>
    <cellStyle name="Warning Text" xfId="14" builtinId="11" customBuiltin="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chool.travel@education.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F021-9A3C-4097-B0B7-896146A71B54}">
  <dimension ref="A2:A39"/>
  <sheetViews>
    <sheetView tabSelected="1" workbookViewId="0"/>
  </sheetViews>
  <sheetFormatPr defaultRowHeight="14.5" x14ac:dyDescent="0.35"/>
  <sheetData>
    <row r="2" spans="1:1" ht="21" x14ac:dyDescent="0.5">
      <c r="A2" s="68" t="s">
        <v>1067</v>
      </c>
    </row>
    <row r="3" spans="1:1" ht="18.5" x14ac:dyDescent="0.45">
      <c r="A3" s="28" t="s">
        <v>1066</v>
      </c>
    </row>
    <row r="5" spans="1:1" ht="18.5" x14ac:dyDescent="0.45">
      <c r="A5" s="28" t="s">
        <v>1020</v>
      </c>
    </row>
    <row r="6" spans="1:1" x14ac:dyDescent="0.35">
      <c r="A6" t="s">
        <v>1022</v>
      </c>
    </row>
    <row r="7" spans="1:1" x14ac:dyDescent="0.35">
      <c r="A7" t="s">
        <v>1029</v>
      </c>
    </row>
    <row r="8" spans="1:1" x14ac:dyDescent="0.35">
      <c r="A8" t="s">
        <v>1064</v>
      </c>
    </row>
    <row r="9" spans="1:1" x14ac:dyDescent="0.35">
      <c r="A9" t="s">
        <v>1023</v>
      </c>
    </row>
    <row r="10" spans="1:1" x14ac:dyDescent="0.35">
      <c r="A10" t="s">
        <v>1025</v>
      </c>
    </row>
    <row r="11" spans="1:1" x14ac:dyDescent="0.35">
      <c r="A11" t="s">
        <v>253</v>
      </c>
    </row>
    <row r="13" spans="1:1" x14ac:dyDescent="0.35">
      <c r="A13" t="s">
        <v>1065</v>
      </c>
    </row>
    <row r="14" spans="1:1" x14ac:dyDescent="0.35">
      <c r="A14" s="30" t="s">
        <v>1031</v>
      </c>
    </row>
    <row r="17" spans="1:1" ht="18.5" x14ac:dyDescent="0.45">
      <c r="A17" s="28" t="s">
        <v>1021</v>
      </c>
    </row>
    <row r="18" spans="1:1" x14ac:dyDescent="0.35">
      <c r="A18" t="s">
        <v>1026</v>
      </c>
    </row>
    <row r="19" spans="1:1" x14ac:dyDescent="0.35">
      <c r="A19" s="29" t="s">
        <v>1027</v>
      </c>
    </row>
    <row r="20" spans="1:1" x14ac:dyDescent="0.35">
      <c r="A20" s="29" t="s">
        <v>1028</v>
      </c>
    </row>
    <row r="23" spans="1:1" ht="18.5" x14ac:dyDescent="0.45">
      <c r="A23" s="28" t="s">
        <v>1051</v>
      </c>
    </row>
    <row r="24" spans="1:1" x14ac:dyDescent="0.35">
      <c r="A24" s="2" t="s">
        <v>1052</v>
      </c>
    </row>
    <row r="25" spans="1:1" x14ac:dyDescent="0.35">
      <c r="A25" t="s">
        <v>1024</v>
      </c>
    </row>
    <row r="26" spans="1:1" x14ac:dyDescent="0.35">
      <c r="A26" t="s">
        <v>1030</v>
      </c>
    </row>
    <row r="27" spans="1:1" x14ac:dyDescent="0.35">
      <c r="A27" t="s">
        <v>1055</v>
      </c>
    </row>
    <row r="28" spans="1:1" x14ac:dyDescent="0.35">
      <c r="A28" t="s">
        <v>1063</v>
      </c>
    </row>
    <row r="30" spans="1:1" x14ac:dyDescent="0.35">
      <c r="A30" s="2" t="s">
        <v>1053</v>
      </c>
    </row>
    <row r="31" spans="1:1" x14ac:dyDescent="0.35">
      <c r="A31" t="s">
        <v>1062</v>
      </c>
    </row>
    <row r="32" spans="1:1" x14ac:dyDescent="0.35">
      <c r="A32" t="s">
        <v>1056</v>
      </c>
    </row>
    <row r="33" spans="1:1" x14ac:dyDescent="0.35">
      <c r="A33" t="s">
        <v>1057</v>
      </c>
    </row>
    <row r="34" spans="1:1" x14ac:dyDescent="0.35">
      <c r="A34" t="s">
        <v>1058</v>
      </c>
    </row>
    <row r="36" spans="1:1" x14ac:dyDescent="0.35">
      <c r="A36" s="2" t="s">
        <v>1054</v>
      </c>
    </row>
    <row r="37" spans="1:1" x14ac:dyDescent="0.35">
      <c r="A37" t="s">
        <v>1059</v>
      </c>
    </row>
    <row r="38" spans="1:1" x14ac:dyDescent="0.35">
      <c r="A38" t="s">
        <v>1060</v>
      </c>
    </row>
    <row r="39" spans="1:1" x14ac:dyDescent="0.35">
      <c r="A39" t="s">
        <v>1061</v>
      </c>
    </row>
  </sheetData>
  <hyperlinks>
    <hyperlink ref="A14" r:id="rId1" display="mailto:school.travel@education.gov.uk" xr:uid="{AA52D35D-37FB-4A36-A18E-9E289F1A245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9BE6A-2D3E-4F4C-A8D7-BFFA2D91B689}">
  <dimension ref="B1:CS21"/>
  <sheetViews>
    <sheetView workbookViewId="0">
      <pane xSplit="4" ySplit="4" topLeftCell="V5" activePane="bottomRight" state="frozen"/>
      <selection pane="topRight"/>
      <selection pane="bottomLeft"/>
      <selection pane="bottomRight"/>
    </sheetView>
  </sheetViews>
  <sheetFormatPr defaultRowHeight="14.5" x14ac:dyDescent="0.35"/>
  <cols>
    <col min="1" max="1" width="4" customWidth="1"/>
    <col min="3" max="3" width="25.453125" customWidth="1"/>
    <col min="5" max="21" width="16.7265625" style="15" hidden="1" customWidth="1"/>
    <col min="22" max="22" width="13.1796875" style="15" customWidth="1"/>
    <col min="23" max="34" width="13.1796875" customWidth="1"/>
    <col min="35" max="35" width="18.26953125" bestFit="1" customWidth="1"/>
    <col min="36" max="36" width="18" style="15" hidden="1" customWidth="1"/>
    <col min="37" max="45" width="13.1796875" style="15" hidden="1" customWidth="1"/>
    <col min="46" max="46" width="18" style="15" hidden="1" customWidth="1"/>
    <col min="47" max="52" width="13.1796875" style="15" hidden="1" customWidth="1"/>
    <col min="53" max="65" width="13.1796875" customWidth="1"/>
    <col min="66" max="66" width="22.08984375" customWidth="1"/>
    <col min="67" max="76" width="8.81640625" hidden="1" customWidth="1"/>
    <col min="77" max="83" width="11.1796875" hidden="1" customWidth="1"/>
    <col min="84" max="96" width="14.1796875" customWidth="1"/>
    <col min="97" max="97" width="17" customWidth="1"/>
  </cols>
  <sheetData>
    <row r="1" spans="2:97" x14ac:dyDescent="0.35">
      <c r="AJ1" s="19"/>
      <c r="AZ1" s="19"/>
    </row>
    <row r="2" spans="2:97" x14ac:dyDescent="0.35">
      <c r="E2" s="15" t="s">
        <v>1008</v>
      </c>
      <c r="F2" s="15" t="s">
        <v>254</v>
      </c>
      <c r="M2" s="15" t="s">
        <v>1036</v>
      </c>
      <c r="O2" s="15" t="s">
        <v>1010</v>
      </c>
      <c r="P2" s="15" t="s">
        <v>256</v>
      </c>
      <c r="V2" s="54" t="s">
        <v>1041</v>
      </c>
      <c r="W2" s="55"/>
      <c r="X2" s="55"/>
      <c r="Y2" s="55"/>
      <c r="Z2" s="55"/>
      <c r="AA2" s="55"/>
      <c r="AB2" s="56"/>
      <c r="AC2" s="54" t="s">
        <v>1041</v>
      </c>
      <c r="AD2" s="55"/>
      <c r="AE2" s="55"/>
      <c r="AF2" s="55"/>
      <c r="AG2" s="55"/>
      <c r="AH2" s="56"/>
      <c r="AI2" s="57" t="s">
        <v>1041</v>
      </c>
      <c r="AJ2" s="19" t="s">
        <v>1008</v>
      </c>
      <c r="AK2" s="19" t="s">
        <v>255</v>
      </c>
      <c r="AL2" s="19"/>
      <c r="AM2" s="19"/>
      <c r="AN2" s="19"/>
      <c r="AO2" s="19"/>
      <c r="AP2" s="19"/>
      <c r="AQ2" s="19"/>
      <c r="AR2" s="15" t="s">
        <v>1039</v>
      </c>
      <c r="AT2" s="19" t="s">
        <v>1010</v>
      </c>
      <c r="AU2" s="19" t="s">
        <v>257</v>
      </c>
      <c r="AV2" s="19"/>
      <c r="AW2" s="19"/>
      <c r="AX2" s="19"/>
      <c r="AY2" s="19"/>
      <c r="AZ2" s="19"/>
      <c r="BA2" s="63" t="s">
        <v>1045</v>
      </c>
      <c r="BB2" s="64"/>
      <c r="BC2" s="65"/>
      <c r="BD2" s="65"/>
      <c r="BE2" s="65"/>
      <c r="BF2" s="65"/>
      <c r="BG2" s="66"/>
      <c r="BH2" s="63" t="s">
        <v>1045</v>
      </c>
      <c r="BI2" s="65"/>
      <c r="BJ2" s="65"/>
      <c r="BK2" s="65"/>
      <c r="BL2" s="65"/>
      <c r="BM2" s="66"/>
      <c r="BN2" s="67" t="s">
        <v>1045</v>
      </c>
      <c r="BO2" s="19" t="s">
        <v>1011</v>
      </c>
      <c r="BP2" s="19" t="s">
        <v>1013</v>
      </c>
      <c r="BQ2" s="19"/>
      <c r="BR2" s="19"/>
      <c r="BS2" s="19"/>
      <c r="BT2" s="19"/>
      <c r="BU2" s="19"/>
      <c r="BV2" s="19"/>
      <c r="BW2" s="15" t="s">
        <v>1040</v>
      </c>
      <c r="BX2" s="15"/>
      <c r="BY2" s="19" t="s">
        <v>1010</v>
      </c>
      <c r="BZ2" s="19" t="s">
        <v>1015</v>
      </c>
      <c r="CA2" s="19"/>
      <c r="CB2" s="19"/>
      <c r="CC2" s="19"/>
      <c r="CD2" s="19"/>
      <c r="CE2" s="19"/>
      <c r="CF2" s="58" t="s">
        <v>1046</v>
      </c>
      <c r="CG2" s="59"/>
      <c r="CH2" s="60"/>
      <c r="CI2" s="60"/>
      <c r="CJ2" s="60"/>
      <c r="CK2" s="60"/>
      <c r="CL2" s="61"/>
      <c r="CM2" s="58" t="s">
        <v>1046</v>
      </c>
      <c r="CN2" s="60"/>
      <c r="CO2" s="60"/>
      <c r="CP2" s="60"/>
      <c r="CQ2" s="60"/>
      <c r="CR2" s="61"/>
      <c r="CS2" s="62" t="s">
        <v>1046</v>
      </c>
    </row>
    <row r="3" spans="2:97" x14ac:dyDescent="0.35">
      <c r="E3" s="15" t="s">
        <v>2</v>
      </c>
      <c r="F3" s="15" t="s">
        <v>16</v>
      </c>
      <c r="G3" s="15" t="s">
        <v>17</v>
      </c>
      <c r="H3" s="15" t="s">
        <v>18</v>
      </c>
      <c r="I3" s="15" t="s">
        <v>19</v>
      </c>
      <c r="J3" s="15" t="s">
        <v>20</v>
      </c>
      <c r="K3" s="15" t="s">
        <v>21</v>
      </c>
      <c r="M3" s="15" t="s">
        <v>22</v>
      </c>
      <c r="O3" s="15" t="s">
        <v>25</v>
      </c>
      <c r="P3" s="15" t="s">
        <v>26</v>
      </c>
      <c r="Q3" s="15" t="s">
        <v>27</v>
      </c>
      <c r="R3" s="15" t="s">
        <v>28</v>
      </c>
      <c r="S3" s="15" t="s">
        <v>29</v>
      </c>
      <c r="T3" s="15" t="s">
        <v>30</v>
      </c>
      <c r="U3" s="15" t="s">
        <v>31</v>
      </c>
      <c r="V3" s="12" t="s">
        <v>1042</v>
      </c>
      <c r="W3" s="2"/>
      <c r="AB3" s="6"/>
      <c r="AC3" s="12" t="s">
        <v>1043</v>
      </c>
      <c r="AH3" s="6"/>
      <c r="AI3" s="53" t="s">
        <v>1044</v>
      </c>
      <c r="AJ3" s="19" t="s">
        <v>34</v>
      </c>
      <c r="AK3" s="19" t="s">
        <v>50</v>
      </c>
      <c r="AL3" s="19" t="s">
        <v>51</v>
      </c>
      <c r="AM3" s="19" t="s">
        <v>52</v>
      </c>
      <c r="AN3" s="19" t="s">
        <v>53</v>
      </c>
      <c r="AO3" s="19" t="s">
        <v>54</v>
      </c>
      <c r="AP3" s="19" t="s">
        <v>55</v>
      </c>
      <c r="AQ3" s="19"/>
      <c r="AR3" s="19" t="s">
        <v>56</v>
      </c>
      <c r="AT3" s="19" t="s">
        <v>59</v>
      </c>
      <c r="AU3" s="19" t="s">
        <v>60</v>
      </c>
      <c r="AV3" s="19" t="s">
        <v>61</v>
      </c>
      <c r="AW3" s="19" t="s">
        <v>62</v>
      </c>
      <c r="AX3" s="19" t="s">
        <v>63</v>
      </c>
      <c r="AY3" s="19" t="s">
        <v>64</v>
      </c>
      <c r="AZ3" s="19" t="s">
        <v>65</v>
      </c>
      <c r="BA3" s="12" t="s">
        <v>1042</v>
      </c>
      <c r="BB3" s="2"/>
      <c r="BG3" s="6"/>
      <c r="BH3" s="12" t="s">
        <v>1043</v>
      </c>
      <c r="BM3" s="6"/>
      <c r="BN3" s="53" t="s">
        <v>1044</v>
      </c>
      <c r="BO3" s="19" t="s">
        <v>69</v>
      </c>
      <c r="BP3" s="19" t="s">
        <v>84</v>
      </c>
      <c r="BQ3" s="19" t="s">
        <v>85</v>
      </c>
      <c r="BR3" s="19" t="s">
        <v>86</v>
      </c>
      <c r="BS3" s="19" t="s">
        <v>87</v>
      </c>
      <c r="BT3" s="19" t="s">
        <v>88</v>
      </c>
      <c r="BU3" s="19" t="s">
        <v>89</v>
      </c>
      <c r="BV3" s="19"/>
      <c r="BW3" s="19" t="s">
        <v>90</v>
      </c>
      <c r="BX3" s="15"/>
      <c r="BY3" s="19" t="s">
        <v>93</v>
      </c>
      <c r="BZ3" s="19" t="s">
        <v>94</v>
      </c>
      <c r="CA3" s="19" t="s">
        <v>95</v>
      </c>
      <c r="CB3" s="19" t="s">
        <v>96</v>
      </c>
      <c r="CC3" s="19" t="s">
        <v>97</v>
      </c>
      <c r="CD3" s="19" t="s">
        <v>98</v>
      </c>
      <c r="CE3" s="19" t="s">
        <v>99</v>
      </c>
      <c r="CF3" s="12" t="s">
        <v>1042</v>
      </c>
      <c r="CG3" s="2"/>
      <c r="CL3" s="6"/>
      <c r="CM3" s="12" t="s">
        <v>1047</v>
      </c>
      <c r="CR3" s="6"/>
      <c r="CS3" s="53" t="s">
        <v>1044</v>
      </c>
    </row>
    <row r="4" spans="2:97" ht="72.5" x14ac:dyDescent="0.35">
      <c r="C4" t="s">
        <v>250</v>
      </c>
      <c r="D4" t="s">
        <v>251</v>
      </c>
      <c r="E4" s="15" t="s">
        <v>1016</v>
      </c>
      <c r="F4" s="15" t="s">
        <v>209</v>
      </c>
      <c r="G4" s="15" t="s">
        <v>210</v>
      </c>
      <c r="H4" s="15" t="s">
        <v>211</v>
      </c>
      <c r="I4" s="15" t="s">
        <v>212</v>
      </c>
      <c r="J4" s="15" t="s">
        <v>213</v>
      </c>
      <c r="K4" s="15" t="s">
        <v>214</v>
      </c>
      <c r="L4" s="15" t="s">
        <v>1033</v>
      </c>
      <c r="M4" s="15" t="s">
        <v>1035</v>
      </c>
      <c r="N4" s="15" t="s">
        <v>1037</v>
      </c>
      <c r="O4" s="15" t="s">
        <v>1017</v>
      </c>
      <c r="P4" s="15" t="s">
        <v>209</v>
      </c>
      <c r="Q4" s="15" t="s">
        <v>210</v>
      </c>
      <c r="R4" s="15" t="s">
        <v>211</v>
      </c>
      <c r="S4" s="15" t="s">
        <v>212</v>
      </c>
      <c r="T4" s="15" t="s">
        <v>213</v>
      </c>
      <c r="U4" s="15" t="s">
        <v>214</v>
      </c>
      <c r="V4" s="5" t="s">
        <v>1009</v>
      </c>
      <c r="W4" s="22" t="s">
        <v>209</v>
      </c>
      <c r="X4" s="22" t="s">
        <v>210</v>
      </c>
      <c r="Y4" s="22" t="s">
        <v>211</v>
      </c>
      <c r="Z4" s="22" t="s">
        <v>212</v>
      </c>
      <c r="AA4" s="22" t="s">
        <v>213</v>
      </c>
      <c r="AB4" s="10" t="s">
        <v>214</v>
      </c>
      <c r="AC4" s="9" t="s">
        <v>209</v>
      </c>
      <c r="AD4" s="22" t="s">
        <v>210</v>
      </c>
      <c r="AE4" s="22" t="s">
        <v>211</v>
      </c>
      <c r="AF4" s="22" t="s">
        <v>212</v>
      </c>
      <c r="AG4" s="22" t="s">
        <v>213</v>
      </c>
      <c r="AH4" s="10" t="s">
        <v>214</v>
      </c>
      <c r="AI4" s="47" t="s">
        <v>1038</v>
      </c>
      <c r="AJ4" s="19" t="s">
        <v>1018</v>
      </c>
      <c r="AK4" s="19" t="s">
        <v>209</v>
      </c>
      <c r="AL4" s="19" t="s">
        <v>210</v>
      </c>
      <c r="AM4" s="19" t="s">
        <v>211</v>
      </c>
      <c r="AN4" s="19" t="s">
        <v>212</v>
      </c>
      <c r="AO4" s="19" t="s">
        <v>213</v>
      </c>
      <c r="AP4" s="19" t="s">
        <v>214</v>
      </c>
      <c r="AQ4" s="15" t="s">
        <v>1033</v>
      </c>
      <c r="AR4" s="15" t="s">
        <v>1035</v>
      </c>
      <c r="AS4" s="15" t="s">
        <v>1037</v>
      </c>
      <c r="AT4" s="19" t="s">
        <v>1019</v>
      </c>
      <c r="AU4" s="19" t="s">
        <v>209</v>
      </c>
      <c r="AV4" s="19" t="s">
        <v>210</v>
      </c>
      <c r="AW4" s="19" t="s">
        <v>211</v>
      </c>
      <c r="AX4" s="19" t="s">
        <v>212</v>
      </c>
      <c r="AY4" s="19" t="s">
        <v>213</v>
      </c>
      <c r="AZ4" s="32" t="s">
        <v>214</v>
      </c>
      <c r="BA4" s="9" t="s">
        <v>1009</v>
      </c>
      <c r="BB4" s="22" t="s">
        <v>209</v>
      </c>
      <c r="BC4" s="22" t="s">
        <v>210</v>
      </c>
      <c r="BD4" s="22" t="s">
        <v>211</v>
      </c>
      <c r="BE4" s="22" t="s">
        <v>212</v>
      </c>
      <c r="BF4" s="22" t="s">
        <v>213</v>
      </c>
      <c r="BG4" s="10" t="s">
        <v>214</v>
      </c>
      <c r="BH4" s="9" t="s">
        <v>209</v>
      </c>
      <c r="BI4" s="22" t="s">
        <v>210</v>
      </c>
      <c r="BJ4" s="22" t="s">
        <v>211</v>
      </c>
      <c r="BK4" s="22" t="s">
        <v>212</v>
      </c>
      <c r="BL4" s="22" t="s">
        <v>213</v>
      </c>
      <c r="BM4" s="10" t="s">
        <v>214</v>
      </c>
      <c r="BN4" s="47" t="s">
        <v>1038</v>
      </c>
      <c r="BO4" s="19" t="s">
        <v>1012</v>
      </c>
      <c r="BP4" s="19" t="s">
        <v>209</v>
      </c>
      <c r="BQ4" s="19" t="s">
        <v>210</v>
      </c>
      <c r="BR4" s="19" t="s">
        <v>211</v>
      </c>
      <c r="BS4" s="19" t="s">
        <v>212</v>
      </c>
      <c r="BT4" s="19" t="s">
        <v>213</v>
      </c>
      <c r="BU4" s="19" t="s">
        <v>214</v>
      </c>
      <c r="BV4" s="15" t="s">
        <v>1033</v>
      </c>
      <c r="BW4" s="15" t="s">
        <v>1035</v>
      </c>
      <c r="BX4" s="15" t="s">
        <v>1037</v>
      </c>
      <c r="BY4" s="19" t="s">
        <v>1014</v>
      </c>
      <c r="BZ4" s="19" t="s">
        <v>209</v>
      </c>
      <c r="CA4" s="19" t="s">
        <v>210</v>
      </c>
      <c r="CB4" s="19" t="s">
        <v>211</v>
      </c>
      <c r="CC4" s="19" t="s">
        <v>212</v>
      </c>
      <c r="CD4" s="19" t="s">
        <v>213</v>
      </c>
      <c r="CE4" s="32" t="s">
        <v>214</v>
      </c>
      <c r="CF4" s="9" t="s">
        <v>1009</v>
      </c>
      <c r="CG4" s="22" t="s">
        <v>209</v>
      </c>
      <c r="CH4" s="22" t="s">
        <v>210</v>
      </c>
      <c r="CI4" s="22" t="s">
        <v>211</v>
      </c>
      <c r="CJ4" s="22" t="s">
        <v>212</v>
      </c>
      <c r="CK4" s="22" t="s">
        <v>213</v>
      </c>
      <c r="CL4" s="10" t="s">
        <v>214</v>
      </c>
      <c r="CM4" s="9" t="s">
        <v>209</v>
      </c>
      <c r="CN4" s="22" t="s">
        <v>210</v>
      </c>
      <c r="CO4" s="22" t="s">
        <v>211</v>
      </c>
      <c r="CP4" s="22" t="s">
        <v>212</v>
      </c>
      <c r="CQ4" s="22" t="s">
        <v>213</v>
      </c>
      <c r="CR4" s="10" t="s">
        <v>214</v>
      </c>
      <c r="CS4" s="47" t="s">
        <v>1048</v>
      </c>
    </row>
    <row r="5" spans="2:97" x14ac:dyDescent="0.35">
      <c r="B5" t="s">
        <v>242</v>
      </c>
      <c r="C5" s="14"/>
      <c r="D5">
        <f>_xlfn.XLOOKUP(C5,responding_LAs!B:B,responding_LAs!A:A)</f>
        <v>0</v>
      </c>
      <c r="E5" s="15" t="str">
        <f>IF(ISBLANK(INDEX(raw_data!$A$1:$CY$150, MATCH(benchmarking!$D5, raw_data!$A:$A, 0), MATCH(benchmarking!E$3, raw_data!$1:$1, 0))),"",IFERROR(INDEX(raw_data!$A$1:$CY$150, MATCH(benchmarking!$D5, raw_data!$A:$A, 0), MATCH(benchmarking!E$3, raw_data!$1:$1, 0)),""))</f>
        <v/>
      </c>
      <c r="F5" s="15" t="str">
        <f>IF(ISBLANK(INDEX(raw_data!$A$1:$CY$150, MATCH(benchmarking!$D5, raw_data!$A:$A, 0), MATCH(benchmarking!F$3, raw_data!$1:$1, 0))),"",IFERROR(INDEX(raw_data!$A$1:$CY$150, MATCH(benchmarking!$D5, raw_data!$A:$A, 0), MATCH(benchmarking!F$3, raw_data!$1:$1, 0)),""))</f>
        <v/>
      </c>
      <c r="G5" s="15" t="str">
        <f>IF(ISBLANK(INDEX(raw_data!$A$1:$CY$150, MATCH(benchmarking!$D5, raw_data!$A:$A, 0), MATCH(benchmarking!G$3, raw_data!$1:$1, 0))),"",IFERROR(INDEX(raw_data!$A$1:$CY$150, MATCH(benchmarking!$D5, raw_data!$A:$A, 0), MATCH(benchmarking!G$3, raw_data!$1:$1, 0)),""))</f>
        <v/>
      </c>
      <c r="H5" s="15" t="str">
        <f>IF(ISBLANK(INDEX(raw_data!$A$1:$CY$150, MATCH(benchmarking!$D5, raw_data!$A:$A, 0), MATCH(benchmarking!H$3, raw_data!$1:$1, 0))),"",IFERROR(INDEX(raw_data!$A$1:$CY$150, MATCH(benchmarking!$D5, raw_data!$A:$A, 0), MATCH(benchmarking!H$3, raw_data!$1:$1, 0)),""))</f>
        <v/>
      </c>
      <c r="I5" s="15" t="str">
        <f>IF(ISBLANK(INDEX(raw_data!$A$1:$CY$150, MATCH(benchmarking!$D5, raw_data!$A:$A, 0), MATCH(benchmarking!I$3, raw_data!$1:$1, 0))),"",IFERROR(INDEX(raw_data!$A$1:$CY$150, MATCH(benchmarking!$D5, raw_data!$A:$A, 0), MATCH(benchmarking!I$3, raw_data!$1:$1, 0)),""))</f>
        <v/>
      </c>
      <c r="J5" s="15" t="str">
        <f>IF(ISBLANK(INDEX(raw_data!$A$1:$CY$150, MATCH(benchmarking!$D5, raw_data!$A:$A, 0), MATCH(benchmarking!J$3, raw_data!$1:$1, 0))),"",IFERROR(INDEX(raw_data!$A$1:$CY$150, MATCH(benchmarking!$D5, raw_data!$A:$A, 0), MATCH(benchmarking!J$3, raw_data!$1:$1, 0)),""))</f>
        <v/>
      </c>
      <c r="K5" s="15" t="str">
        <f>IF(ISBLANK(INDEX(raw_data!$A$1:$CY$150, MATCH(benchmarking!$D5, raw_data!$A:$A, 0), MATCH(benchmarking!K$3, raw_data!$1:$1, 0))),"",IFERROR(INDEX(raw_data!$A$1:$CY$150, MATCH(benchmarking!$D5, raw_data!$A:$A, 0), MATCH(benchmarking!K$3, raw_data!$1:$1, 0)),""))</f>
        <v/>
      </c>
      <c r="L5" s="15">
        <f>IF(COUNTBLANK(F5:K5)=0,1,0)</f>
        <v>0</v>
      </c>
      <c r="M5" s="15" t="str">
        <f>IF(ISBLANK(INDEX(raw_data!$A$1:$CY$150, MATCH(benchmarking!$D5, raw_data!$A:$A, 0), MATCH(benchmarking!M$3, raw_data!$1:$1, 0))),"",IFERROR(INDEX(raw_data!$A$1:$CY$150, MATCH(benchmarking!$D5, raw_data!$A:$A, 0), MATCH(benchmarking!M$3, raw_data!$1:$1, 0)),""))</f>
        <v/>
      </c>
      <c r="N5" s="15">
        <f>IF(COUNTBLANK(E5) +COUNTBLANK(M5)=0,1,0)</f>
        <v>0</v>
      </c>
      <c r="O5" s="16" t="str">
        <f>IF(ISBLANK(INDEX(raw_data!$A$1:$CY$150, MATCH(benchmarking!$D5, raw_data!$A:$A, 0), MATCH(benchmarking!O$3, raw_data!$1:$1, 0))),"",IFERROR(INDEX(raw_data!$A$1:$CY$150, MATCH(benchmarking!$D5, raw_data!$A:$A, 0), MATCH(benchmarking!O$3, raw_data!$1:$1, 0)),""))</f>
        <v/>
      </c>
      <c r="P5" s="16" t="str">
        <f>IF(ISBLANK(INDEX(raw_data!$A$1:$CY$150, MATCH(benchmarking!$D5, raw_data!$A:$A, 0), MATCH(benchmarking!P$3, raw_data!$1:$1, 0))),"",IFERROR(INDEX(raw_data!$A$1:$CY$150, MATCH(benchmarking!$D5, raw_data!$A:$A, 0), MATCH(benchmarking!P$3, raw_data!$1:$1, 0)),""))</f>
        <v/>
      </c>
      <c r="Q5" s="16" t="str">
        <f>IF(ISBLANK(INDEX(raw_data!$A$1:$CY$150, MATCH(benchmarking!$D5, raw_data!$A:$A, 0), MATCH(benchmarking!Q$3, raw_data!$1:$1, 0))),"",IFERROR(INDEX(raw_data!$A$1:$CY$150, MATCH(benchmarking!$D5, raw_data!$A:$A, 0), MATCH(benchmarking!Q$3, raw_data!$1:$1, 0)),""))</f>
        <v/>
      </c>
      <c r="R5" s="16" t="str">
        <f>IF(ISBLANK(INDEX(raw_data!$A$1:$CY$150, MATCH(benchmarking!$D5, raw_data!$A:$A, 0), MATCH(benchmarking!R$3, raw_data!$1:$1, 0))),"",IFERROR(INDEX(raw_data!$A$1:$CY$150, MATCH(benchmarking!$D5, raw_data!$A:$A, 0), MATCH(benchmarking!R$3, raw_data!$1:$1, 0)),""))</f>
        <v/>
      </c>
      <c r="S5" s="16" t="str">
        <f>IF(ISBLANK(INDEX(raw_data!$A$1:$CY$150, MATCH(benchmarking!$D5, raw_data!$A:$A, 0), MATCH(benchmarking!S$3, raw_data!$1:$1, 0))),"",IFERROR(INDEX(raw_data!$A$1:$CY$150, MATCH(benchmarking!$D5, raw_data!$A:$A, 0), MATCH(benchmarking!S$3, raw_data!$1:$1, 0)),""))</f>
        <v/>
      </c>
      <c r="T5" s="16" t="str">
        <f>IF(ISBLANK(INDEX(raw_data!$A$1:$CY$150, MATCH(benchmarking!$D5, raw_data!$A:$A, 0), MATCH(benchmarking!T$3, raw_data!$1:$1, 0))),"",IFERROR(INDEX(raw_data!$A$1:$CY$150, MATCH(benchmarking!$D5, raw_data!$A:$A, 0), MATCH(benchmarking!T$3, raw_data!$1:$1, 0)),""))</f>
        <v/>
      </c>
      <c r="U5" s="16" t="str">
        <f>IF(ISBLANK(INDEX(raw_data!$A$1:$CY$150, MATCH(benchmarking!$D5, raw_data!$A:$A, 0), MATCH(benchmarking!U$3, raw_data!$1:$1, 0))),"",IFERROR(INDEX(raw_data!$A$1:$CY$150, MATCH(benchmarking!$D5, raw_data!$A:$A, 0), MATCH(benchmarking!U$3, raw_data!$1:$1, 0)),""))</f>
        <v/>
      </c>
      <c r="V5" s="7" t="str">
        <f>IFERROR(O5/E5,"")</f>
        <v/>
      </c>
      <c r="W5" s="8" t="str">
        <f t="shared" ref="W5" si="0">IFERROR(P5/F5,"")</f>
        <v/>
      </c>
      <c r="X5" s="8" t="str">
        <f>IFERROR(Q5/G5,"")</f>
        <v/>
      </c>
      <c r="Y5" s="8" t="str">
        <f t="shared" ref="Y5" si="1">IFERROR(R5/H5,"")</f>
        <v/>
      </c>
      <c r="Z5" s="8" t="str">
        <f t="shared" ref="Z5" si="2">IFERROR(S5/I5,"")</f>
        <v/>
      </c>
      <c r="AA5" s="8" t="str">
        <f t="shared" ref="AA5" si="3">IFERROR(T5/J5,"")</f>
        <v/>
      </c>
      <c r="AB5" s="11" t="str">
        <f t="shared" ref="AB5" si="4">IFERROR(U5/K5,"")</f>
        <v/>
      </c>
      <c r="AC5" s="34" t="str">
        <f t="shared" ref="AC5:AH5" si="5">IF($L5=1,F5/SUM($F5:$K5),"")</f>
        <v/>
      </c>
      <c r="AD5" s="33" t="str">
        <f t="shared" si="5"/>
        <v/>
      </c>
      <c r="AE5" s="33" t="str">
        <f t="shared" si="5"/>
        <v/>
      </c>
      <c r="AF5" s="33" t="str">
        <f t="shared" si="5"/>
        <v/>
      </c>
      <c r="AG5" s="33" t="str">
        <f t="shared" si="5"/>
        <v/>
      </c>
      <c r="AH5" s="35" t="str">
        <f t="shared" si="5"/>
        <v/>
      </c>
      <c r="AI5" s="48" t="str">
        <f>IF(N5=1,M5/E5,"")</f>
        <v/>
      </c>
      <c r="AJ5" s="19" t="str">
        <f>IF(ISBLANK(INDEX(raw_data!$A$1:$CY$150, MATCH(benchmarking!$D5, raw_data!$A:$A, 0), MATCH(benchmarking!AJ$3, raw_data!$1:$1, 0))),"",IFERROR(INDEX(raw_data!$A$1:$CY$150, MATCH(benchmarking!$D5, raw_data!$A:$A, 0), MATCH(benchmarking!AJ$3, raw_data!$1:$1, 0)),""))</f>
        <v/>
      </c>
      <c r="AK5" s="19" t="str">
        <f>IF(ISBLANK(INDEX(raw_data!$A$1:$CY$150, MATCH(benchmarking!$D5, raw_data!$A:$A, 0), MATCH(benchmarking!AK$3, raw_data!$1:$1, 0))),"",IFERROR(INDEX(raw_data!$A$1:$CY$150, MATCH(benchmarking!$D5, raw_data!$A:$A, 0), MATCH(benchmarking!AK$3, raw_data!$1:$1, 0)),""))</f>
        <v/>
      </c>
      <c r="AL5" s="19" t="str">
        <f>IF(ISBLANK(INDEX(raw_data!$A$1:$CY$150, MATCH(benchmarking!$D5, raw_data!$A:$A, 0), MATCH(benchmarking!AL$3, raw_data!$1:$1, 0))),"",IFERROR(INDEX(raw_data!$A$1:$CY$150, MATCH(benchmarking!$D5, raw_data!$A:$A, 0), MATCH(benchmarking!AL$3, raw_data!$1:$1, 0)),""))</f>
        <v/>
      </c>
      <c r="AM5" s="19" t="str">
        <f>IF(ISBLANK(INDEX(raw_data!$A$1:$CY$150, MATCH(benchmarking!$D5, raw_data!$A:$A, 0), MATCH(benchmarking!AM$3, raw_data!$1:$1, 0))),"",IFERROR(INDEX(raw_data!$A$1:$CY$150, MATCH(benchmarking!$D5, raw_data!$A:$A, 0), MATCH(benchmarking!AM$3, raw_data!$1:$1, 0)),""))</f>
        <v/>
      </c>
      <c r="AN5" s="19" t="str">
        <f>IF(ISBLANK(INDEX(raw_data!$A$1:$CY$150, MATCH(benchmarking!$D5, raw_data!$A:$A, 0), MATCH(benchmarking!AN$3, raw_data!$1:$1, 0))),"",IFERROR(INDEX(raw_data!$A$1:$CY$150, MATCH(benchmarking!$D5, raw_data!$A:$A, 0), MATCH(benchmarking!AN$3, raw_data!$1:$1, 0)),""))</f>
        <v/>
      </c>
      <c r="AO5" s="19" t="str">
        <f>IF(ISBLANK(INDEX(raw_data!$A$1:$CY$150, MATCH(benchmarking!$D5, raw_data!$A:$A, 0), MATCH(benchmarking!AO$3, raw_data!$1:$1, 0))),"",IFERROR(INDEX(raw_data!$A$1:$CY$150, MATCH(benchmarking!$D5, raw_data!$A:$A, 0), MATCH(benchmarking!AO$3, raw_data!$1:$1, 0)),""))</f>
        <v/>
      </c>
      <c r="AP5" s="19" t="str">
        <f>IF(ISBLANK(INDEX(raw_data!$A$1:$CY$150, MATCH(benchmarking!$D5, raw_data!$A:$A, 0), MATCH(benchmarking!AP$3, raw_data!$1:$1, 0))),"",IFERROR(INDEX(raw_data!$A$1:$CY$150, MATCH(benchmarking!$D5, raw_data!$A:$A, 0), MATCH(benchmarking!AP$3, raw_data!$1:$1, 0)),""))</f>
        <v/>
      </c>
      <c r="AQ5" s="15">
        <f>IF(COUNTBLANK(AK5:AP5)=0,1,0)</f>
        <v>0</v>
      </c>
      <c r="AR5" s="19" t="str">
        <f>IF(ISBLANK(INDEX(raw_data!$A$1:$CY$150, MATCH(benchmarking!$D5, raw_data!$A:$A, 0), MATCH(benchmarking!AR$3, raw_data!$1:$1, 0))),"",IFERROR(INDEX(raw_data!$A$1:$CY$150, MATCH(benchmarking!$D5, raw_data!$A:$A, 0), MATCH(benchmarking!AR$3, raw_data!$1:$1, 0)),""))</f>
        <v/>
      </c>
      <c r="AS5" s="15">
        <f>IF(COUNTBLANK(AJ5) +COUNTBLANK(AR5)=0,1,0)</f>
        <v>0</v>
      </c>
      <c r="AT5" s="20" t="str">
        <f>IF(ISBLANK(INDEX(raw_data!$A$1:$CY$150, MATCH(benchmarking!$D5, raw_data!$A:$A, 0), MATCH(benchmarking!AT$3, raw_data!$1:$1, 0))),"",IFERROR(INDEX(raw_data!$A$1:$CY$150, MATCH(benchmarking!$D5, raw_data!$A:$A, 0), MATCH(benchmarking!AT$3, raw_data!$1:$1, 0)),""))</f>
        <v/>
      </c>
      <c r="AU5" s="20" t="str">
        <f>IF(ISBLANK(INDEX(raw_data!$A$1:$CY$150, MATCH(benchmarking!$D5, raw_data!$A:$A, 0), MATCH(benchmarking!AU$3, raw_data!$1:$1, 0))),"",IFERROR(INDEX(raw_data!$A$1:$CY$150, MATCH(benchmarking!$D5, raw_data!$A:$A, 0), MATCH(benchmarking!AU$3, raw_data!$1:$1, 0)),""))</f>
        <v/>
      </c>
      <c r="AV5" s="20" t="str">
        <f>IF(ISBLANK(INDEX(raw_data!$A$1:$CY$150, MATCH(benchmarking!$D5, raw_data!$A:$A, 0), MATCH(benchmarking!AV$3, raw_data!$1:$1, 0))),"",IFERROR(INDEX(raw_data!$A$1:$CY$150, MATCH(benchmarking!$D5, raw_data!$A:$A, 0), MATCH(benchmarking!AV$3, raw_data!$1:$1, 0)),""))</f>
        <v/>
      </c>
      <c r="AW5" s="20" t="str">
        <f>IF(ISBLANK(INDEX(raw_data!$A$1:$CY$150, MATCH(benchmarking!$D5, raw_data!$A:$A, 0), MATCH(benchmarking!AW$3, raw_data!$1:$1, 0))),"",IFERROR(INDEX(raw_data!$A$1:$CY$150, MATCH(benchmarking!$D5, raw_data!$A:$A, 0), MATCH(benchmarking!AW$3, raw_data!$1:$1, 0)),""))</f>
        <v/>
      </c>
      <c r="AX5" s="20" t="str">
        <f>IF(ISBLANK(INDEX(raw_data!$A$1:$CY$150, MATCH(benchmarking!$D5, raw_data!$A:$A, 0), MATCH(benchmarking!AX$3, raw_data!$1:$1, 0))),"",IFERROR(INDEX(raw_data!$A$1:$CY$150, MATCH(benchmarking!$D5, raw_data!$A:$A, 0), MATCH(benchmarking!AX$3, raw_data!$1:$1, 0)),""))</f>
        <v/>
      </c>
      <c r="AY5" s="20" t="str">
        <f>IF(ISBLANK(INDEX(raw_data!$A$1:$CY$150, MATCH(benchmarking!$D5, raw_data!$A:$A, 0), MATCH(benchmarking!AY$3, raw_data!$1:$1, 0))),"",IFERROR(INDEX(raw_data!$A$1:$CY$150, MATCH(benchmarking!$D5, raw_data!$A:$A, 0), MATCH(benchmarking!AY$3, raw_data!$1:$1, 0)),""))</f>
        <v/>
      </c>
      <c r="AZ5" s="20" t="str">
        <f>IF(ISBLANK(INDEX(raw_data!$A$1:$CY$150, MATCH(benchmarking!$D5, raw_data!$A:$A, 0), MATCH(benchmarking!AZ$3, raw_data!$1:$1, 0))),"",IFERROR(INDEX(raw_data!$A$1:$CY$150, MATCH(benchmarking!$D5, raw_data!$A:$A, 0), MATCH(benchmarking!AZ$3, raw_data!$1:$1, 0)),""))</f>
        <v/>
      </c>
      <c r="BA5" s="7" t="str">
        <f>IFERROR(AT5/AJ5,"")</f>
        <v/>
      </c>
      <c r="BB5" s="8" t="str">
        <f t="shared" ref="BB5" si="6">IFERROR(AU5/AK5,"")</f>
        <v/>
      </c>
      <c r="BC5" s="8" t="str">
        <f t="shared" ref="BC5" si="7">IFERROR(AV5/AL5,"")</f>
        <v/>
      </c>
      <c r="BD5" s="8" t="str">
        <f t="shared" ref="BD5" si="8">IFERROR(AW5/AM5,"")</f>
        <v/>
      </c>
      <c r="BE5" s="8" t="str">
        <f t="shared" ref="BE5" si="9">IFERROR(AX5/AN5,"")</f>
        <v/>
      </c>
      <c r="BF5" s="8" t="str">
        <f t="shared" ref="BF5" si="10">IFERROR(AY5/AO5,"")</f>
        <v/>
      </c>
      <c r="BG5" s="11" t="str">
        <f t="shared" ref="BG5" si="11">IFERROR(AZ5/AP5,"")</f>
        <v/>
      </c>
      <c r="BH5" s="34" t="str">
        <f t="shared" ref="BH5:BM5" si="12">IF($AQ5=1,AK5/SUM($AK5:$AP5),"")</f>
        <v/>
      </c>
      <c r="BI5" t="str">
        <f t="shared" si="12"/>
        <v/>
      </c>
      <c r="BJ5" t="str">
        <f t="shared" si="12"/>
        <v/>
      </c>
      <c r="BK5" t="str">
        <f t="shared" si="12"/>
        <v/>
      </c>
      <c r="BL5" t="str">
        <f t="shared" si="12"/>
        <v/>
      </c>
      <c r="BM5" s="6" t="str">
        <f t="shared" si="12"/>
        <v/>
      </c>
      <c r="BN5" s="48" t="str">
        <f>IF(AS5=1,AR5/AJ5,"")</f>
        <v/>
      </c>
      <c r="BO5" s="19" t="str">
        <f>IF(ISBLANK(INDEX(raw_data!$A$1:$CY$150, MATCH(benchmarking!$D5, raw_data!$A:$A, 0), MATCH(benchmarking!BO$3, raw_data!$1:$1, 0))),"",IFERROR(INDEX(raw_data!$A$1:$CY$150, MATCH(benchmarking!$D5, raw_data!$A:$A, 0), MATCH(benchmarking!BO$3, raw_data!$1:$1, 0)),""))</f>
        <v/>
      </c>
      <c r="BP5" s="19" t="str">
        <f>IF(ISBLANK(INDEX(raw_data!$A$1:$CY$150, MATCH(benchmarking!$D5, raw_data!$A:$A, 0), MATCH(benchmarking!BP$3, raw_data!$1:$1, 0))),"",IFERROR(INDEX(raw_data!$A$1:$CY$150, MATCH(benchmarking!$D5, raw_data!$A:$A, 0), MATCH(benchmarking!BP$3, raw_data!$1:$1, 0)),""))</f>
        <v/>
      </c>
      <c r="BQ5" s="19" t="str">
        <f>IF(ISBLANK(INDEX(raw_data!$A$1:$CY$150, MATCH(benchmarking!$D5, raw_data!$A:$A, 0), MATCH(benchmarking!BQ$3, raw_data!$1:$1, 0))),"",IFERROR(INDEX(raw_data!$A$1:$CY$150, MATCH(benchmarking!$D5, raw_data!$A:$A, 0), MATCH(benchmarking!BQ$3, raw_data!$1:$1, 0)),""))</f>
        <v/>
      </c>
      <c r="BR5" s="19" t="str">
        <f>IF(ISBLANK(INDEX(raw_data!$A$1:$CY$150, MATCH(benchmarking!$D5, raw_data!$A:$A, 0), MATCH(benchmarking!BR$3, raw_data!$1:$1, 0))),"",IFERROR(INDEX(raw_data!$A$1:$CY$150, MATCH(benchmarking!$D5, raw_data!$A:$A, 0), MATCH(benchmarking!BR$3, raw_data!$1:$1, 0)),""))</f>
        <v/>
      </c>
      <c r="BS5" s="19" t="str">
        <f>IF(ISBLANK(INDEX(raw_data!$A$1:$CY$150, MATCH(benchmarking!$D5, raw_data!$A:$A, 0), MATCH(benchmarking!BS$3, raw_data!$1:$1, 0))),"",IFERROR(INDEX(raw_data!$A$1:$CY$150, MATCH(benchmarking!$D5, raw_data!$A:$A, 0), MATCH(benchmarking!BS$3, raw_data!$1:$1, 0)),""))</f>
        <v/>
      </c>
      <c r="BT5" s="19" t="str">
        <f>IF(ISBLANK(INDEX(raw_data!$A$1:$CY$150, MATCH(benchmarking!$D5, raw_data!$A:$A, 0), MATCH(benchmarking!BT$3, raw_data!$1:$1, 0))),"",IFERROR(INDEX(raw_data!$A$1:$CY$150, MATCH(benchmarking!$D5, raw_data!$A:$A, 0), MATCH(benchmarking!BT$3, raw_data!$1:$1, 0)),""))</f>
        <v/>
      </c>
      <c r="BU5" s="19" t="str">
        <f>IF(ISBLANK(INDEX(raw_data!$A$1:$CY$150, MATCH(benchmarking!$D5, raw_data!$A:$A, 0), MATCH(benchmarking!BU$3, raw_data!$1:$1, 0))),"",IFERROR(INDEX(raw_data!$A$1:$CY$150, MATCH(benchmarking!$D5, raw_data!$A:$A, 0), MATCH(benchmarking!BU$3, raw_data!$1:$1, 0)),""))</f>
        <v/>
      </c>
      <c r="BV5" s="15">
        <f>IF(COUNTBLANK(BP5:BU5)=0,1,0)</f>
        <v>0</v>
      </c>
      <c r="BW5" s="19" t="str">
        <f>IF(ISBLANK(INDEX(raw_data!$A$1:$CY$150, MATCH(benchmarking!$D5, raw_data!$A:$A, 0), MATCH(benchmarking!BW$3, raw_data!$1:$1, 0))),"",IFERROR(INDEX(raw_data!$A$1:$CY$150, MATCH(benchmarking!$D5, raw_data!$A:$A, 0), MATCH(benchmarking!BW$3, raw_data!$1:$1, 0)),""))</f>
        <v/>
      </c>
      <c r="BX5" s="15">
        <f>IF(COUNTBLANK(BO5) +COUNTBLANK(BW5)=0,1,0)</f>
        <v>0</v>
      </c>
      <c r="BY5" s="20" t="str">
        <f>IF(ISBLANK(INDEX(raw_data!$A$1:$CY$150, MATCH(benchmarking!$D5, raw_data!$A:$A, 0), MATCH(benchmarking!BY$3, raw_data!$1:$1, 0))),"",IFERROR(INDEX(raw_data!$A$1:$CY$150, MATCH(benchmarking!$D5, raw_data!$A:$A, 0), MATCH(benchmarking!BY$3, raw_data!$1:$1, 0)),""))</f>
        <v/>
      </c>
      <c r="BZ5" s="20" t="str">
        <f>IF(ISBLANK(INDEX(raw_data!$A$1:$CY$150, MATCH(benchmarking!$D5, raw_data!$A:$A, 0), MATCH(benchmarking!BZ$3, raw_data!$1:$1, 0))),"",IFERROR(INDEX(raw_data!$A$1:$CY$150, MATCH(benchmarking!$D5, raw_data!$A:$A, 0), MATCH(benchmarking!BZ$3, raw_data!$1:$1, 0)),""))</f>
        <v/>
      </c>
      <c r="CA5" s="20" t="str">
        <f>IF(ISBLANK(INDEX(raw_data!$A$1:$CY$150, MATCH(benchmarking!$D5, raw_data!$A:$A, 0), MATCH(benchmarking!CA$3, raw_data!$1:$1, 0))),"",IFERROR(INDEX(raw_data!$A$1:$CY$150, MATCH(benchmarking!$D5, raw_data!$A:$A, 0), MATCH(benchmarking!CA$3, raw_data!$1:$1, 0)),""))</f>
        <v/>
      </c>
      <c r="CB5" s="20" t="str">
        <f>IF(ISBLANK(INDEX(raw_data!$A$1:$CY$150, MATCH(benchmarking!$D5, raw_data!$A:$A, 0), MATCH(benchmarking!CB$3, raw_data!$1:$1, 0))),"",IFERROR(INDEX(raw_data!$A$1:$CY$150, MATCH(benchmarking!$D5, raw_data!$A:$A, 0), MATCH(benchmarking!CB$3, raw_data!$1:$1, 0)),""))</f>
        <v/>
      </c>
      <c r="CC5" s="20" t="str">
        <f>IF(ISBLANK(INDEX(raw_data!$A$1:$CY$150, MATCH(benchmarking!$D5, raw_data!$A:$A, 0), MATCH(benchmarking!CC$3, raw_data!$1:$1, 0))),"",IFERROR(INDEX(raw_data!$A$1:$CY$150, MATCH(benchmarking!$D5, raw_data!$A:$A, 0), MATCH(benchmarking!CC$3, raw_data!$1:$1, 0)),""))</f>
        <v/>
      </c>
      <c r="CD5" s="20" t="str">
        <f>IF(ISBLANK(INDEX(raw_data!$A$1:$CY$150, MATCH(benchmarking!$D5, raw_data!$A:$A, 0), MATCH(benchmarking!CD$3, raw_data!$1:$1, 0))),"",IFERROR(INDEX(raw_data!$A$1:$CY$150, MATCH(benchmarking!$D5, raw_data!$A:$A, 0), MATCH(benchmarking!CD$3, raw_data!$1:$1, 0)),""))</f>
        <v/>
      </c>
      <c r="CE5" s="20" t="str">
        <f>IF(ISBLANK(INDEX(raw_data!$A$1:$CY$150, MATCH(benchmarking!$D5, raw_data!$A:$A, 0), MATCH(benchmarking!CE$3, raw_data!$1:$1, 0))),"",IFERROR(INDEX(raw_data!$A$1:$CY$150, MATCH(benchmarking!$D5, raw_data!$A:$A, 0), MATCH(benchmarking!CE$3, raw_data!$1:$1, 0)),""))</f>
        <v/>
      </c>
      <c r="CF5" s="7" t="str">
        <f>IFERROR(BY5/BO5,"")</f>
        <v/>
      </c>
      <c r="CG5" s="8" t="str">
        <f t="shared" ref="CG5" si="13">IFERROR(BZ5/BP5,"")</f>
        <v/>
      </c>
      <c r="CH5" s="8" t="str">
        <f t="shared" ref="CH5" si="14">IFERROR(CA5/BQ5,"")</f>
        <v/>
      </c>
      <c r="CI5" s="8" t="str">
        <f t="shared" ref="CI5" si="15">IFERROR(CB5/BR5,"")</f>
        <v/>
      </c>
      <c r="CJ5" s="8" t="str">
        <f t="shared" ref="CJ5" si="16">IFERROR(CC5/BS5,"")</f>
        <v/>
      </c>
      <c r="CK5" s="8" t="str">
        <f t="shared" ref="CK5" si="17">IFERROR(CD5/BT5,"")</f>
        <v/>
      </c>
      <c r="CL5" s="11" t="str">
        <f t="shared" ref="CL5" si="18">IFERROR(CE5/BU5,"")</f>
        <v/>
      </c>
      <c r="CM5" s="34" t="str">
        <f t="shared" ref="CM5:CR5" si="19">IF($BV5=1,BP5/SUM($BP5:$BU5),"")</f>
        <v/>
      </c>
      <c r="CN5" s="39" t="str">
        <f t="shared" si="19"/>
        <v/>
      </c>
      <c r="CO5" s="39" t="str">
        <f t="shared" si="19"/>
        <v/>
      </c>
      <c r="CP5" s="39" t="str">
        <f t="shared" si="19"/>
        <v/>
      </c>
      <c r="CQ5" s="39" t="str">
        <f t="shared" si="19"/>
        <v/>
      </c>
      <c r="CR5" s="40" t="str">
        <f t="shared" si="19"/>
        <v/>
      </c>
      <c r="CS5" s="48" t="str">
        <f>IF(BX5=1,BW5/BO5,"")</f>
        <v/>
      </c>
    </row>
    <row r="6" spans="2:97" ht="15" thickBot="1" x14ac:dyDescent="0.4">
      <c r="B6" s="1"/>
      <c r="C6" s="1"/>
      <c r="D6" s="1"/>
      <c r="O6" s="16"/>
      <c r="P6" s="16"/>
      <c r="Q6" s="16"/>
      <c r="R6" s="16"/>
      <c r="S6" s="16"/>
      <c r="T6" s="16"/>
      <c r="U6" s="16"/>
      <c r="V6" s="3"/>
      <c r="W6" s="1"/>
      <c r="X6" s="1"/>
      <c r="Y6" s="1"/>
      <c r="Z6" s="1"/>
      <c r="AA6" s="1"/>
      <c r="AB6" s="4"/>
      <c r="AC6" s="3"/>
      <c r="AD6" s="1"/>
      <c r="AE6" s="1"/>
      <c r="AF6" s="1"/>
      <c r="AG6" s="1"/>
      <c r="AH6" s="4"/>
      <c r="AI6" s="51"/>
      <c r="AJ6" s="19"/>
      <c r="AK6" s="19"/>
      <c r="AL6" s="19"/>
      <c r="AM6" s="19"/>
      <c r="AN6" s="19"/>
      <c r="AO6" s="19"/>
      <c r="AP6" s="19"/>
      <c r="AT6" s="20"/>
      <c r="AU6" s="20"/>
      <c r="AV6" s="20"/>
      <c r="AW6" s="20"/>
      <c r="AX6" s="20"/>
      <c r="AY6" s="20"/>
      <c r="AZ6" s="20"/>
      <c r="BA6" s="3"/>
      <c r="BB6" s="1"/>
      <c r="BC6" s="1"/>
      <c r="BD6" s="1"/>
      <c r="BE6" s="1"/>
      <c r="BF6" s="1"/>
      <c r="BG6" s="4"/>
      <c r="BH6" s="3"/>
      <c r="BI6" s="1"/>
      <c r="BJ6" s="1"/>
      <c r="BK6" s="1"/>
      <c r="BL6" s="1"/>
      <c r="BM6" s="4"/>
      <c r="BN6" s="51"/>
      <c r="BV6" s="15"/>
      <c r="BW6" s="15"/>
      <c r="BX6" s="15"/>
      <c r="CF6" s="3"/>
      <c r="CG6" s="1"/>
      <c r="CH6" s="1"/>
      <c r="CI6" s="1"/>
      <c r="CJ6" s="1"/>
      <c r="CK6" s="1"/>
      <c r="CL6" s="4"/>
      <c r="CM6" s="3"/>
      <c r="CN6" s="1"/>
      <c r="CO6" s="1"/>
      <c r="CP6" s="1"/>
      <c r="CQ6" s="1"/>
      <c r="CR6" s="4"/>
      <c r="CS6" s="51"/>
    </row>
    <row r="7" spans="2:97" x14ac:dyDescent="0.35">
      <c r="O7" s="16"/>
      <c r="P7" s="16"/>
      <c r="Q7" s="16"/>
      <c r="R7" s="16"/>
      <c r="S7" s="16"/>
      <c r="T7" s="16"/>
      <c r="U7" s="16"/>
      <c r="V7" s="17"/>
      <c r="AB7" s="6"/>
      <c r="AC7" s="5"/>
      <c r="AH7" s="6"/>
      <c r="AI7" s="46"/>
      <c r="AJ7" s="19"/>
      <c r="AK7" s="19"/>
      <c r="AL7" s="19"/>
      <c r="AM7" s="19"/>
      <c r="AN7" s="19"/>
      <c r="AO7" s="19"/>
      <c r="AP7" s="19"/>
      <c r="AT7" s="20"/>
      <c r="AU7" s="20"/>
      <c r="AV7" s="20"/>
      <c r="AW7" s="20"/>
      <c r="AX7" s="20"/>
      <c r="AY7" s="20"/>
      <c r="AZ7" s="20"/>
      <c r="BA7" s="5"/>
      <c r="BG7" s="6"/>
      <c r="BH7" s="5"/>
      <c r="BM7" s="6"/>
      <c r="BN7" s="46"/>
      <c r="BV7" s="15"/>
      <c r="BW7" s="15"/>
      <c r="BX7" s="15"/>
      <c r="CF7" s="5"/>
      <c r="CL7" s="6"/>
      <c r="CM7" s="5"/>
      <c r="CR7" s="6"/>
      <c r="CS7" s="46"/>
    </row>
    <row r="8" spans="2:97" x14ac:dyDescent="0.35">
      <c r="B8" t="s">
        <v>243</v>
      </c>
      <c r="O8" s="16"/>
      <c r="P8" s="16"/>
      <c r="Q8" s="16"/>
      <c r="R8" s="16"/>
      <c r="S8" s="16"/>
      <c r="T8" s="16"/>
      <c r="U8" s="16"/>
      <c r="V8" s="17"/>
      <c r="AB8" s="6"/>
      <c r="AC8" s="5"/>
      <c r="AH8" s="6"/>
      <c r="AI8" s="46"/>
      <c r="AJ8" s="19"/>
      <c r="AK8" s="19"/>
      <c r="AL8" s="19"/>
      <c r="AM8" s="19"/>
      <c r="AN8" s="19"/>
      <c r="AO8" s="19"/>
      <c r="AP8" s="19"/>
      <c r="AT8" s="20"/>
      <c r="AU8" s="20"/>
      <c r="AV8" s="20"/>
      <c r="AW8" s="20"/>
      <c r="AX8" s="20"/>
      <c r="AY8" s="20"/>
      <c r="AZ8" s="20"/>
      <c r="BA8" s="5"/>
      <c r="BG8" s="6"/>
      <c r="BH8" s="5"/>
      <c r="BM8" s="6"/>
      <c r="BN8" s="46"/>
      <c r="BV8" s="15"/>
      <c r="BW8" s="15"/>
      <c r="BX8" s="15"/>
      <c r="CF8" s="5"/>
      <c r="CL8" s="6"/>
      <c r="CM8" s="5"/>
      <c r="CR8" s="6"/>
      <c r="CS8" s="46"/>
    </row>
    <row r="9" spans="2:97" x14ac:dyDescent="0.35">
      <c r="B9" t="s">
        <v>244</v>
      </c>
      <c r="C9" s="14"/>
      <c r="D9">
        <f>_xlfn.XLOOKUP(C9,responding_LAs!B:B,responding_LAs!A:A)</f>
        <v>0</v>
      </c>
      <c r="E9" s="15" t="str">
        <f>IF(ISBLANK(INDEX(raw_data!$A$1:$CY$150, MATCH(benchmarking!$D9, raw_data!$A:$A, 0), MATCH(benchmarking!E$3, raw_data!$1:$1, 0))),"",IFERROR(INDEX(raw_data!$A$1:$CY$150, MATCH(benchmarking!$D9, raw_data!$A:$A, 0), MATCH(benchmarking!E$3, raw_data!$1:$1, 0)),""))</f>
        <v/>
      </c>
      <c r="F9" s="15" t="str">
        <f>IF(ISBLANK(INDEX(raw_data!$A$1:$CY$150, MATCH(benchmarking!$D9, raw_data!$A:$A, 0), MATCH(benchmarking!F$3, raw_data!$1:$1, 0))),"",IFERROR(INDEX(raw_data!$A$1:$CY$150, MATCH(benchmarking!$D9, raw_data!$A:$A, 0), MATCH(benchmarking!F$3, raw_data!$1:$1, 0)),""))</f>
        <v/>
      </c>
      <c r="G9" s="15" t="str">
        <f>IF(ISBLANK(INDEX(raw_data!$A$1:$CY$150, MATCH(benchmarking!$D9, raw_data!$A:$A, 0), MATCH(benchmarking!G$3, raw_data!$1:$1, 0))),"",IFERROR(INDEX(raw_data!$A$1:$CY$150, MATCH(benchmarking!$D9, raw_data!$A:$A, 0), MATCH(benchmarking!G$3, raw_data!$1:$1, 0)),""))</f>
        <v/>
      </c>
      <c r="H9" s="15" t="str">
        <f>IF(ISBLANK(INDEX(raw_data!$A$1:$CY$150, MATCH(benchmarking!$D9, raw_data!$A:$A, 0), MATCH(benchmarking!H$3, raw_data!$1:$1, 0))),"",IFERROR(INDEX(raw_data!$A$1:$CY$150, MATCH(benchmarking!$D9, raw_data!$A:$A, 0), MATCH(benchmarking!H$3, raw_data!$1:$1, 0)),""))</f>
        <v/>
      </c>
      <c r="I9" s="15" t="str">
        <f>IF(ISBLANK(INDEX(raw_data!$A$1:$CY$150, MATCH(benchmarking!$D9, raw_data!$A:$A, 0), MATCH(benchmarking!I$3, raw_data!$1:$1, 0))),"",IFERROR(INDEX(raw_data!$A$1:$CY$150, MATCH(benchmarking!$D9, raw_data!$A:$A, 0), MATCH(benchmarking!I$3, raw_data!$1:$1, 0)),""))</f>
        <v/>
      </c>
      <c r="J9" s="15" t="str">
        <f>IF(ISBLANK(INDEX(raw_data!$A$1:$CY$150, MATCH(benchmarking!$D9, raw_data!$A:$A, 0), MATCH(benchmarking!J$3, raw_data!$1:$1, 0))),"",IFERROR(INDEX(raw_data!$A$1:$CY$150, MATCH(benchmarking!$D9, raw_data!$A:$A, 0), MATCH(benchmarking!J$3, raw_data!$1:$1, 0)),""))</f>
        <v/>
      </c>
      <c r="K9" s="15" t="str">
        <f>IF(ISBLANK(INDEX(raw_data!$A$1:$CY$150, MATCH(benchmarking!$D9, raw_data!$A:$A, 0), MATCH(benchmarking!K$3, raw_data!$1:$1, 0))),"",IFERROR(INDEX(raw_data!$A$1:$CY$150, MATCH(benchmarking!$D9, raw_data!$A:$A, 0), MATCH(benchmarking!K$3, raw_data!$1:$1, 0)),""))</f>
        <v/>
      </c>
      <c r="L9" s="15">
        <f t="shared" ref="L9:L14" si="20">IF(COUNTBLANK(F9:K9)=0,1,0)</f>
        <v>0</v>
      </c>
      <c r="M9" s="15" t="str">
        <f>IF(ISBLANK(INDEX(raw_data!$A$1:$CY$150, MATCH(benchmarking!$D9, raw_data!$A:$A, 0), MATCH(benchmarking!M$3, raw_data!$1:$1, 0))),"",IFERROR(INDEX(raw_data!$A$1:$CY$150, MATCH(benchmarking!$D9, raw_data!$A:$A, 0), MATCH(benchmarking!M$3, raw_data!$1:$1, 0)),""))</f>
        <v/>
      </c>
      <c r="N9" s="15">
        <f t="shared" ref="N9:N14" si="21">IF(COUNTBLANK(E9) +COUNTBLANK(M9)=0,1,0)</f>
        <v>0</v>
      </c>
      <c r="O9" s="16" t="str">
        <f>IF(ISBLANK(INDEX(raw_data!$A$1:$CY$150, MATCH(benchmarking!$D9, raw_data!$A:$A, 0), MATCH(benchmarking!O$3, raw_data!$1:$1, 0))),"",IFERROR(INDEX(raw_data!$A$1:$CY$150, MATCH(benchmarking!$D9, raw_data!$A:$A, 0), MATCH(benchmarking!O$3, raw_data!$1:$1, 0)),""))</f>
        <v/>
      </c>
      <c r="P9" s="16" t="str">
        <f>IF(ISBLANK(INDEX(raw_data!$A$1:$CY$150, MATCH(benchmarking!$D9, raw_data!$A:$A, 0), MATCH(benchmarking!P$3, raw_data!$1:$1, 0))),"",IFERROR(INDEX(raw_data!$A$1:$CY$150, MATCH(benchmarking!$D9, raw_data!$A:$A, 0), MATCH(benchmarking!P$3, raw_data!$1:$1, 0)),""))</f>
        <v/>
      </c>
      <c r="Q9" s="16" t="str">
        <f>IF(ISBLANK(INDEX(raw_data!$A$1:$CY$150, MATCH(benchmarking!$D9, raw_data!$A:$A, 0), MATCH(benchmarking!Q$3, raw_data!$1:$1, 0))),"",IFERROR(INDEX(raw_data!$A$1:$CY$150, MATCH(benchmarking!$D9, raw_data!$A:$A, 0), MATCH(benchmarking!Q$3, raw_data!$1:$1, 0)),""))</f>
        <v/>
      </c>
      <c r="R9" s="16" t="str">
        <f>IF(ISBLANK(INDEX(raw_data!$A$1:$CY$150, MATCH(benchmarking!$D9, raw_data!$A:$A, 0), MATCH(benchmarking!R$3, raw_data!$1:$1, 0))),"",IFERROR(INDEX(raw_data!$A$1:$CY$150, MATCH(benchmarking!$D9, raw_data!$A:$A, 0), MATCH(benchmarking!R$3, raw_data!$1:$1, 0)),""))</f>
        <v/>
      </c>
      <c r="S9" s="16" t="str">
        <f>IF(ISBLANK(INDEX(raw_data!$A$1:$CY$150, MATCH(benchmarking!$D9, raw_data!$A:$A, 0), MATCH(benchmarking!S$3, raw_data!$1:$1, 0))),"",IFERROR(INDEX(raw_data!$A$1:$CY$150, MATCH(benchmarking!$D9, raw_data!$A:$A, 0), MATCH(benchmarking!S$3, raw_data!$1:$1, 0)),""))</f>
        <v/>
      </c>
      <c r="T9" s="16" t="str">
        <f>IF(ISBLANK(INDEX(raw_data!$A$1:$CY$150, MATCH(benchmarking!$D9, raw_data!$A:$A, 0), MATCH(benchmarking!T$3, raw_data!$1:$1, 0))),"",IFERROR(INDEX(raw_data!$A$1:$CY$150, MATCH(benchmarking!$D9, raw_data!$A:$A, 0), MATCH(benchmarking!T$3, raw_data!$1:$1, 0)),""))</f>
        <v/>
      </c>
      <c r="U9" s="16" t="str">
        <f>IF(ISBLANK(INDEX(raw_data!$A$1:$CY$150, MATCH(benchmarking!$D9, raw_data!$A:$A, 0), MATCH(benchmarking!U$3, raw_data!$1:$1, 0))),"",IFERROR(INDEX(raw_data!$A$1:$CY$150, MATCH(benchmarking!$D9, raw_data!$A:$A, 0), MATCH(benchmarking!U$3, raw_data!$1:$1, 0)),""))</f>
        <v/>
      </c>
      <c r="V9" s="7" t="str">
        <f t="shared" ref="V9:AB14" si="22">IFERROR(O9/E9,"")</f>
        <v/>
      </c>
      <c r="W9" s="8" t="str">
        <f t="shared" si="22"/>
        <v/>
      </c>
      <c r="X9" s="8" t="str">
        <f t="shared" si="22"/>
        <v/>
      </c>
      <c r="Y9" s="8" t="str">
        <f t="shared" si="22"/>
        <v/>
      </c>
      <c r="Z9" s="8" t="str">
        <f t="shared" si="22"/>
        <v/>
      </c>
      <c r="AA9" s="8" t="str">
        <f t="shared" si="22"/>
        <v/>
      </c>
      <c r="AB9" s="11" t="str">
        <f t="shared" si="22"/>
        <v/>
      </c>
      <c r="AC9" s="34" t="str">
        <f t="shared" ref="AC9:AC15" si="23">IF($L9=1,F9/SUM($F9:$K9),"")</f>
        <v/>
      </c>
      <c r="AD9" s="33" t="str">
        <f t="shared" ref="AD9:AD15" si="24">IF($L9=1,G9/SUM($F9:$K9),"")</f>
        <v/>
      </c>
      <c r="AE9" s="33" t="str">
        <f t="shared" ref="AE9:AE15" si="25">IF($L9=1,H9/SUM($F9:$K9),"")</f>
        <v/>
      </c>
      <c r="AF9" s="33" t="str">
        <f t="shared" ref="AF9:AF15" si="26">IF($L9=1,I9/SUM($F9:$K9),"")</f>
        <v/>
      </c>
      <c r="AG9" s="33" t="str">
        <f t="shared" ref="AG9:AG15" si="27">IF($L9=1,J9/SUM($F9:$K9),"")</f>
        <v/>
      </c>
      <c r="AH9" s="35" t="str">
        <f t="shared" ref="AH9:AH15" si="28">IF($L9=1,K9/SUM($F9:$K9),"")</f>
        <v/>
      </c>
      <c r="AI9" s="48" t="str">
        <f t="shared" ref="AI9:AI14" si="29">IF(N9=1,M9/E9,"")</f>
        <v/>
      </c>
      <c r="AJ9" s="19" t="str">
        <f>IF(ISBLANK(INDEX(raw_data!$A$1:$CY$150, MATCH(benchmarking!$D9, raw_data!$A:$A, 0), MATCH(benchmarking!AJ$3, raw_data!$1:$1, 0))),"",IFERROR(INDEX(raw_data!$A$1:$CY$150, MATCH(benchmarking!$D9, raw_data!$A:$A, 0), MATCH(benchmarking!AJ$3, raw_data!$1:$1, 0)),""))</f>
        <v/>
      </c>
      <c r="AK9" s="19" t="str">
        <f>IF(ISBLANK(INDEX(raw_data!$A$1:$CY$150, MATCH(benchmarking!$D9, raw_data!$A:$A, 0), MATCH(benchmarking!AK$3, raw_data!$1:$1, 0))),"",IFERROR(INDEX(raw_data!$A$1:$CY$150, MATCH(benchmarking!$D9, raw_data!$A:$A, 0), MATCH(benchmarking!AK$3, raw_data!$1:$1, 0)),""))</f>
        <v/>
      </c>
      <c r="AL9" s="19" t="str">
        <f>IF(ISBLANK(INDEX(raw_data!$A$1:$CY$150, MATCH(benchmarking!$D9, raw_data!$A:$A, 0), MATCH(benchmarking!AL$3, raw_data!$1:$1, 0))),"",IFERROR(INDEX(raw_data!$A$1:$CY$150, MATCH(benchmarking!$D9, raw_data!$A:$A, 0), MATCH(benchmarking!AL$3, raw_data!$1:$1, 0)),""))</f>
        <v/>
      </c>
      <c r="AM9" s="19" t="str">
        <f>IF(ISBLANK(INDEX(raw_data!$A$1:$CY$150, MATCH(benchmarking!$D9, raw_data!$A:$A, 0), MATCH(benchmarking!AM$3, raw_data!$1:$1, 0))),"",IFERROR(INDEX(raw_data!$A$1:$CY$150, MATCH(benchmarking!$D9, raw_data!$A:$A, 0), MATCH(benchmarking!AM$3, raw_data!$1:$1, 0)),""))</f>
        <v/>
      </c>
      <c r="AN9" s="19" t="str">
        <f>IF(ISBLANK(INDEX(raw_data!$A$1:$CY$150, MATCH(benchmarking!$D9, raw_data!$A:$A, 0), MATCH(benchmarking!AN$3, raw_data!$1:$1, 0))),"",IFERROR(INDEX(raw_data!$A$1:$CY$150, MATCH(benchmarking!$D9, raw_data!$A:$A, 0), MATCH(benchmarking!AN$3, raw_data!$1:$1, 0)),""))</f>
        <v/>
      </c>
      <c r="AO9" s="19" t="str">
        <f>IF(ISBLANK(INDEX(raw_data!$A$1:$CY$150, MATCH(benchmarking!$D9, raw_data!$A:$A, 0), MATCH(benchmarking!AO$3, raw_data!$1:$1, 0))),"",IFERROR(INDEX(raw_data!$A$1:$CY$150, MATCH(benchmarking!$D9, raw_data!$A:$A, 0), MATCH(benchmarking!AO$3, raw_data!$1:$1, 0)),""))</f>
        <v/>
      </c>
      <c r="AP9" s="19" t="str">
        <f>IF(ISBLANK(INDEX(raw_data!$A$1:$CY$150, MATCH(benchmarking!$D9, raw_data!$A:$A, 0), MATCH(benchmarking!AP$3, raw_data!$1:$1, 0))),"",IFERROR(INDEX(raw_data!$A$1:$CY$150, MATCH(benchmarking!$D9, raw_data!$A:$A, 0), MATCH(benchmarking!AP$3, raw_data!$1:$1, 0)),""))</f>
        <v/>
      </c>
      <c r="AQ9" s="15">
        <f>IF(COUNTBLANK(AK9:AP9)=0,1,0)</f>
        <v>0</v>
      </c>
      <c r="AR9" s="19" t="str">
        <f>IF(ISBLANK(INDEX(raw_data!$A$1:$CY$150, MATCH(benchmarking!$D9, raw_data!$A:$A, 0), MATCH(benchmarking!AR$3, raw_data!$1:$1, 0))),"",IFERROR(INDEX(raw_data!$A$1:$CY$150, MATCH(benchmarking!$D9, raw_data!$A:$A, 0), MATCH(benchmarking!AR$3, raw_data!$1:$1, 0)),""))</f>
        <v/>
      </c>
      <c r="AS9" s="15">
        <f t="shared" ref="AS9:AS14" si="30">IF(COUNTBLANK(AJ9) +COUNTBLANK(AR9)=0,1,0)</f>
        <v>0</v>
      </c>
      <c r="AT9" s="20" t="str">
        <f>IF(ISBLANK(INDEX(raw_data!$A$1:$CY$150, MATCH(benchmarking!$D9, raw_data!$A:$A, 0), MATCH(benchmarking!AT$3, raw_data!$1:$1, 0))),"",IFERROR(INDEX(raw_data!$A$1:$CY$150, MATCH(benchmarking!$D9, raw_data!$A:$A, 0), MATCH(benchmarking!AT$3, raw_data!$1:$1, 0)),""))</f>
        <v/>
      </c>
      <c r="AU9" s="20" t="str">
        <f>IF(ISBLANK(INDEX(raw_data!$A$1:$CY$150, MATCH(benchmarking!$D9, raw_data!$A:$A, 0), MATCH(benchmarking!AU$3, raw_data!$1:$1, 0))),"",IFERROR(INDEX(raw_data!$A$1:$CY$150, MATCH(benchmarking!$D9, raw_data!$A:$A, 0), MATCH(benchmarking!AU$3, raw_data!$1:$1, 0)),""))</f>
        <v/>
      </c>
      <c r="AV9" s="20" t="str">
        <f>IF(ISBLANK(INDEX(raw_data!$A$1:$CY$150, MATCH(benchmarking!$D9, raw_data!$A:$A, 0), MATCH(benchmarking!AV$3, raw_data!$1:$1, 0))),"",IFERROR(INDEX(raw_data!$A$1:$CY$150, MATCH(benchmarking!$D9, raw_data!$A:$A, 0), MATCH(benchmarking!AV$3, raw_data!$1:$1, 0)),""))</f>
        <v/>
      </c>
      <c r="AW9" s="20" t="str">
        <f>IF(ISBLANK(INDEX(raw_data!$A$1:$CY$150, MATCH(benchmarking!$D9, raw_data!$A:$A, 0), MATCH(benchmarking!AW$3, raw_data!$1:$1, 0))),"",IFERROR(INDEX(raw_data!$A$1:$CY$150, MATCH(benchmarking!$D9, raw_data!$A:$A, 0), MATCH(benchmarking!AW$3, raw_data!$1:$1, 0)),""))</f>
        <v/>
      </c>
      <c r="AX9" s="20" t="str">
        <f>IF(ISBLANK(INDEX(raw_data!$A$1:$CY$150, MATCH(benchmarking!$D9, raw_data!$A:$A, 0), MATCH(benchmarking!AX$3, raw_data!$1:$1, 0))),"",IFERROR(INDEX(raw_data!$A$1:$CY$150, MATCH(benchmarking!$D9, raw_data!$A:$A, 0), MATCH(benchmarking!AX$3, raw_data!$1:$1, 0)),""))</f>
        <v/>
      </c>
      <c r="AY9" s="20" t="str">
        <f>IF(ISBLANK(INDEX(raw_data!$A$1:$CY$150, MATCH(benchmarking!$D9, raw_data!$A:$A, 0), MATCH(benchmarking!AY$3, raw_data!$1:$1, 0))),"",IFERROR(INDEX(raw_data!$A$1:$CY$150, MATCH(benchmarking!$D9, raw_data!$A:$A, 0), MATCH(benchmarking!AY$3, raw_data!$1:$1, 0)),""))</f>
        <v/>
      </c>
      <c r="AZ9" s="20" t="str">
        <f>IF(ISBLANK(INDEX(raw_data!$A$1:$CY$150, MATCH(benchmarking!$D9, raw_data!$A:$A, 0), MATCH(benchmarking!AZ$3, raw_data!$1:$1, 0))),"",IFERROR(INDEX(raw_data!$A$1:$CY$150, MATCH(benchmarking!$D9, raw_data!$A:$A, 0), MATCH(benchmarking!AZ$3, raw_data!$1:$1, 0)),""))</f>
        <v/>
      </c>
      <c r="BA9" s="7" t="str">
        <f t="shared" ref="BA9:BG9" si="31">IFERROR(AT9/AJ9,"")</f>
        <v/>
      </c>
      <c r="BB9" s="8" t="str">
        <f t="shared" si="31"/>
        <v/>
      </c>
      <c r="BC9" s="8" t="str">
        <f t="shared" si="31"/>
        <v/>
      </c>
      <c r="BD9" s="8" t="str">
        <f t="shared" si="31"/>
        <v/>
      </c>
      <c r="BE9" s="8" t="str">
        <f t="shared" si="31"/>
        <v/>
      </c>
      <c r="BF9" s="8" t="str">
        <f t="shared" si="31"/>
        <v/>
      </c>
      <c r="BG9" s="11" t="str">
        <f t="shared" si="31"/>
        <v/>
      </c>
      <c r="BH9" s="34" t="str">
        <f t="shared" ref="BH9:BH14" si="32">IF($AQ9=1,AK9/SUM($AK9:$AP9),"")</f>
        <v/>
      </c>
      <c r="BI9" s="39" t="str">
        <f t="shared" ref="BI9:BI14" si="33">IF($AQ9=1,AL9/SUM($AK9:$AP9),"")</f>
        <v/>
      </c>
      <c r="BJ9" s="39" t="str">
        <f t="shared" ref="BJ9:BJ14" si="34">IF($AQ9=1,AM9/SUM($AK9:$AP9),"")</f>
        <v/>
      </c>
      <c r="BK9" s="39" t="str">
        <f t="shared" ref="BK9:BK14" si="35">IF($AQ9=1,AN9/SUM($AK9:$AP9),"")</f>
        <v/>
      </c>
      <c r="BL9" s="39" t="str">
        <f t="shared" ref="BL9:BL14" si="36">IF($AQ9=1,AO9/SUM($AK9:$AP9),"")</f>
        <v/>
      </c>
      <c r="BM9" s="40" t="str">
        <f t="shared" ref="BM9:BM14" si="37">IF($AQ9=1,AP9/SUM($AK9:$AP9),"")</f>
        <v/>
      </c>
      <c r="BN9" s="48" t="str">
        <f t="shared" ref="BN9:BN14" si="38">IF(AS9=1,AR9/AJ9,"")</f>
        <v/>
      </c>
      <c r="BO9" s="19" t="str">
        <f>IF(ISBLANK(INDEX(raw_data!$A$1:$CY$150, MATCH(benchmarking!$D9, raw_data!$A:$A, 0), MATCH(benchmarking!BO$3, raw_data!$1:$1, 0))),"",IFERROR(INDEX(raw_data!$A$1:$CY$150, MATCH(benchmarking!$D9, raw_data!$A:$A, 0), MATCH(benchmarking!BO$3, raw_data!$1:$1, 0)),""))</f>
        <v/>
      </c>
      <c r="BP9" s="19" t="str">
        <f>IF(ISBLANK(INDEX(raw_data!$A$1:$CY$150, MATCH(benchmarking!$D9, raw_data!$A:$A, 0), MATCH(benchmarking!BP$3, raw_data!$1:$1, 0))),"",IFERROR(INDEX(raw_data!$A$1:$CY$150, MATCH(benchmarking!$D9, raw_data!$A:$A, 0), MATCH(benchmarking!BP$3, raw_data!$1:$1, 0)),""))</f>
        <v/>
      </c>
      <c r="BQ9" s="19" t="str">
        <f>IF(ISBLANK(INDEX(raw_data!$A$1:$CY$150, MATCH(benchmarking!$D9, raw_data!$A:$A, 0), MATCH(benchmarking!BQ$3, raw_data!$1:$1, 0))),"",IFERROR(INDEX(raw_data!$A$1:$CY$150, MATCH(benchmarking!$D9, raw_data!$A:$A, 0), MATCH(benchmarking!BQ$3, raw_data!$1:$1, 0)),""))</f>
        <v/>
      </c>
      <c r="BR9" s="19" t="str">
        <f>IF(ISBLANK(INDEX(raw_data!$A$1:$CY$150, MATCH(benchmarking!$D9, raw_data!$A:$A, 0), MATCH(benchmarking!BR$3, raw_data!$1:$1, 0))),"",IFERROR(INDEX(raw_data!$A$1:$CY$150, MATCH(benchmarking!$D9, raw_data!$A:$A, 0), MATCH(benchmarking!BR$3, raw_data!$1:$1, 0)),""))</f>
        <v/>
      </c>
      <c r="BS9" s="19" t="str">
        <f>IF(ISBLANK(INDEX(raw_data!$A$1:$CY$150, MATCH(benchmarking!$D9, raw_data!$A:$A, 0), MATCH(benchmarking!BS$3, raw_data!$1:$1, 0))),"",IFERROR(INDEX(raw_data!$A$1:$CY$150, MATCH(benchmarking!$D9, raw_data!$A:$A, 0), MATCH(benchmarking!BS$3, raw_data!$1:$1, 0)),""))</f>
        <v/>
      </c>
      <c r="BT9" s="19" t="str">
        <f>IF(ISBLANK(INDEX(raw_data!$A$1:$CY$150, MATCH(benchmarking!$D9, raw_data!$A:$A, 0), MATCH(benchmarking!BT$3, raw_data!$1:$1, 0))),"",IFERROR(INDEX(raw_data!$A$1:$CY$150, MATCH(benchmarking!$D9, raw_data!$A:$A, 0), MATCH(benchmarking!BT$3, raw_data!$1:$1, 0)),""))</f>
        <v/>
      </c>
      <c r="BU9" s="19" t="str">
        <f>IF(ISBLANK(INDEX(raw_data!$A$1:$CY$150, MATCH(benchmarking!$D9, raw_data!$A:$A, 0), MATCH(benchmarking!BU$3, raw_data!$1:$1, 0))),"",IFERROR(INDEX(raw_data!$A$1:$CY$150, MATCH(benchmarking!$D9, raw_data!$A:$A, 0), MATCH(benchmarking!BU$3, raw_data!$1:$1, 0)),""))</f>
        <v/>
      </c>
      <c r="BV9" s="15">
        <f>IF(COUNTBLANK(BP9:BU9)=0,1,0)</f>
        <v>0</v>
      </c>
      <c r="BW9" s="19" t="str">
        <f>IF(ISBLANK(INDEX(raw_data!$A$1:$CY$150, MATCH(benchmarking!$D9, raw_data!$A:$A, 0), MATCH(benchmarking!BW$3, raw_data!$1:$1, 0))),"",IFERROR(INDEX(raw_data!$A$1:$CY$150, MATCH(benchmarking!$D9, raw_data!$A:$A, 0), MATCH(benchmarking!BW$3, raw_data!$1:$1, 0)),""))</f>
        <v/>
      </c>
      <c r="BX9" s="15">
        <f t="shared" ref="BX9:BX14" si="39">IF(COUNTBLANK(BO9) +COUNTBLANK(BW9)=0,1,0)</f>
        <v>0</v>
      </c>
      <c r="BY9" s="20" t="str">
        <f>IF(ISBLANK(INDEX(raw_data!$A$1:$CY$150, MATCH(benchmarking!$D9, raw_data!$A:$A, 0), MATCH(benchmarking!BY$3, raw_data!$1:$1, 0))),"",IFERROR(INDEX(raw_data!$A$1:$CY$150, MATCH(benchmarking!$D9, raw_data!$A:$A, 0), MATCH(benchmarking!BY$3, raw_data!$1:$1, 0)),""))</f>
        <v/>
      </c>
      <c r="BZ9" s="20" t="str">
        <f>IF(ISBLANK(INDEX(raw_data!$A$1:$CY$150, MATCH(benchmarking!$D9, raw_data!$A:$A, 0), MATCH(benchmarking!BZ$3, raw_data!$1:$1, 0))),"",IFERROR(INDEX(raw_data!$A$1:$CY$150, MATCH(benchmarking!$D9, raw_data!$A:$A, 0), MATCH(benchmarking!BZ$3, raw_data!$1:$1, 0)),""))</f>
        <v/>
      </c>
      <c r="CA9" s="20" t="str">
        <f>IF(ISBLANK(INDEX(raw_data!$A$1:$CY$150, MATCH(benchmarking!$D9, raw_data!$A:$A, 0), MATCH(benchmarking!CA$3, raw_data!$1:$1, 0))),"",IFERROR(INDEX(raw_data!$A$1:$CY$150, MATCH(benchmarking!$D9, raw_data!$A:$A, 0), MATCH(benchmarking!CA$3, raw_data!$1:$1, 0)),""))</f>
        <v/>
      </c>
      <c r="CB9" s="20" t="str">
        <f>IF(ISBLANK(INDEX(raw_data!$A$1:$CY$150, MATCH(benchmarking!$D9, raw_data!$A:$A, 0), MATCH(benchmarking!CB$3, raw_data!$1:$1, 0))),"",IFERROR(INDEX(raw_data!$A$1:$CY$150, MATCH(benchmarking!$D9, raw_data!$A:$A, 0), MATCH(benchmarking!CB$3, raw_data!$1:$1, 0)),""))</f>
        <v/>
      </c>
      <c r="CC9" s="20" t="str">
        <f>IF(ISBLANK(INDEX(raw_data!$A$1:$CY$150, MATCH(benchmarking!$D9, raw_data!$A:$A, 0), MATCH(benchmarking!CC$3, raw_data!$1:$1, 0))),"",IFERROR(INDEX(raw_data!$A$1:$CY$150, MATCH(benchmarking!$D9, raw_data!$A:$A, 0), MATCH(benchmarking!CC$3, raw_data!$1:$1, 0)),""))</f>
        <v/>
      </c>
      <c r="CD9" s="20" t="str">
        <f>IF(ISBLANK(INDEX(raw_data!$A$1:$CY$150, MATCH(benchmarking!$D9, raw_data!$A:$A, 0), MATCH(benchmarking!CD$3, raw_data!$1:$1, 0))),"",IFERROR(INDEX(raw_data!$A$1:$CY$150, MATCH(benchmarking!$D9, raw_data!$A:$A, 0), MATCH(benchmarking!CD$3, raw_data!$1:$1, 0)),""))</f>
        <v/>
      </c>
      <c r="CE9" s="20" t="str">
        <f>IF(ISBLANK(INDEX(raw_data!$A$1:$CY$150, MATCH(benchmarking!$D9, raw_data!$A:$A, 0), MATCH(benchmarking!CE$3, raw_data!$1:$1, 0))),"",IFERROR(INDEX(raw_data!$A$1:$CY$150, MATCH(benchmarking!$D9, raw_data!$A:$A, 0), MATCH(benchmarking!CE$3, raw_data!$1:$1, 0)),""))</f>
        <v/>
      </c>
      <c r="CF9" s="7" t="str">
        <f>IFERROR(BY9/BO9,"")</f>
        <v/>
      </c>
      <c r="CG9" s="8" t="str">
        <f t="shared" ref="CG9:CG14" si="40">IFERROR(BZ9/BP9,"")</f>
        <v/>
      </c>
      <c r="CH9" s="8" t="str">
        <f t="shared" ref="CH9:CH14" si="41">IFERROR(CA9/BQ9,"")</f>
        <v/>
      </c>
      <c r="CI9" s="8" t="str">
        <f t="shared" ref="CI9:CI14" si="42">IFERROR(CB9/BR9,"")</f>
        <v/>
      </c>
      <c r="CJ9" s="8" t="str">
        <f t="shared" ref="CJ9:CJ14" si="43">IFERROR(CC9/BS9,"")</f>
        <v/>
      </c>
      <c r="CK9" s="8" t="str">
        <f t="shared" ref="CK9:CK14" si="44">IFERROR(CD9/BT9,"")</f>
        <v/>
      </c>
      <c r="CL9" s="11" t="str">
        <f t="shared" ref="CL9:CL14" si="45">IFERROR(CE9/BU9,"")</f>
        <v/>
      </c>
      <c r="CM9" s="34" t="str">
        <f t="shared" ref="CM9:CM14" si="46">IF($BV9=1,BP9/SUM($BP9:$BU9),"")</f>
        <v/>
      </c>
      <c r="CN9" s="39" t="str">
        <f t="shared" ref="CN9:CN14" si="47">IF($BV9=1,BQ9/SUM($BP9:$BU9),"")</f>
        <v/>
      </c>
      <c r="CO9" s="39" t="str">
        <f t="shared" ref="CO9:CO14" si="48">IF($BV9=1,BR9/SUM($BP9:$BU9),"")</f>
        <v/>
      </c>
      <c r="CP9" s="39" t="str">
        <f t="shared" ref="CP9:CP14" si="49">IF($BV9=1,BS9/SUM($BP9:$BU9),"")</f>
        <v/>
      </c>
      <c r="CQ9" s="39" t="str">
        <f t="shared" ref="CQ9:CQ14" si="50">IF($BV9=1,BT9/SUM($BP9:$BU9),"")</f>
        <v/>
      </c>
      <c r="CR9" s="40" t="str">
        <f t="shared" ref="CR9:CR14" si="51">IF($BV9=1,BU9/SUM($BP9:$BU9),"")</f>
        <v/>
      </c>
      <c r="CS9" s="48" t="str">
        <f>IF(BX9=1,BW9/BO9,"")</f>
        <v/>
      </c>
    </row>
    <row r="10" spans="2:97" x14ac:dyDescent="0.35">
      <c r="B10" t="s">
        <v>245</v>
      </c>
      <c r="C10" s="14"/>
      <c r="D10">
        <f>_xlfn.XLOOKUP(C10,responding_LAs!B:B,responding_LAs!A:A)</f>
        <v>0</v>
      </c>
      <c r="E10" s="15" t="str">
        <f>IF(ISBLANK(INDEX(raw_data!$A$1:$CY$150, MATCH(benchmarking!$D10, raw_data!$A:$A, 0), MATCH(benchmarking!E$3, raw_data!$1:$1, 0))),"",IFERROR(INDEX(raw_data!$A$1:$CY$150, MATCH(benchmarking!$D10, raw_data!$A:$A, 0), MATCH(benchmarking!E$3, raw_data!$1:$1, 0)),""))</f>
        <v/>
      </c>
      <c r="F10" s="15" t="str">
        <f>IF(ISBLANK(INDEX(raw_data!$A$1:$CY$150, MATCH(benchmarking!$D10, raw_data!$A:$A, 0), MATCH(benchmarking!F$3, raw_data!$1:$1, 0))),"",IFERROR(INDEX(raw_data!$A$1:$CY$150, MATCH(benchmarking!$D10, raw_data!$A:$A, 0), MATCH(benchmarking!F$3, raw_data!$1:$1, 0)),""))</f>
        <v/>
      </c>
      <c r="G10" s="15" t="str">
        <f>IF(ISBLANK(INDEX(raw_data!$A$1:$CY$150, MATCH(benchmarking!$D10, raw_data!$A:$A, 0), MATCH(benchmarking!G$3, raw_data!$1:$1, 0))),"",IFERROR(INDEX(raw_data!$A$1:$CY$150, MATCH(benchmarking!$D10, raw_data!$A:$A, 0), MATCH(benchmarking!G$3, raw_data!$1:$1, 0)),""))</f>
        <v/>
      </c>
      <c r="H10" s="15" t="str">
        <f>IF(ISBLANK(INDEX(raw_data!$A$1:$CY$150, MATCH(benchmarking!$D10, raw_data!$A:$A, 0), MATCH(benchmarking!H$3, raw_data!$1:$1, 0))),"",IFERROR(INDEX(raw_data!$A$1:$CY$150, MATCH(benchmarking!$D10, raw_data!$A:$A, 0), MATCH(benchmarking!H$3, raw_data!$1:$1, 0)),""))</f>
        <v/>
      </c>
      <c r="I10" s="15" t="str">
        <f>IF(ISBLANK(INDEX(raw_data!$A$1:$CY$150, MATCH(benchmarking!$D10, raw_data!$A:$A, 0), MATCH(benchmarking!I$3, raw_data!$1:$1, 0))),"",IFERROR(INDEX(raw_data!$A$1:$CY$150, MATCH(benchmarking!$D10, raw_data!$A:$A, 0), MATCH(benchmarking!I$3, raw_data!$1:$1, 0)),""))</f>
        <v/>
      </c>
      <c r="J10" s="15" t="str">
        <f>IF(ISBLANK(INDEX(raw_data!$A$1:$CY$150, MATCH(benchmarking!$D10, raw_data!$A:$A, 0), MATCH(benchmarking!J$3, raw_data!$1:$1, 0))),"",IFERROR(INDEX(raw_data!$A$1:$CY$150, MATCH(benchmarking!$D10, raw_data!$A:$A, 0), MATCH(benchmarking!J$3, raw_data!$1:$1, 0)),""))</f>
        <v/>
      </c>
      <c r="K10" s="15" t="str">
        <f>IF(ISBLANK(INDEX(raw_data!$A$1:$CY$150, MATCH(benchmarking!$D10, raw_data!$A:$A, 0), MATCH(benchmarking!K$3, raw_data!$1:$1, 0))),"",IFERROR(INDEX(raw_data!$A$1:$CY$150, MATCH(benchmarking!$D10, raw_data!$A:$A, 0), MATCH(benchmarking!K$3, raw_data!$1:$1, 0)),""))</f>
        <v/>
      </c>
      <c r="L10" s="15">
        <f t="shared" si="20"/>
        <v>0</v>
      </c>
      <c r="M10" s="15" t="str">
        <f>IF(ISBLANK(INDEX(raw_data!$A$1:$CY$150, MATCH(benchmarking!$D10, raw_data!$A:$A, 0), MATCH(benchmarking!M$3, raw_data!$1:$1, 0))),"",IFERROR(INDEX(raw_data!$A$1:$CY$150, MATCH(benchmarking!$D10, raw_data!$A:$A, 0), MATCH(benchmarking!M$3, raw_data!$1:$1, 0)),""))</f>
        <v/>
      </c>
      <c r="N10" s="15">
        <f t="shared" si="21"/>
        <v>0</v>
      </c>
      <c r="O10" s="16" t="str">
        <f>IF(ISBLANK(INDEX(raw_data!$A$1:$CY$150, MATCH(benchmarking!$D10, raw_data!$A:$A, 0), MATCH(benchmarking!O$3, raw_data!$1:$1, 0))),"",IFERROR(INDEX(raw_data!$A$1:$CY$150, MATCH(benchmarking!$D10, raw_data!$A:$A, 0), MATCH(benchmarking!O$3, raw_data!$1:$1, 0)),""))</f>
        <v/>
      </c>
      <c r="P10" s="16" t="str">
        <f>IF(ISBLANK(INDEX(raw_data!$A$1:$CY$150, MATCH(benchmarking!$D10, raw_data!$A:$A, 0), MATCH(benchmarking!P$3, raw_data!$1:$1, 0))),"",IFERROR(INDEX(raw_data!$A$1:$CY$150, MATCH(benchmarking!$D10, raw_data!$A:$A, 0), MATCH(benchmarking!P$3, raw_data!$1:$1, 0)),""))</f>
        <v/>
      </c>
      <c r="Q10" s="16" t="str">
        <f>IF(ISBLANK(INDEX(raw_data!$A$1:$CY$150, MATCH(benchmarking!$D10, raw_data!$A:$A, 0), MATCH(benchmarking!Q$3, raw_data!$1:$1, 0))),"",IFERROR(INDEX(raw_data!$A$1:$CY$150, MATCH(benchmarking!$D10, raw_data!$A:$A, 0), MATCH(benchmarking!Q$3, raw_data!$1:$1, 0)),""))</f>
        <v/>
      </c>
      <c r="R10" s="16" t="str">
        <f>IF(ISBLANK(INDEX(raw_data!$A$1:$CY$150, MATCH(benchmarking!$D10, raw_data!$A:$A, 0), MATCH(benchmarking!R$3, raw_data!$1:$1, 0))),"",IFERROR(INDEX(raw_data!$A$1:$CY$150, MATCH(benchmarking!$D10, raw_data!$A:$A, 0), MATCH(benchmarking!R$3, raw_data!$1:$1, 0)),""))</f>
        <v/>
      </c>
      <c r="S10" s="16" t="str">
        <f>IF(ISBLANK(INDEX(raw_data!$A$1:$CY$150, MATCH(benchmarking!$D10, raw_data!$A:$A, 0), MATCH(benchmarking!S$3, raw_data!$1:$1, 0))),"",IFERROR(INDEX(raw_data!$A$1:$CY$150, MATCH(benchmarking!$D10, raw_data!$A:$A, 0), MATCH(benchmarking!S$3, raw_data!$1:$1, 0)),""))</f>
        <v/>
      </c>
      <c r="T10" s="16" t="str">
        <f>IF(ISBLANK(INDEX(raw_data!$A$1:$CY$150, MATCH(benchmarking!$D10, raw_data!$A:$A, 0), MATCH(benchmarking!T$3, raw_data!$1:$1, 0))),"",IFERROR(INDEX(raw_data!$A$1:$CY$150, MATCH(benchmarking!$D10, raw_data!$A:$A, 0), MATCH(benchmarking!T$3, raw_data!$1:$1, 0)),""))</f>
        <v/>
      </c>
      <c r="U10" s="16" t="str">
        <f>IF(ISBLANK(INDEX(raw_data!$A$1:$CY$150, MATCH(benchmarking!$D10, raw_data!$A:$A, 0), MATCH(benchmarking!U$3, raw_data!$1:$1, 0))),"",IFERROR(INDEX(raw_data!$A$1:$CY$150, MATCH(benchmarking!$D10, raw_data!$A:$A, 0), MATCH(benchmarking!U$3, raw_data!$1:$1, 0)),""))</f>
        <v/>
      </c>
      <c r="V10" s="7" t="str">
        <f t="shared" si="22"/>
        <v/>
      </c>
      <c r="W10" s="8" t="str">
        <f t="shared" si="22"/>
        <v/>
      </c>
      <c r="X10" s="8" t="str">
        <f t="shared" si="22"/>
        <v/>
      </c>
      <c r="Y10" s="8" t="str">
        <f t="shared" si="22"/>
        <v/>
      </c>
      <c r="Z10" s="8" t="str">
        <f t="shared" si="22"/>
        <v/>
      </c>
      <c r="AA10" s="8" t="str">
        <f t="shared" si="22"/>
        <v/>
      </c>
      <c r="AB10" s="11" t="str">
        <f t="shared" si="22"/>
        <v/>
      </c>
      <c r="AC10" s="34" t="str">
        <f t="shared" si="23"/>
        <v/>
      </c>
      <c r="AD10" s="33" t="str">
        <f t="shared" si="24"/>
        <v/>
      </c>
      <c r="AE10" s="33" t="str">
        <f t="shared" si="25"/>
        <v/>
      </c>
      <c r="AF10" s="33" t="str">
        <f t="shared" si="26"/>
        <v/>
      </c>
      <c r="AG10" s="33" t="str">
        <f t="shared" si="27"/>
        <v/>
      </c>
      <c r="AH10" s="35" t="str">
        <f t="shared" si="28"/>
        <v/>
      </c>
      <c r="AI10" s="48" t="str">
        <f t="shared" si="29"/>
        <v/>
      </c>
      <c r="AJ10" s="19" t="str">
        <f>IF(ISBLANK(INDEX(raw_data!$A$1:$CY$150, MATCH(benchmarking!$D10, raw_data!$A:$A, 0), MATCH(benchmarking!AJ$3, raw_data!$1:$1, 0))),"",IFERROR(INDEX(raw_data!$A$1:$CY$150, MATCH(benchmarking!$D10, raw_data!$A:$A, 0), MATCH(benchmarking!AJ$3, raw_data!$1:$1, 0)),""))</f>
        <v/>
      </c>
      <c r="AK10" s="19" t="str">
        <f>IF(ISBLANK(INDEX(raw_data!$A$1:$CY$150, MATCH(benchmarking!$D10, raw_data!$A:$A, 0), MATCH(benchmarking!AK$3, raw_data!$1:$1, 0))),"",IFERROR(INDEX(raw_data!$A$1:$CY$150, MATCH(benchmarking!$D10, raw_data!$A:$A, 0), MATCH(benchmarking!AK$3, raw_data!$1:$1, 0)),""))</f>
        <v/>
      </c>
      <c r="AL10" s="19" t="str">
        <f>IF(ISBLANK(INDEX(raw_data!$A$1:$CY$150, MATCH(benchmarking!$D10, raw_data!$A:$A, 0), MATCH(benchmarking!AL$3, raw_data!$1:$1, 0))),"",IFERROR(INDEX(raw_data!$A$1:$CY$150, MATCH(benchmarking!$D10, raw_data!$A:$A, 0), MATCH(benchmarking!AL$3, raw_data!$1:$1, 0)),""))</f>
        <v/>
      </c>
      <c r="AM10" s="19" t="str">
        <f>IF(ISBLANK(INDEX(raw_data!$A$1:$CY$150, MATCH(benchmarking!$D10, raw_data!$A:$A, 0), MATCH(benchmarking!AM$3, raw_data!$1:$1, 0))),"",IFERROR(INDEX(raw_data!$A$1:$CY$150, MATCH(benchmarking!$D10, raw_data!$A:$A, 0), MATCH(benchmarking!AM$3, raw_data!$1:$1, 0)),""))</f>
        <v/>
      </c>
      <c r="AN10" s="19" t="str">
        <f>IF(ISBLANK(INDEX(raw_data!$A$1:$CY$150, MATCH(benchmarking!$D10, raw_data!$A:$A, 0), MATCH(benchmarking!AN$3, raw_data!$1:$1, 0))),"",IFERROR(INDEX(raw_data!$A$1:$CY$150, MATCH(benchmarking!$D10, raw_data!$A:$A, 0), MATCH(benchmarking!AN$3, raw_data!$1:$1, 0)),""))</f>
        <v/>
      </c>
      <c r="AO10" s="19" t="str">
        <f>IF(ISBLANK(INDEX(raw_data!$A$1:$CY$150, MATCH(benchmarking!$D10, raw_data!$A:$A, 0), MATCH(benchmarking!AO$3, raw_data!$1:$1, 0))),"",IFERROR(INDEX(raw_data!$A$1:$CY$150, MATCH(benchmarking!$D10, raw_data!$A:$A, 0), MATCH(benchmarking!AO$3, raw_data!$1:$1, 0)),""))</f>
        <v/>
      </c>
      <c r="AP10" s="19" t="str">
        <f>IF(ISBLANK(INDEX(raw_data!$A$1:$CY$150, MATCH(benchmarking!$D10, raw_data!$A:$A, 0), MATCH(benchmarking!AP$3, raw_data!$1:$1, 0))),"",IFERROR(INDEX(raw_data!$A$1:$CY$150, MATCH(benchmarking!$D10, raw_data!$A:$A, 0), MATCH(benchmarking!AP$3, raw_data!$1:$1, 0)),""))</f>
        <v/>
      </c>
      <c r="AQ10" s="15">
        <f t="shared" ref="AQ10:AQ14" si="52">IF(COUNTBLANK(AK10:AP10)=0,1,0)</f>
        <v>0</v>
      </c>
      <c r="AR10" s="19" t="str">
        <f>IF(ISBLANK(INDEX(raw_data!$A$1:$CY$150, MATCH(benchmarking!$D10, raw_data!$A:$A, 0), MATCH(benchmarking!AR$3, raw_data!$1:$1, 0))),"",IFERROR(INDEX(raw_data!$A$1:$CY$150, MATCH(benchmarking!$D10, raw_data!$A:$A, 0), MATCH(benchmarking!AR$3, raw_data!$1:$1, 0)),""))</f>
        <v/>
      </c>
      <c r="AS10" s="15">
        <f t="shared" si="30"/>
        <v>0</v>
      </c>
      <c r="AT10" s="20" t="str">
        <f>IF(ISBLANK(INDEX(raw_data!$A$1:$CY$150, MATCH(benchmarking!$D10, raw_data!$A:$A, 0), MATCH(benchmarking!AT$3, raw_data!$1:$1, 0))),"",IFERROR(INDEX(raw_data!$A$1:$CY$150, MATCH(benchmarking!$D10, raw_data!$A:$A, 0), MATCH(benchmarking!AT$3, raw_data!$1:$1, 0)),""))</f>
        <v/>
      </c>
      <c r="AU10" s="20" t="str">
        <f>IF(ISBLANK(INDEX(raw_data!$A$1:$CY$150, MATCH(benchmarking!$D10, raw_data!$A:$A, 0), MATCH(benchmarking!AU$3, raw_data!$1:$1, 0))),"",IFERROR(INDEX(raw_data!$A$1:$CY$150, MATCH(benchmarking!$D10, raw_data!$A:$A, 0), MATCH(benchmarking!AU$3, raw_data!$1:$1, 0)),""))</f>
        <v/>
      </c>
      <c r="AV10" s="20" t="str">
        <f>IF(ISBLANK(INDEX(raw_data!$A$1:$CY$150, MATCH(benchmarking!$D10, raw_data!$A:$A, 0), MATCH(benchmarking!AV$3, raw_data!$1:$1, 0))),"",IFERROR(INDEX(raw_data!$A$1:$CY$150, MATCH(benchmarking!$D10, raw_data!$A:$A, 0), MATCH(benchmarking!AV$3, raw_data!$1:$1, 0)),""))</f>
        <v/>
      </c>
      <c r="AW10" s="20" t="str">
        <f>IF(ISBLANK(INDEX(raw_data!$A$1:$CY$150, MATCH(benchmarking!$D10, raw_data!$A:$A, 0), MATCH(benchmarking!AW$3, raw_data!$1:$1, 0))),"",IFERROR(INDEX(raw_data!$A$1:$CY$150, MATCH(benchmarking!$D10, raw_data!$A:$A, 0), MATCH(benchmarking!AW$3, raw_data!$1:$1, 0)),""))</f>
        <v/>
      </c>
      <c r="AX10" s="20" t="str">
        <f>IF(ISBLANK(INDEX(raw_data!$A$1:$CY$150, MATCH(benchmarking!$D10, raw_data!$A:$A, 0), MATCH(benchmarking!AX$3, raw_data!$1:$1, 0))),"",IFERROR(INDEX(raw_data!$A$1:$CY$150, MATCH(benchmarking!$D10, raw_data!$A:$A, 0), MATCH(benchmarking!AX$3, raw_data!$1:$1, 0)),""))</f>
        <v/>
      </c>
      <c r="AY10" s="20" t="str">
        <f>IF(ISBLANK(INDEX(raw_data!$A$1:$CY$150, MATCH(benchmarking!$D10, raw_data!$A:$A, 0), MATCH(benchmarking!AY$3, raw_data!$1:$1, 0))),"",IFERROR(INDEX(raw_data!$A$1:$CY$150, MATCH(benchmarking!$D10, raw_data!$A:$A, 0), MATCH(benchmarking!AY$3, raw_data!$1:$1, 0)),""))</f>
        <v/>
      </c>
      <c r="AZ10" s="20" t="str">
        <f>IF(ISBLANK(INDEX(raw_data!$A$1:$CY$150, MATCH(benchmarking!$D10, raw_data!$A:$A, 0), MATCH(benchmarking!AZ$3, raw_data!$1:$1, 0))),"",IFERROR(INDEX(raw_data!$A$1:$CY$150, MATCH(benchmarking!$D10, raw_data!$A:$A, 0), MATCH(benchmarking!AZ$3, raw_data!$1:$1, 0)),""))</f>
        <v/>
      </c>
      <c r="BA10" s="7" t="str">
        <f t="shared" ref="BA10:BA14" si="53">IFERROR(AT10/AJ10,"")</f>
        <v/>
      </c>
      <c r="BB10" s="8" t="str">
        <f t="shared" ref="BB10:BG14" si="54">IFERROR(AU10/AK10,"")</f>
        <v/>
      </c>
      <c r="BC10" s="8" t="str">
        <f t="shared" si="54"/>
        <v/>
      </c>
      <c r="BD10" s="8" t="str">
        <f t="shared" si="54"/>
        <v/>
      </c>
      <c r="BE10" s="8" t="str">
        <f t="shared" si="54"/>
        <v/>
      </c>
      <c r="BF10" s="8" t="str">
        <f t="shared" si="54"/>
        <v/>
      </c>
      <c r="BG10" s="11" t="str">
        <f t="shared" si="54"/>
        <v/>
      </c>
      <c r="BH10" s="34" t="str">
        <f t="shared" si="32"/>
        <v/>
      </c>
      <c r="BI10" s="39" t="str">
        <f t="shared" si="33"/>
        <v/>
      </c>
      <c r="BJ10" s="39" t="str">
        <f t="shared" si="34"/>
        <v/>
      </c>
      <c r="BK10" s="39" t="str">
        <f t="shared" si="35"/>
        <v/>
      </c>
      <c r="BL10" s="39" t="str">
        <f t="shared" si="36"/>
        <v/>
      </c>
      <c r="BM10" s="40" t="str">
        <f t="shared" si="37"/>
        <v/>
      </c>
      <c r="BN10" s="48" t="str">
        <f t="shared" si="38"/>
        <v/>
      </c>
      <c r="BO10" s="19" t="str">
        <f>IF(ISBLANK(INDEX(raw_data!$A$1:$CY$150, MATCH(benchmarking!$D10, raw_data!$A:$A, 0), MATCH(benchmarking!BO$3, raw_data!$1:$1, 0))),"",IFERROR(INDEX(raw_data!$A$1:$CY$150, MATCH(benchmarking!$D10, raw_data!$A:$A, 0), MATCH(benchmarking!BO$3, raw_data!$1:$1, 0)),""))</f>
        <v/>
      </c>
      <c r="BP10" s="19" t="str">
        <f>IF(ISBLANK(INDEX(raw_data!$A$1:$CY$150, MATCH(benchmarking!$D10, raw_data!$A:$A, 0), MATCH(benchmarking!BP$3, raw_data!$1:$1, 0))),"",IFERROR(INDEX(raw_data!$A$1:$CY$150, MATCH(benchmarking!$D10, raw_data!$A:$A, 0), MATCH(benchmarking!BP$3, raw_data!$1:$1, 0)),""))</f>
        <v/>
      </c>
      <c r="BQ10" s="19" t="str">
        <f>IF(ISBLANK(INDEX(raw_data!$A$1:$CY$150, MATCH(benchmarking!$D10, raw_data!$A:$A, 0), MATCH(benchmarking!BQ$3, raw_data!$1:$1, 0))),"",IFERROR(INDEX(raw_data!$A$1:$CY$150, MATCH(benchmarking!$D10, raw_data!$A:$A, 0), MATCH(benchmarking!BQ$3, raw_data!$1:$1, 0)),""))</f>
        <v/>
      </c>
      <c r="BR10" s="19" t="str">
        <f>IF(ISBLANK(INDEX(raw_data!$A$1:$CY$150, MATCH(benchmarking!$D10, raw_data!$A:$A, 0), MATCH(benchmarking!BR$3, raw_data!$1:$1, 0))),"",IFERROR(INDEX(raw_data!$A$1:$CY$150, MATCH(benchmarking!$D10, raw_data!$A:$A, 0), MATCH(benchmarking!BR$3, raw_data!$1:$1, 0)),""))</f>
        <v/>
      </c>
      <c r="BS10" s="19" t="str">
        <f>IF(ISBLANK(INDEX(raw_data!$A$1:$CY$150, MATCH(benchmarking!$D10, raw_data!$A:$A, 0), MATCH(benchmarking!BS$3, raw_data!$1:$1, 0))),"",IFERROR(INDEX(raw_data!$A$1:$CY$150, MATCH(benchmarking!$D10, raw_data!$A:$A, 0), MATCH(benchmarking!BS$3, raw_data!$1:$1, 0)),""))</f>
        <v/>
      </c>
      <c r="BT10" s="19" t="str">
        <f>IF(ISBLANK(INDEX(raw_data!$A$1:$CY$150, MATCH(benchmarking!$D10, raw_data!$A:$A, 0), MATCH(benchmarking!BT$3, raw_data!$1:$1, 0))),"",IFERROR(INDEX(raw_data!$A$1:$CY$150, MATCH(benchmarking!$D10, raw_data!$A:$A, 0), MATCH(benchmarking!BT$3, raw_data!$1:$1, 0)),""))</f>
        <v/>
      </c>
      <c r="BU10" s="19" t="str">
        <f>IF(ISBLANK(INDEX(raw_data!$A$1:$CY$150, MATCH(benchmarking!$D10, raw_data!$A:$A, 0), MATCH(benchmarking!BU$3, raw_data!$1:$1, 0))),"",IFERROR(INDEX(raw_data!$A$1:$CY$150, MATCH(benchmarking!$D10, raw_data!$A:$A, 0), MATCH(benchmarking!BU$3, raw_data!$1:$1, 0)),""))</f>
        <v/>
      </c>
      <c r="BV10" s="15">
        <f t="shared" ref="BV10:BV14" si="55">IF(COUNTBLANK(BP10:BU10)=0,1,0)</f>
        <v>0</v>
      </c>
      <c r="BW10" s="19" t="str">
        <f>IF(ISBLANK(INDEX(raw_data!$A$1:$CY$150, MATCH(benchmarking!$D10, raw_data!$A:$A, 0), MATCH(benchmarking!BW$3, raw_data!$1:$1, 0))),"",IFERROR(INDEX(raw_data!$A$1:$CY$150, MATCH(benchmarking!$D10, raw_data!$A:$A, 0), MATCH(benchmarking!BW$3, raw_data!$1:$1, 0)),""))</f>
        <v/>
      </c>
      <c r="BX10" s="15">
        <f t="shared" si="39"/>
        <v>0</v>
      </c>
      <c r="BY10" s="20" t="str">
        <f>IF(ISBLANK(INDEX(raw_data!$A$1:$CY$150, MATCH(benchmarking!$D10, raw_data!$A:$A, 0), MATCH(benchmarking!BY$3, raw_data!$1:$1, 0))),"",IFERROR(INDEX(raw_data!$A$1:$CY$150, MATCH(benchmarking!$D10, raw_data!$A:$A, 0), MATCH(benchmarking!BY$3, raw_data!$1:$1, 0)),""))</f>
        <v/>
      </c>
      <c r="BZ10" s="20" t="str">
        <f>IF(ISBLANK(INDEX(raw_data!$A$1:$CY$150, MATCH(benchmarking!$D10, raw_data!$A:$A, 0), MATCH(benchmarking!BZ$3, raw_data!$1:$1, 0))),"",IFERROR(INDEX(raw_data!$A$1:$CY$150, MATCH(benchmarking!$D10, raw_data!$A:$A, 0), MATCH(benchmarking!BZ$3, raw_data!$1:$1, 0)),""))</f>
        <v/>
      </c>
      <c r="CA10" s="20" t="str">
        <f>IF(ISBLANK(INDEX(raw_data!$A$1:$CY$150, MATCH(benchmarking!$D10, raw_data!$A:$A, 0), MATCH(benchmarking!CA$3, raw_data!$1:$1, 0))),"",IFERROR(INDEX(raw_data!$A$1:$CY$150, MATCH(benchmarking!$D10, raw_data!$A:$A, 0), MATCH(benchmarking!CA$3, raw_data!$1:$1, 0)),""))</f>
        <v/>
      </c>
      <c r="CB10" s="20" t="str">
        <f>IF(ISBLANK(INDEX(raw_data!$A$1:$CY$150, MATCH(benchmarking!$D10, raw_data!$A:$A, 0), MATCH(benchmarking!CB$3, raw_data!$1:$1, 0))),"",IFERROR(INDEX(raw_data!$A$1:$CY$150, MATCH(benchmarking!$D10, raw_data!$A:$A, 0), MATCH(benchmarking!CB$3, raw_data!$1:$1, 0)),""))</f>
        <v/>
      </c>
      <c r="CC10" s="20" t="str">
        <f>IF(ISBLANK(INDEX(raw_data!$A$1:$CY$150, MATCH(benchmarking!$D10, raw_data!$A:$A, 0), MATCH(benchmarking!CC$3, raw_data!$1:$1, 0))),"",IFERROR(INDEX(raw_data!$A$1:$CY$150, MATCH(benchmarking!$D10, raw_data!$A:$A, 0), MATCH(benchmarking!CC$3, raw_data!$1:$1, 0)),""))</f>
        <v/>
      </c>
      <c r="CD10" s="20" t="str">
        <f>IF(ISBLANK(INDEX(raw_data!$A$1:$CY$150, MATCH(benchmarking!$D10, raw_data!$A:$A, 0), MATCH(benchmarking!CD$3, raw_data!$1:$1, 0))),"",IFERROR(INDEX(raw_data!$A$1:$CY$150, MATCH(benchmarking!$D10, raw_data!$A:$A, 0), MATCH(benchmarking!CD$3, raw_data!$1:$1, 0)),""))</f>
        <v/>
      </c>
      <c r="CE10" s="20" t="str">
        <f>IF(ISBLANK(INDEX(raw_data!$A$1:$CY$150, MATCH(benchmarking!$D10, raw_data!$A:$A, 0), MATCH(benchmarking!CE$3, raw_data!$1:$1, 0))),"",IFERROR(INDEX(raw_data!$A$1:$CY$150, MATCH(benchmarking!$D10, raw_data!$A:$A, 0), MATCH(benchmarking!CE$3, raw_data!$1:$1, 0)),""))</f>
        <v/>
      </c>
      <c r="CF10" s="7" t="str">
        <f t="shared" ref="CF10:CF14" si="56">IFERROR(BY10/BO10,"")</f>
        <v/>
      </c>
      <c r="CG10" s="8" t="str">
        <f t="shared" si="40"/>
        <v/>
      </c>
      <c r="CH10" s="8" t="str">
        <f>IFERROR(CA10/BQ10,"")</f>
        <v/>
      </c>
      <c r="CI10" s="8" t="str">
        <f>IFERROR(CB10/BR10,"")</f>
        <v/>
      </c>
      <c r="CJ10" s="8" t="str">
        <f t="shared" si="43"/>
        <v/>
      </c>
      <c r="CK10" s="8" t="str">
        <f t="shared" si="44"/>
        <v/>
      </c>
      <c r="CL10" s="11" t="str">
        <f t="shared" si="45"/>
        <v/>
      </c>
      <c r="CM10" s="34" t="str">
        <f t="shared" si="46"/>
        <v/>
      </c>
      <c r="CN10" s="39" t="str">
        <f t="shared" si="47"/>
        <v/>
      </c>
      <c r="CO10" s="39" t="str">
        <f t="shared" si="48"/>
        <v/>
      </c>
      <c r="CP10" s="39" t="str">
        <f t="shared" si="49"/>
        <v/>
      </c>
      <c r="CQ10" s="39" t="str">
        <f t="shared" si="50"/>
        <v/>
      </c>
      <c r="CR10" s="40" t="str">
        <f t="shared" si="51"/>
        <v/>
      </c>
      <c r="CS10" s="48" t="str">
        <f t="shared" ref="CS10:CS14" si="57">IF(BX10=1,BW10/BO10,"")</f>
        <v/>
      </c>
    </row>
    <row r="11" spans="2:97" x14ac:dyDescent="0.35">
      <c r="B11" t="s">
        <v>246</v>
      </c>
      <c r="C11" s="14"/>
      <c r="D11">
        <f>_xlfn.XLOOKUP(C11,responding_LAs!B:B,responding_LAs!A:A)</f>
        <v>0</v>
      </c>
      <c r="E11" s="15" t="str">
        <f>IF(ISBLANK(INDEX(raw_data!$A$1:$CY$150, MATCH(benchmarking!$D11, raw_data!$A:$A, 0), MATCH(benchmarking!E$3, raw_data!$1:$1, 0))),"",IFERROR(INDEX(raw_data!$A$1:$CY$150, MATCH(benchmarking!$D11, raw_data!$A:$A, 0), MATCH(benchmarking!E$3, raw_data!$1:$1, 0)),""))</f>
        <v/>
      </c>
      <c r="F11" s="15" t="str">
        <f>IF(ISBLANK(INDEX(raw_data!$A$1:$CY$150, MATCH(benchmarking!$D11, raw_data!$A:$A, 0), MATCH(benchmarking!F$3, raw_data!$1:$1, 0))),"",IFERROR(INDEX(raw_data!$A$1:$CY$150, MATCH(benchmarking!$D11, raw_data!$A:$A, 0), MATCH(benchmarking!F$3, raw_data!$1:$1, 0)),""))</f>
        <v/>
      </c>
      <c r="G11" s="15" t="str">
        <f>IF(ISBLANK(INDEX(raw_data!$A$1:$CY$150, MATCH(benchmarking!$D11, raw_data!$A:$A, 0), MATCH(benchmarking!G$3, raw_data!$1:$1, 0))),"",IFERROR(INDEX(raw_data!$A$1:$CY$150, MATCH(benchmarking!$D11, raw_data!$A:$A, 0), MATCH(benchmarking!G$3, raw_data!$1:$1, 0)),""))</f>
        <v/>
      </c>
      <c r="H11" s="15" t="str">
        <f>IF(ISBLANK(INDEX(raw_data!$A$1:$CY$150, MATCH(benchmarking!$D11, raw_data!$A:$A, 0), MATCH(benchmarking!H$3, raw_data!$1:$1, 0))),"",IFERROR(INDEX(raw_data!$A$1:$CY$150, MATCH(benchmarking!$D11, raw_data!$A:$A, 0), MATCH(benchmarking!H$3, raw_data!$1:$1, 0)),""))</f>
        <v/>
      </c>
      <c r="I11" s="15" t="str">
        <f>IF(ISBLANK(INDEX(raw_data!$A$1:$CY$150, MATCH(benchmarking!$D11, raw_data!$A:$A, 0), MATCH(benchmarking!I$3, raw_data!$1:$1, 0))),"",IFERROR(INDEX(raw_data!$A$1:$CY$150, MATCH(benchmarking!$D11, raw_data!$A:$A, 0), MATCH(benchmarking!I$3, raw_data!$1:$1, 0)),""))</f>
        <v/>
      </c>
      <c r="J11" s="15" t="str">
        <f>IF(ISBLANK(INDEX(raw_data!$A$1:$CY$150, MATCH(benchmarking!$D11, raw_data!$A:$A, 0), MATCH(benchmarking!J$3, raw_data!$1:$1, 0))),"",IFERROR(INDEX(raw_data!$A$1:$CY$150, MATCH(benchmarking!$D11, raw_data!$A:$A, 0), MATCH(benchmarking!J$3, raw_data!$1:$1, 0)),""))</f>
        <v/>
      </c>
      <c r="K11" s="15" t="str">
        <f>IF(ISBLANK(INDEX(raw_data!$A$1:$CY$150, MATCH(benchmarking!$D11, raw_data!$A:$A, 0), MATCH(benchmarking!K$3, raw_data!$1:$1, 0))),"",IFERROR(INDEX(raw_data!$A$1:$CY$150, MATCH(benchmarking!$D11, raw_data!$A:$A, 0), MATCH(benchmarking!K$3, raw_data!$1:$1, 0)),""))</f>
        <v/>
      </c>
      <c r="L11" s="15">
        <f t="shared" si="20"/>
        <v>0</v>
      </c>
      <c r="M11" s="15" t="str">
        <f>IF(ISBLANK(INDEX(raw_data!$A$1:$CY$150, MATCH(benchmarking!$D11, raw_data!$A:$A, 0), MATCH(benchmarking!M$3, raw_data!$1:$1, 0))),"",IFERROR(INDEX(raw_data!$A$1:$CY$150, MATCH(benchmarking!$D11, raw_data!$A:$A, 0), MATCH(benchmarking!M$3, raw_data!$1:$1, 0)),""))</f>
        <v/>
      </c>
      <c r="N11" s="15">
        <f t="shared" si="21"/>
        <v>0</v>
      </c>
      <c r="O11" s="16" t="str">
        <f>IF(ISBLANK(INDEX(raw_data!$A$1:$CY$150, MATCH(benchmarking!$D11, raw_data!$A:$A, 0), MATCH(benchmarking!O$3, raw_data!$1:$1, 0))),"",IFERROR(INDEX(raw_data!$A$1:$CY$150, MATCH(benchmarking!$D11, raw_data!$A:$A, 0), MATCH(benchmarking!O$3, raw_data!$1:$1, 0)),""))</f>
        <v/>
      </c>
      <c r="P11" s="16" t="str">
        <f>IF(ISBLANK(INDEX(raw_data!$A$1:$CY$150, MATCH(benchmarking!$D11, raw_data!$A:$A, 0), MATCH(benchmarking!P$3, raw_data!$1:$1, 0))),"",IFERROR(INDEX(raw_data!$A$1:$CY$150, MATCH(benchmarking!$D11, raw_data!$A:$A, 0), MATCH(benchmarking!P$3, raw_data!$1:$1, 0)),""))</f>
        <v/>
      </c>
      <c r="Q11" s="16" t="str">
        <f>IF(ISBLANK(INDEX(raw_data!$A$1:$CY$150, MATCH(benchmarking!$D11, raw_data!$A:$A, 0), MATCH(benchmarking!Q$3, raw_data!$1:$1, 0))),"",IFERROR(INDEX(raw_data!$A$1:$CY$150, MATCH(benchmarking!$D11, raw_data!$A:$A, 0), MATCH(benchmarking!Q$3, raw_data!$1:$1, 0)),""))</f>
        <v/>
      </c>
      <c r="R11" s="16" t="str">
        <f>IF(ISBLANK(INDEX(raw_data!$A$1:$CY$150, MATCH(benchmarking!$D11, raw_data!$A:$A, 0), MATCH(benchmarking!R$3, raw_data!$1:$1, 0))),"",IFERROR(INDEX(raw_data!$A$1:$CY$150, MATCH(benchmarking!$D11, raw_data!$A:$A, 0), MATCH(benchmarking!R$3, raw_data!$1:$1, 0)),""))</f>
        <v/>
      </c>
      <c r="S11" s="16" t="str">
        <f>IF(ISBLANK(INDEX(raw_data!$A$1:$CY$150, MATCH(benchmarking!$D11, raw_data!$A:$A, 0), MATCH(benchmarking!S$3, raw_data!$1:$1, 0))),"",IFERROR(INDEX(raw_data!$A$1:$CY$150, MATCH(benchmarking!$D11, raw_data!$A:$A, 0), MATCH(benchmarking!S$3, raw_data!$1:$1, 0)),""))</f>
        <v/>
      </c>
      <c r="T11" s="16" t="str">
        <f>IF(ISBLANK(INDEX(raw_data!$A$1:$CY$150, MATCH(benchmarking!$D11, raw_data!$A:$A, 0), MATCH(benchmarking!T$3, raw_data!$1:$1, 0))),"",IFERROR(INDEX(raw_data!$A$1:$CY$150, MATCH(benchmarking!$D11, raw_data!$A:$A, 0), MATCH(benchmarking!T$3, raw_data!$1:$1, 0)),""))</f>
        <v/>
      </c>
      <c r="U11" s="16" t="str">
        <f>IF(ISBLANK(INDEX(raw_data!$A$1:$CY$150, MATCH(benchmarking!$D11, raw_data!$A:$A, 0), MATCH(benchmarking!U$3, raw_data!$1:$1, 0))),"",IFERROR(INDEX(raw_data!$A$1:$CY$150, MATCH(benchmarking!$D11, raw_data!$A:$A, 0), MATCH(benchmarking!U$3, raw_data!$1:$1, 0)),""))</f>
        <v/>
      </c>
      <c r="V11" s="7" t="str">
        <f t="shared" si="22"/>
        <v/>
      </c>
      <c r="W11" s="8" t="str">
        <f t="shared" si="22"/>
        <v/>
      </c>
      <c r="X11" s="8" t="str">
        <f t="shared" si="22"/>
        <v/>
      </c>
      <c r="Y11" s="8" t="str">
        <f t="shared" si="22"/>
        <v/>
      </c>
      <c r="Z11" s="8" t="str">
        <f t="shared" si="22"/>
        <v/>
      </c>
      <c r="AA11" s="8" t="str">
        <f t="shared" si="22"/>
        <v/>
      </c>
      <c r="AB11" s="11" t="str">
        <f t="shared" si="22"/>
        <v/>
      </c>
      <c r="AC11" s="34" t="str">
        <f t="shared" si="23"/>
        <v/>
      </c>
      <c r="AD11" s="33" t="str">
        <f t="shared" si="24"/>
        <v/>
      </c>
      <c r="AE11" s="33" t="str">
        <f t="shared" si="25"/>
        <v/>
      </c>
      <c r="AF11" s="33" t="str">
        <f t="shared" si="26"/>
        <v/>
      </c>
      <c r="AG11" s="33" t="str">
        <f t="shared" si="27"/>
        <v/>
      </c>
      <c r="AH11" s="35" t="str">
        <f t="shared" si="28"/>
        <v/>
      </c>
      <c r="AI11" s="48" t="str">
        <f t="shared" si="29"/>
        <v/>
      </c>
      <c r="AJ11" s="19" t="str">
        <f>IF(ISBLANK(INDEX(raw_data!$A$1:$CY$150, MATCH(benchmarking!$D11, raw_data!$A:$A, 0), MATCH(benchmarking!AJ$3, raw_data!$1:$1, 0))),"",IFERROR(INDEX(raw_data!$A$1:$CY$150, MATCH(benchmarking!$D11, raw_data!$A:$A, 0), MATCH(benchmarking!AJ$3, raw_data!$1:$1, 0)),""))</f>
        <v/>
      </c>
      <c r="AK11" s="19" t="str">
        <f>IF(ISBLANK(INDEX(raw_data!$A$1:$CY$150, MATCH(benchmarking!$D11, raw_data!$A:$A, 0), MATCH(benchmarking!AK$3, raw_data!$1:$1, 0))),"",IFERROR(INDEX(raw_data!$A$1:$CY$150, MATCH(benchmarking!$D11, raw_data!$A:$A, 0), MATCH(benchmarking!AK$3, raw_data!$1:$1, 0)),""))</f>
        <v/>
      </c>
      <c r="AL11" s="19" t="str">
        <f>IF(ISBLANK(INDEX(raw_data!$A$1:$CY$150, MATCH(benchmarking!$D11, raw_data!$A:$A, 0), MATCH(benchmarking!AL$3, raw_data!$1:$1, 0))),"",IFERROR(INDEX(raw_data!$A$1:$CY$150, MATCH(benchmarking!$D11, raw_data!$A:$A, 0), MATCH(benchmarking!AL$3, raw_data!$1:$1, 0)),""))</f>
        <v/>
      </c>
      <c r="AM11" s="19" t="str">
        <f>IF(ISBLANK(INDEX(raw_data!$A$1:$CY$150, MATCH(benchmarking!$D11, raw_data!$A:$A, 0), MATCH(benchmarking!AM$3, raw_data!$1:$1, 0))),"",IFERROR(INDEX(raw_data!$A$1:$CY$150, MATCH(benchmarking!$D11, raw_data!$A:$A, 0), MATCH(benchmarking!AM$3, raw_data!$1:$1, 0)),""))</f>
        <v/>
      </c>
      <c r="AN11" s="19" t="str">
        <f>IF(ISBLANK(INDEX(raw_data!$A$1:$CY$150, MATCH(benchmarking!$D11, raw_data!$A:$A, 0), MATCH(benchmarking!AN$3, raw_data!$1:$1, 0))),"",IFERROR(INDEX(raw_data!$A$1:$CY$150, MATCH(benchmarking!$D11, raw_data!$A:$A, 0), MATCH(benchmarking!AN$3, raw_data!$1:$1, 0)),""))</f>
        <v/>
      </c>
      <c r="AO11" s="19" t="str">
        <f>IF(ISBLANK(INDEX(raw_data!$A$1:$CY$150, MATCH(benchmarking!$D11, raw_data!$A:$A, 0), MATCH(benchmarking!AO$3, raw_data!$1:$1, 0))),"",IFERROR(INDEX(raw_data!$A$1:$CY$150, MATCH(benchmarking!$D11, raw_data!$A:$A, 0), MATCH(benchmarking!AO$3, raw_data!$1:$1, 0)),""))</f>
        <v/>
      </c>
      <c r="AP11" s="19" t="str">
        <f>IF(ISBLANK(INDEX(raw_data!$A$1:$CY$150, MATCH(benchmarking!$D11, raw_data!$A:$A, 0), MATCH(benchmarking!AP$3, raw_data!$1:$1, 0))),"",IFERROR(INDEX(raw_data!$A$1:$CY$150, MATCH(benchmarking!$D11, raw_data!$A:$A, 0), MATCH(benchmarking!AP$3, raw_data!$1:$1, 0)),""))</f>
        <v/>
      </c>
      <c r="AQ11" s="15">
        <f t="shared" si="52"/>
        <v>0</v>
      </c>
      <c r="AR11" s="19" t="str">
        <f>IF(ISBLANK(INDEX(raw_data!$A$1:$CY$150, MATCH(benchmarking!$D11, raw_data!$A:$A, 0), MATCH(benchmarking!AR$3, raw_data!$1:$1, 0))),"",IFERROR(INDEX(raw_data!$A$1:$CY$150, MATCH(benchmarking!$D11, raw_data!$A:$A, 0), MATCH(benchmarking!AR$3, raw_data!$1:$1, 0)),""))</f>
        <v/>
      </c>
      <c r="AS11" s="15">
        <f t="shared" si="30"/>
        <v>0</v>
      </c>
      <c r="AT11" s="20" t="str">
        <f>IF(ISBLANK(INDEX(raw_data!$A$1:$CY$150, MATCH(benchmarking!$D11, raw_data!$A:$A, 0), MATCH(benchmarking!AT$3, raw_data!$1:$1, 0))),"",IFERROR(INDEX(raw_data!$A$1:$CY$150, MATCH(benchmarking!$D11, raw_data!$A:$A, 0), MATCH(benchmarking!AT$3, raw_data!$1:$1, 0)),""))</f>
        <v/>
      </c>
      <c r="AU11" s="20" t="str">
        <f>IF(ISBLANK(INDEX(raw_data!$A$1:$CY$150, MATCH(benchmarking!$D11, raw_data!$A:$A, 0), MATCH(benchmarking!AU$3, raw_data!$1:$1, 0))),"",IFERROR(INDEX(raw_data!$A$1:$CY$150, MATCH(benchmarking!$D11, raw_data!$A:$A, 0), MATCH(benchmarking!AU$3, raw_data!$1:$1, 0)),""))</f>
        <v/>
      </c>
      <c r="AV11" s="20" t="str">
        <f>IF(ISBLANK(INDEX(raw_data!$A$1:$CY$150, MATCH(benchmarking!$D11, raw_data!$A:$A, 0), MATCH(benchmarking!AV$3, raw_data!$1:$1, 0))),"",IFERROR(INDEX(raw_data!$A$1:$CY$150, MATCH(benchmarking!$D11, raw_data!$A:$A, 0), MATCH(benchmarking!AV$3, raw_data!$1:$1, 0)),""))</f>
        <v/>
      </c>
      <c r="AW11" s="20" t="str">
        <f>IF(ISBLANK(INDEX(raw_data!$A$1:$CY$150, MATCH(benchmarking!$D11, raw_data!$A:$A, 0), MATCH(benchmarking!AW$3, raw_data!$1:$1, 0))),"",IFERROR(INDEX(raw_data!$A$1:$CY$150, MATCH(benchmarking!$D11, raw_data!$A:$A, 0), MATCH(benchmarking!AW$3, raw_data!$1:$1, 0)),""))</f>
        <v/>
      </c>
      <c r="AX11" s="20" t="str">
        <f>IF(ISBLANK(INDEX(raw_data!$A$1:$CY$150, MATCH(benchmarking!$D11, raw_data!$A:$A, 0), MATCH(benchmarking!AX$3, raw_data!$1:$1, 0))),"",IFERROR(INDEX(raw_data!$A$1:$CY$150, MATCH(benchmarking!$D11, raw_data!$A:$A, 0), MATCH(benchmarking!AX$3, raw_data!$1:$1, 0)),""))</f>
        <v/>
      </c>
      <c r="AY11" s="20" t="str">
        <f>IF(ISBLANK(INDEX(raw_data!$A$1:$CY$150, MATCH(benchmarking!$D11, raw_data!$A:$A, 0), MATCH(benchmarking!AY$3, raw_data!$1:$1, 0))),"",IFERROR(INDEX(raw_data!$A$1:$CY$150, MATCH(benchmarking!$D11, raw_data!$A:$A, 0), MATCH(benchmarking!AY$3, raw_data!$1:$1, 0)),""))</f>
        <v/>
      </c>
      <c r="AZ11" s="20" t="str">
        <f>IF(ISBLANK(INDEX(raw_data!$A$1:$CY$150, MATCH(benchmarking!$D11, raw_data!$A:$A, 0), MATCH(benchmarking!AZ$3, raw_data!$1:$1, 0))),"",IFERROR(INDEX(raw_data!$A$1:$CY$150, MATCH(benchmarking!$D11, raw_data!$A:$A, 0), MATCH(benchmarking!AZ$3, raw_data!$1:$1, 0)),""))</f>
        <v/>
      </c>
      <c r="BA11" s="7" t="str">
        <f t="shared" si="53"/>
        <v/>
      </c>
      <c r="BB11" s="8" t="str">
        <f t="shared" si="54"/>
        <v/>
      </c>
      <c r="BC11" s="8" t="str">
        <f t="shared" si="54"/>
        <v/>
      </c>
      <c r="BD11" s="8" t="str">
        <f t="shared" si="54"/>
        <v/>
      </c>
      <c r="BE11" s="8" t="str">
        <f t="shared" si="54"/>
        <v/>
      </c>
      <c r="BF11" s="8" t="str">
        <f t="shared" si="54"/>
        <v/>
      </c>
      <c r="BG11" s="11" t="str">
        <f t="shared" si="54"/>
        <v/>
      </c>
      <c r="BH11" s="34" t="str">
        <f t="shared" si="32"/>
        <v/>
      </c>
      <c r="BI11" s="39" t="str">
        <f t="shared" si="33"/>
        <v/>
      </c>
      <c r="BJ11" s="39" t="str">
        <f t="shared" si="34"/>
        <v/>
      </c>
      <c r="BK11" s="39" t="str">
        <f t="shared" si="35"/>
        <v/>
      </c>
      <c r="BL11" s="39" t="str">
        <f t="shared" si="36"/>
        <v/>
      </c>
      <c r="BM11" s="40" t="str">
        <f t="shared" si="37"/>
        <v/>
      </c>
      <c r="BN11" s="48" t="str">
        <f t="shared" si="38"/>
        <v/>
      </c>
      <c r="BO11" s="19" t="str">
        <f>IF(ISBLANK(INDEX(raw_data!$A$1:$CY$150, MATCH(benchmarking!$D11, raw_data!$A:$A, 0), MATCH(benchmarking!BO$3, raw_data!$1:$1, 0))),"",IFERROR(INDEX(raw_data!$A$1:$CY$150, MATCH(benchmarking!$D11, raw_data!$A:$A, 0), MATCH(benchmarking!BO$3, raw_data!$1:$1, 0)),""))</f>
        <v/>
      </c>
      <c r="BP11" s="19" t="str">
        <f>IF(ISBLANK(INDEX(raw_data!$A$1:$CY$150, MATCH(benchmarking!$D11, raw_data!$A:$A, 0), MATCH(benchmarking!BP$3, raw_data!$1:$1, 0))),"",IFERROR(INDEX(raw_data!$A$1:$CY$150, MATCH(benchmarking!$D11, raw_data!$A:$A, 0), MATCH(benchmarking!BP$3, raw_data!$1:$1, 0)),""))</f>
        <v/>
      </c>
      <c r="BQ11" s="19" t="str">
        <f>IF(ISBLANK(INDEX(raw_data!$A$1:$CY$150, MATCH(benchmarking!$D11, raw_data!$A:$A, 0), MATCH(benchmarking!BQ$3, raw_data!$1:$1, 0))),"",IFERROR(INDEX(raw_data!$A$1:$CY$150, MATCH(benchmarking!$D11, raw_data!$A:$A, 0), MATCH(benchmarking!BQ$3, raw_data!$1:$1, 0)),""))</f>
        <v/>
      </c>
      <c r="BR11" s="19" t="str">
        <f>IF(ISBLANK(INDEX(raw_data!$A$1:$CY$150, MATCH(benchmarking!$D11, raw_data!$A:$A, 0), MATCH(benchmarking!BR$3, raw_data!$1:$1, 0))),"",IFERROR(INDEX(raw_data!$A$1:$CY$150, MATCH(benchmarking!$D11, raw_data!$A:$A, 0), MATCH(benchmarking!BR$3, raw_data!$1:$1, 0)),""))</f>
        <v/>
      </c>
      <c r="BS11" s="19" t="str">
        <f>IF(ISBLANK(INDEX(raw_data!$A$1:$CY$150, MATCH(benchmarking!$D11, raw_data!$A:$A, 0), MATCH(benchmarking!BS$3, raw_data!$1:$1, 0))),"",IFERROR(INDEX(raw_data!$A$1:$CY$150, MATCH(benchmarking!$D11, raw_data!$A:$A, 0), MATCH(benchmarking!BS$3, raw_data!$1:$1, 0)),""))</f>
        <v/>
      </c>
      <c r="BT11" s="19" t="str">
        <f>IF(ISBLANK(INDEX(raw_data!$A$1:$CY$150, MATCH(benchmarking!$D11, raw_data!$A:$A, 0), MATCH(benchmarking!BT$3, raw_data!$1:$1, 0))),"",IFERROR(INDEX(raw_data!$A$1:$CY$150, MATCH(benchmarking!$D11, raw_data!$A:$A, 0), MATCH(benchmarking!BT$3, raw_data!$1:$1, 0)),""))</f>
        <v/>
      </c>
      <c r="BU11" s="19" t="str">
        <f>IF(ISBLANK(INDEX(raw_data!$A$1:$CY$150, MATCH(benchmarking!$D11, raw_data!$A:$A, 0), MATCH(benchmarking!BU$3, raw_data!$1:$1, 0))),"",IFERROR(INDEX(raw_data!$A$1:$CY$150, MATCH(benchmarking!$D11, raw_data!$A:$A, 0), MATCH(benchmarking!BU$3, raw_data!$1:$1, 0)),""))</f>
        <v/>
      </c>
      <c r="BV11" s="15">
        <f t="shared" si="55"/>
        <v>0</v>
      </c>
      <c r="BW11" s="19" t="str">
        <f>IF(ISBLANK(INDEX(raw_data!$A$1:$CY$150, MATCH(benchmarking!$D11, raw_data!$A:$A, 0), MATCH(benchmarking!BW$3, raw_data!$1:$1, 0))),"",IFERROR(INDEX(raw_data!$A$1:$CY$150, MATCH(benchmarking!$D11, raw_data!$A:$A, 0), MATCH(benchmarking!BW$3, raw_data!$1:$1, 0)),""))</f>
        <v/>
      </c>
      <c r="BX11" s="15">
        <f t="shared" si="39"/>
        <v>0</v>
      </c>
      <c r="BY11" s="20" t="str">
        <f>IF(ISBLANK(INDEX(raw_data!$A$1:$CY$150, MATCH(benchmarking!$D11, raw_data!$A:$A, 0), MATCH(benchmarking!BY$3, raw_data!$1:$1, 0))),"",IFERROR(INDEX(raw_data!$A$1:$CY$150, MATCH(benchmarking!$D11, raw_data!$A:$A, 0), MATCH(benchmarking!BY$3, raw_data!$1:$1, 0)),""))</f>
        <v/>
      </c>
      <c r="BZ11" s="20" t="str">
        <f>IF(ISBLANK(INDEX(raw_data!$A$1:$CY$150, MATCH(benchmarking!$D11, raw_data!$A:$A, 0), MATCH(benchmarking!BZ$3, raw_data!$1:$1, 0))),"",IFERROR(INDEX(raw_data!$A$1:$CY$150, MATCH(benchmarking!$D11, raw_data!$A:$A, 0), MATCH(benchmarking!BZ$3, raw_data!$1:$1, 0)),""))</f>
        <v/>
      </c>
      <c r="CA11" s="20" t="str">
        <f>IF(ISBLANK(INDEX(raw_data!$A$1:$CY$150, MATCH(benchmarking!$D11, raw_data!$A:$A, 0), MATCH(benchmarking!CA$3, raw_data!$1:$1, 0))),"",IFERROR(INDEX(raw_data!$A$1:$CY$150, MATCH(benchmarking!$D11, raw_data!$A:$A, 0), MATCH(benchmarking!CA$3, raw_data!$1:$1, 0)),""))</f>
        <v/>
      </c>
      <c r="CB11" s="20" t="str">
        <f>IF(ISBLANK(INDEX(raw_data!$A$1:$CY$150, MATCH(benchmarking!$D11, raw_data!$A:$A, 0), MATCH(benchmarking!CB$3, raw_data!$1:$1, 0))),"",IFERROR(INDEX(raw_data!$A$1:$CY$150, MATCH(benchmarking!$D11, raw_data!$A:$A, 0), MATCH(benchmarking!CB$3, raw_data!$1:$1, 0)),""))</f>
        <v/>
      </c>
      <c r="CC11" s="20" t="str">
        <f>IF(ISBLANK(INDEX(raw_data!$A$1:$CY$150, MATCH(benchmarking!$D11, raw_data!$A:$A, 0), MATCH(benchmarking!CC$3, raw_data!$1:$1, 0))),"",IFERROR(INDEX(raw_data!$A$1:$CY$150, MATCH(benchmarking!$D11, raw_data!$A:$A, 0), MATCH(benchmarking!CC$3, raw_data!$1:$1, 0)),""))</f>
        <v/>
      </c>
      <c r="CD11" s="20" t="str">
        <f>IF(ISBLANK(INDEX(raw_data!$A$1:$CY$150, MATCH(benchmarking!$D11, raw_data!$A:$A, 0), MATCH(benchmarking!CD$3, raw_data!$1:$1, 0))),"",IFERROR(INDEX(raw_data!$A$1:$CY$150, MATCH(benchmarking!$D11, raw_data!$A:$A, 0), MATCH(benchmarking!CD$3, raw_data!$1:$1, 0)),""))</f>
        <v/>
      </c>
      <c r="CE11" s="20" t="str">
        <f>IF(ISBLANK(INDEX(raw_data!$A$1:$CY$150, MATCH(benchmarking!$D11, raw_data!$A:$A, 0), MATCH(benchmarking!CE$3, raw_data!$1:$1, 0))),"",IFERROR(INDEX(raw_data!$A$1:$CY$150, MATCH(benchmarking!$D11, raw_data!$A:$A, 0), MATCH(benchmarking!CE$3, raw_data!$1:$1, 0)),""))</f>
        <v/>
      </c>
      <c r="CF11" s="7" t="str">
        <f t="shared" si="56"/>
        <v/>
      </c>
      <c r="CG11" s="8" t="str">
        <f t="shared" si="40"/>
        <v/>
      </c>
      <c r="CH11" s="8" t="str">
        <f t="shared" si="41"/>
        <v/>
      </c>
      <c r="CI11" s="8" t="str">
        <f t="shared" si="42"/>
        <v/>
      </c>
      <c r="CJ11" s="8" t="str">
        <f t="shared" si="43"/>
        <v/>
      </c>
      <c r="CK11" s="8" t="str">
        <f t="shared" si="44"/>
        <v/>
      </c>
      <c r="CL11" s="11" t="str">
        <f t="shared" si="45"/>
        <v/>
      </c>
      <c r="CM11" s="34" t="str">
        <f t="shared" si="46"/>
        <v/>
      </c>
      <c r="CN11" s="39" t="str">
        <f t="shared" si="47"/>
        <v/>
      </c>
      <c r="CO11" s="39" t="str">
        <f t="shared" si="48"/>
        <v/>
      </c>
      <c r="CP11" s="39" t="str">
        <f t="shared" si="49"/>
        <v/>
      </c>
      <c r="CQ11" s="39" t="str">
        <f t="shared" si="50"/>
        <v/>
      </c>
      <c r="CR11" s="40" t="str">
        <f t="shared" si="51"/>
        <v/>
      </c>
      <c r="CS11" s="48" t="str">
        <f t="shared" si="57"/>
        <v/>
      </c>
    </row>
    <row r="12" spans="2:97" x14ac:dyDescent="0.35">
      <c r="B12" t="s">
        <v>247</v>
      </c>
      <c r="C12" s="14"/>
      <c r="D12">
        <f>_xlfn.XLOOKUP(C12,responding_LAs!B:B,responding_LAs!A:A)</f>
        <v>0</v>
      </c>
      <c r="E12" s="15" t="str">
        <f>IF(ISBLANK(INDEX(raw_data!$A$1:$CY$150, MATCH(benchmarking!$D12, raw_data!$A:$A, 0), MATCH(benchmarking!E$3, raw_data!$1:$1, 0))),"",IFERROR(INDEX(raw_data!$A$1:$CY$150, MATCH(benchmarking!$D12, raw_data!$A:$A, 0), MATCH(benchmarking!E$3, raw_data!$1:$1, 0)),""))</f>
        <v/>
      </c>
      <c r="F12" s="15" t="str">
        <f>IF(ISBLANK(INDEX(raw_data!$A$1:$CY$150, MATCH(benchmarking!$D12, raw_data!$A:$A, 0), MATCH(benchmarking!F$3, raw_data!$1:$1, 0))),"",IFERROR(INDEX(raw_data!$A$1:$CY$150, MATCH(benchmarking!$D12, raw_data!$A:$A, 0), MATCH(benchmarking!F$3, raw_data!$1:$1, 0)),""))</f>
        <v/>
      </c>
      <c r="G12" s="15" t="str">
        <f>IF(ISBLANK(INDEX(raw_data!$A$1:$CY$150, MATCH(benchmarking!$D12, raw_data!$A:$A, 0), MATCH(benchmarking!G$3, raw_data!$1:$1, 0))),"",IFERROR(INDEX(raw_data!$A$1:$CY$150, MATCH(benchmarking!$D12, raw_data!$A:$A, 0), MATCH(benchmarking!G$3, raw_data!$1:$1, 0)),""))</f>
        <v/>
      </c>
      <c r="H12" s="15" t="str">
        <f>IF(ISBLANK(INDEX(raw_data!$A$1:$CY$150, MATCH(benchmarking!$D12, raw_data!$A:$A, 0), MATCH(benchmarking!H$3, raw_data!$1:$1, 0))),"",IFERROR(INDEX(raw_data!$A$1:$CY$150, MATCH(benchmarking!$D12, raw_data!$A:$A, 0), MATCH(benchmarking!H$3, raw_data!$1:$1, 0)),""))</f>
        <v/>
      </c>
      <c r="I12" s="15" t="str">
        <f>IF(ISBLANK(INDEX(raw_data!$A$1:$CY$150, MATCH(benchmarking!$D12, raw_data!$A:$A, 0), MATCH(benchmarking!I$3, raw_data!$1:$1, 0))),"",IFERROR(INDEX(raw_data!$A$1:$CY$150, MATCH(benchmarking!$D12, raw_data!$A:$A, 0), MATCH(benchmarking!I$3, raw_data!$1:$1, 0)),""))</f>
        <v/>
      </c>
      <c r="J12" s="15" t="str">
        <f>IF(ISBLANK(INDEX(raw_data!$A$1:$CY$150, MATCH(benchmarking!$D12, raw_data!$A:$A, 0), MATCH(benchmarking!J$3, raw_data!$1:$1, 0))),"",IFERROR(INDEX(raw_data!$A$1:$CY$150, MATCH(benchmarking!$D12, raw_data!$A:$A, 0), MATCH(benchmarking!J$3, raw_data!$1:$1, 0)),""))</f>
        <v/>
      </c>
      <c r="K12" s="15" t="str">
        <f>IF(ISBLANK(INDEX(raw_data!$A$1:$CY$150, MATCH(benchmarking!$D12, raw_data!$A:$A, 0), MATCH(benchmarking!K$3, raw_data!$1:$1, 0))),"",IFERROR(INDEX(raw_data!$A$1:$CY$150, MATCH(benchmarking!$D12, raw_data!$A:$A, 0), MATCH(benchmarking!K$3, raw_data!$1:$1, 0)),""))</f>
        <v/>
      </c>
      <c r="L12" s="15">
        <f t="shared" si="20"/>
        <v>0</v>
      </c>
      <c r="M12" s="15" t="str">
        <f>IF(ISBLANK(INDEX(raw_data!$A$1:$CY$150, MATCH(benchmarking!$D12, raw_data!$A:$A, 0), MATCH(benchmarking!M$3, raw_data!$1:$1, 0))),"",IFERROR(INDEX(raw_data!$A$1:$CY$150, MATCH(benchmarking!$D12, raw_data!$A:$A, 0), MATCH(benchmarking!M$3, raw_data!$1:$1, 0)),""))</f>
        <v/>
      </c>
      <c r="N12" s="15">
        <f t="shared" si="21"/>
        <v>0</v>
      </c>
      <c r="O12" s="16" t="str">
        <f>IF(ISBLANK(INDEX(raw_data!$A$1:$CY$150, MATCH(benchmarking!$D12, raw_data!$A:$A, 0), MATCH(benchmarking!O$3, raw_data!$1:$1, 0))),"",IFERROR(INDEX(raw_data!$A$1:$CY$150, MATCH(benchmarking!$D12, raw_data!$A:$A, 0), MATCH(benchmarking!O$3, raw_data!$1:$1, 0)),""))</f>
        <v/>
      </c>
      <c r="P12" s="16" t="str">
        <f>IF(ISBLANK(INDEX(raw_data!$A$1:$CY$150, MATCH(benchmarking!$D12, raw_data!$A:$A, 0), MATCH(benchmarking!P$3, raw_data!$1:$1, 0))),"",IFERROR(INDEX(raw_data!$A$1:$CY$150, MATCH(benchmarking!$D12, raw_data!$A:$A, 0), MATCH(benchmarking!P$3, raw_data!$1:$1, 0)),""))</f>
        <v/>
      </c>
      <c r="Q12" s="16" t="str">
        <f>IF(ISBLANK(INDEX(raw_data!$A$1:$CY$150, MATCH(benchmarking!$D12, raw_data!$A:$A, 0), MATCH(benchmarking!Q$3, raw_data!$1:$1, 0))),"",IFERROR(INDEX(raw_data!$A$1:$CY$150, MATCH(benchmarking!$D12, raw_data!$A:$A, 0), MATCH(benchmarking!Q$3, raw_data!$1:$1, 0)),""))</f>
        <v/>
      </c>
      <c r="R12" s="16" t="str">
        <f>IF(ISBLANK(INDEX(raw_data!$A$1:$CY$150, MATCH(benchmarking!$D12, raw_data!$A:$A, 0), MATCH(benchmarking!R$3, raw_data!$1:$1, 0))),"",IFERROR(INDEX(raw_data!$A$1:$CY$150, MATCH(benchmarking!$D12, raw_data!$A:$A, 0), MATCH(benchmarking!R$3, raw_data!$1:$1, 0)),""))</f>
        <v/>
      </c>
      <c r="S12" s="16" t="str">
        <f>IF(ISBLANK(INDEX(raw_data!$A$1:$CY$150, MATCH(benchmarking!$D12, raw_data!$A:$A, 0), MATCH(benchmarking!S$3, raw_data!$1:$1, 0))),"",IFERROR(INDEX(raw_data!$A$1:$CY$150, MATCH(benchmarking!$D12, raw_data!$A:$A, 0), MATCH(benchmarking!S$3, raw_data!$1:$1, 0)),""))</f>
        <v/>
      </c>
      <c r="T12" s="16" t="str">
        <f>IF(ISBLANK(INDEX(raw_data!$A$1:$CY$150, MATCH(benchmarking!$D12, raw_data!$A:$A, 0), MATCH(benchmarking!T$3, raw_data!$1:$1, 0))),"",IFERROR(INDEX(raw_data!$A$1:$CY$150, MATCH(benchmarking!$D12, raw_data!$A:$A, 0), MATCH(benchmarking!T$3, raw_data!$1:$1, 0)),""))</f>
        <v/>
      </c>
      <c r="U12" s="16" t="str">
        <f>IF(ISBLANK(INDEX(raw_data!$A$1:$CY$150, MATCH(benchmarking!$D12, raw_data!$A:$A, 0), MATCH(benchmarking!U$3, raw_data!$1:$1, 0))),"",IFERROR(INDEX(raw_data!$A$1:$CY$150, MATCH(benchmarking!$D12, raw_data!$A:$A, 0), MATCH(benchmarking!U$3, raw_data!$1:$1, 0)),""))</f>
        <v/>
      </c>
      <c r="V12" s="7" t="str">
        <f t="shared" si="22"/>
        <v/>
      </c>
      <c r="W12" s="8" t="str">
        <f t="shared" si="22"/>
        <v/>
      </c>
      <c r="X12" s="8" t="str">
        <f t="shared" si="22"/>
        <v/>
      </c>
      <c r="Y12" s="8" t="str">
        <f t="shared" si="22"/>
        <v/>
      </c>
      <c r="Z12" s="8" t="str">
        <f t="shared" si="22"/>
        <v/>
      </c>
      <c r="AA12" s="8" t="str">
        <f t="shared" si="22"/>
        <v/>
      </c>
      <c r="AB12" s="11" t="str">
        <f t="shared" si="22"/>
        <v/>
      </c>
      <c r="AC12" s="34" t="str">
        <f t="shared" si="23"/>
        <v/>
      </c>
      <c r="AD12" s="33" t="str">
        <f t="shared" si="24"/>
        <v/>
      </c>
      <c r="AE12" s="33" t="str">
        <f t="shared" si="25"/>
        <v/>
      </c>
      <c r="AF12" s="33" t="str">
        <f t="shared" si="26"/>
        <v/>
      </c>
      <c r="AG12" s="33" t="str">
        <f t="shared" si="27"/>
        <v/>
      </c>
      <c r="AH12" s="35" t="str">
        <f t="shared" si="28"/>
        <v/>
      </c>
      <c r="AI12" s="48" t="str">
        <f t="shared" si="29"/>
        <v/>
      </c>
      <c r="AJ12" s="19" t="str">
        <f>IF(ISBLANK(INDEX(raw_data!$A$1:$CY$150, MATCH(benchmarking!$D12, raw_data!$A:$A, 0), MATCH(benchmarking!AJ$3, raw_data!$1:$1, 0))),"",IFERROR(INDEX(raw_data!$A$1:$CY$150, MATCH(benchmarking!$D12, raw_data!$A:$A, 0), MATCH(benchmarking!AJ$3, raw_data!$1:$1, 0)),""))</f>
        <v/>
      </c>
      <c r="AK12" s="19" t="str">
        <f>IF(ISBLANK(INDEX(raw_data!$A$1:$CY$150, MATCH(benchmarking!$D12, raw_data!$A:$A, 0), MATCH(benchmarking!AK$3, raw_data!$1:$1, 0))),"",IFERROR(INDEX(raw_data!$A$1:$CY$150, MATCH(benchmarking!$D12, raw_data!$A:$A, 0), MATCH(benchmarking!AK$3, raw_data!$1:$1, 0)),""))</f>
        <v/>
      </c>
      <c r="AL12" s="19" t="str">
        <f>IF(ISBLANK(INDEX(raw_data!$A$1:$CY$150, MATCH(benchmarking!$D12, raw_data!$A:$A, 0), MATCH(benchmarking!AL$3, raw_data!$1:$1, 0))),"",IFERROR(INDEX(raw_data!$A$1:$CY$150, MATCH(benchmarking!$D12, raw_data!$A:$A, 0), MATCH(benchmarking!AL$3, raw_data!$1:$1, 0)),""))</f>
        <v/>
      </c>
      <c r="AM12" s="19" t="str">
        <f>IF(ISBLANK(INDEX(raw_data!$A$1:$CY$150, MATCH(benchmarking!$D12, raw_data!$A:$A, 0), MATCH(benchmarking!AM$3, raw_data!$1:$1, 0))),"",IFERROR(INDEX(raw_data!$A$1:$CY$150, MATCH(benchmarking!$D12, raw_data!$A:$A, 0), MATCH(benchmarking!AM$3, raw_data!$1:$1, 0)),""))</f>
        <v/>
      </c>
      <c r="AN12" s="19" t="str">
        <f>IF(ISBLANK(INDEX(raw_data!$A$1:$CY$150, MATCH(benchmarking!$D12, raw_data!$A:$A, 0), MATCH(benchmarking!AN$3, raw_data!$1:$1, 0))),"",IFERROR(INDEX(raw_data!$A$1:$CY$150, MATCH(benchmarking!$D12, raw_data!$A:$A, 0), MATCH(benchmarking!AN$3, raw_data!$1:$1, 0)),""))</f>
        <v/>
      </c>
      <c r="AO12" s="19" t="str">
        <f>IF(ISBLANK(INDEX(raw_data!$A$1:$CY$150, MATCH(benchmarking!$D12, raw_data!$A:$A, 0), MATCH(benchmarking!AO$3, raw_data!$1:$1, 0))),"",IFERROR(INDEX(raw_data!$A$1:$CY$150, MATCH(benchmarking!$D12, raw_data!$A:$A, 0), MATCH(benchmarking!AO$3, raw_data!$1:$1, 0)),""))</f>
        <v/>
      </c>
      <c r="AP12" s="19" t="str">
        <f>IF(ISBLANK(INDEX(raw_data!$A$1:$CY$150, MATCH(benchmarking!$D12, raw_data!$A:$A, 0), MATCH(benchmarking!AP$3, raw_data!$1:$1, 0))),"",IFERROR(INDEX(raw_data!$A$1:$CY$150, MATCH(benchmarking!$D12, raw_data!$A:$A, 0), MATCH(benchmarking!AP$3, raw_data!$1:$1, 0)),""))</f>
        <v/>
      </c>
      <c r="AQ12" s="15">
        <f t="shared" si="52"/>
        <v>0</v>
      </c>
      <c r="AR12" s="19" t="str">
        <f>IF(ISBLANK(INDEX(raw_data!$A$1:$CY$150, MATCH(benchmarking!$D12, raw_data!$A:$A, 0), MATCH(benchmarking!AR$3, raw_data!$1:$1, 0))),"",IFERROR(INDEX(raw_data!$A$1:$CY$150, MATCH(benchmarking!$D12, raw_data!$A:$A, 0), MATCH(benchmarking!AR$3, raw_data!$1:$1, 0)),""))</f>
        <v/>
      </c>
      <c r="AS12" s="15">
        <f t="shared" si="30"/>
        <v>0</v>
      </c>
      <c r="AT12" s="20" t="str">
        <f>IF(ISBLANK(INDEX(raw_data!$A$1:$CY$150, MATCH(benchmarking!$D12, raw_data!$A:$A, 0), MATCH(benchmarking!AT$3, raw_data!$1:$1, 0))),"",IFERROR(INDEX(raw_data!$A$1:$CY$150, MATCH(benchmarking!$D12, raw_data!$A:$A, 0), MATCH(benchmarking!AT$3, raw_data!$1:$1, 0)),""))</f>
        <v/>
      </c>
      <c r="AU12" s="20" t="str">
        <f>IF(ISBLANK(INDEX(raw_data!$A$1:$CY$150, MATCH(benchmarking!$D12, raw_data!$A:$A, 0), MATCH(benchmarking!AU$3, raw_data!$1:$1, 0))),"",IFERROR(INDEX(raw_data!$A$1:$CY$150, MATCH(benchmarking!$D12, raw_data!$A:$A, 0), MATCH(benchmarking!AU$3, raw_data!$1:$1, 0)),""))</f>
        <v/>
      </c>
      <c r="AV12" s="20" t="str">
        <f>IF(ISBLANK(INDEX(raw_data!$A$1:$CY$150, MATCH(benchmarking!$D12, raw_data!$A:$A, 0), MATCH(benchmarking!AV$3, raw_data!$1:$1, 0))),"",IFERROR(INDEX(raw_data!$A$1:$CY$150, MATCH(benchmarking!$D12, raw_data!$A:$A, 0), MATCH(benchmarking!AV$3, raw_data!$1:$1, 0)),""))</f>
        <v/>
      </c>
      <c r="AW12" s="20" t="str">
        <f>IF(ISBLANK(INDEX(raw_data!$A$1:$CY$150, MATCH(benchmarking!$D12, raw_data!$A:$A, 0), MATCH(benchmarking!AW$3, raw_data!$1:$1, 0))),"",IFERROR(INDEX(raw_data!$A$1:$CY$150, MATCH(benchmarking!$D12, raw_data!$A:$A, 0), MATCH(benchmarking!AW$3, raw_data!$1:$1, 0)),""))</f>
        <v/>
      </c>
      <c r="AX12" s="20" t="str">
        <f>IF(ISBLANK(INDEX(raw_data!$A$1:$CY$150, MATCH(benchmarking!$D12, raw_data!$A:$A, 0), MATCH(benchmarking!AX$3, raw_data!$1:$1, 0))),"",IFERROR(INDEX(raw_data!$A$1:$CY$150, MATCH(benchmarking!$D12, raw_data!$A:$A, 0), MATCH(benchmarking!AX$3, raw_data!$1:$1, 0)),""))</f>
        <v/>
      </c>
      <c r="AY12" s="20" t="str">
        <f>IF(ISBLANK(INDEX(raw_data!$A$1:$CY$150, MATCH(benchmarking!$D12, raw_data!$A:$A, 0), MATCH(benchmarking!AY$3, raw_data!$1:$1, 0))),"",IFERROR(INDEX(raw_data!$A$1:$CY$150, MATCH(benchmarking!$D12, raw_data!$A:$A, 0), MATCH(benchmarking!AY$3, raw_data!$1:$1, 0)),""))</f>
        <v/>
      </c>
      <c r="AZ12" s="20" t="str">
        <f>IF(ISBLANK(INDEX(raw_data!$A$1:$CY$150, MATCH(benchmarking!$D12, raw_data!$A:$A, 0), MATCH(benchmarking!AZ$3, raw_data!$1:$1, 0))),"",IFERROR(INDEX(raw_data!$A$1:$CY$150, MATCH(benchmarking!$D12, raw_data!$A:$A, 0), MATCH(benchmarking!AZ$3, raw_data!$1:$1, 0)),""))</f>
        <v/>
      </c>
      <c r="BA12" s="7" t="str">
        <f t="shared" si="53"/>
        <v/>
      </c>
      <c r="BB12" s="8" t="str">
        <f t="shared" si="54"/>
        <v/>
      </c>
      <c r="BC12" s="8" t="str">
        <f t="shared" si="54"/>
        <v/>
      </c>
      <c r="BD12" s="8" t="str">
        <f t="shared" si="54"/>
        <v/>
      </c>
      <c r="BE12" s="8" t="str">
        <f t="shared" si="54"/>
        <v/>
      </c>
      <c r="BF12" s="8" t="str">
        <f t="shared" si="54"/>
        <v/>
      </c>
      <c r="BG12" s="11" t="str">
        <f t="shared" si="54"/>
        <v/>
      </c>
      <c r="BH12" s="34" t="str">
        <f t="shared" si="32"/>
        <v/>
      </c>
      <c r="BI12" s="39" t="str">
        <f t="shared" si="33"/>
        <v/>
      </c>
      <c r="BJ12" s="39" t="str">
        <f t="shared" si="34"/>
        <v/>
      </c>
      <c r="BK12" s="39" t="str">
        <f t="shared" si="35"/>
        <v/>
      </c>
      <c r="BL12" s="39" t="str">
        <f t="shared" si="36"/>
        <v/>
      </c>
      <c r="BM12" s="40" t="str">
        <f t="shared" si="37"/>
        <v/>
      </c>
      <c r="BN12" s="48" t="str">
        <f t="shared" si="38"/>
        <v/>
      </c>
      <c r="BO12" s="19" t="str">
        <f>IF(ISBLANK(INDEX(raw_data!$A$1:$CY$150, MATCH(benchmarking!$D12, raw_data!$A:$A, 0), MATCH(benchmarking!BO$3, raw_data!$1:$1, 0))),"",IFERROR(INDEX(raw_data!$A$1:$CY$150, MATCH(benchmarking!$D12, raw_data!$A:$A, 0), MATCH(benchmarking!BO$3, raw_data!$1:$1, 0)),""))</f>
        <v/>
      </c>
      <c r="BP12" s="19" t="str">
        <f>IF(ISBLANK(INDEX(raw_data!$A$1:$CY$150, MATCH(benchmarking!$D12, raw_data!$A:$A, 0), MATCH(benchmarking!BP$3, raw_data!$1:$1, 0))),"",IFERROR(INDEX(raw_data!$A$1:$CY$150, MATCH(benchmarking!$D12, raw_data!$A:$A, 0), MATCH(benchmarking!BP$3, raw_data!$1:$1, 0)),""))</f>
        <v/>
      </c>
      <c r="BQ12" s="19" t="str">
        <f>IF(ISBLANK(INDEX(raw_data!$A$1:$CY$150, MATCH(benchmarking!$D12, raw_data!$A:$A, 0), MATCH(benchmarking!BQ$3, raw_data!$1:$1, 0))),"",IFERROR(INDEX(raw_data!$A$1:$CY$150, MATCH(benchmarking!$D12, raw_data!$A:$A, 0), MATCH(benchmarking!BQ$3, raw_data!$1:$1, 0)),""))</f>
        <v/>
      </c>
      <c r="BR12" s="19" t="str">
        <f>IF(ISBLANK(INDEX(raw_data!$A$1:$CY$150, MATCH(benchmarking!$D12, raw_data!$A:$A, 0), MATCH(benchmarking!BR$3, raw_data!$1:$1, 0))),"",IFERROR(INDEX(raw_data!$A$1:$CY$150, MATCH(benchmarking!$D12, raw_data!$A:$A, 0), MATCH(benchmarking!BR$3, raw_data!$1:$1, 0)),""))</f>
        <v/>
      </c>
      <c r="BS12" s="19" t="str">
        <f>IF(ISBLANK(INDEX(raw_data!$A$1:$CY$150, MATCH(benchmarking!$D12, raw_data!$A:$A, 0), MATCH(benchmarking!BS$3, raw_data!$1:$1, 0))),"",IFERROR(INDEX(raw_data!$A$1:$CY$150, MATCH(benchmarking!$D12, raw_data!$A:$A, 0), MATCH(benchmarking!BS$3, raw_data!$1:$1, 0)),""))</f>
        <v/>
      </c>
      <c r="BT12" s="19" t="str">
        <f>IF(ISBLANK(INDEX(raw_data!$A$1:$CY$150, MATCH(benchmarking!$D12, raw_data!$A:$A, 0), MATCH(benchmarking!BT$3, raw_data!$1:$1, 0))),"",IFERROR(INDEX(raw_data!$A$1:$CY$150, MATCH(benchmarking!$D12, raw_data!$A:$A, 0), MATCH(benchmarking!BT$3, raw_data!$1:$1, 0)),""))</f>
        <v/>
      </c>
      <c r="BU12" s="19" t="str">
        <f>IF(ISBLANK(INDEX(raw_data!$A$1:$CY$150, MATCH(benchmarking!$D12, raw_data!$A:$A, 0), MATCH(benchmarking!BU$3, raw_data!$1:$1, 0))),"",IFERROR(INDEX(raw_data!$A$1:$CY$150, MATCH(benchmarking!$D12, raw_data!$A:$A, 0), MATCH(benchmarking!BU$3, raw_data!$1:$1, 0)),""))</f>
        <v/>
      </c>
      <c r="BV12" s="15">
        <f t="shared" si="55"/>
        <v>0</v>
      </c>
      <c r="BW12" s="19" t="str">
        <f>IF(ISBLANK(INDEX(raw_data!$A$1:$CY$150, MATCH(benchmarking!$D12, raw_data!$A:$A, 0), MATCH(benchmarking!BW$3, raw_data!$1:$1, 0))),"",IFERROR(INDEX(raw_data!$A$1:$CY$150, MATCH(benchmarking!$D12, raw_data!$A:$A, 0), MATCH(benchmarking!BW$3, raw_data!$1:$1, 0)),""))</f>
        <v/>
      </c>
      <c r="BX12" s="15">
        <f t="shared" si="39"/>
        <v>0</v>
      </c>
      <c r="BY12" s="20" t="str">
        <f>IF(ISBLANK(INDEX(raw_data!$A$1:$CY$150, MATCH(benchmarking!$D12, raw_data!$A:$A, 0), MATCH(benchmarking!BY$3, raw_data!$1:$1, 0))),"",IFERROR(INDEX(raw_data!$A$1:$CY$150, MATCH(benchmarking!$D12, raw_data!$A:$A, 0), MATCH(benchmarking!BY$3, raw_data!$1:$1, 0)),""))</f>
        <v/>
      </c>
      <c r="BZ12" s="20" t="str">
        <f>IF(ISBLANK(INDEX(raw_data!$A$1:$CY$150, MATCH(benchmarking!$D12, raw_data!$A:$A, 0), MATCH(benchmarking!BZ$3, raw_data!$1:$1, 0))),"",IFERROR(INDEX(raw_data!$A$1:$CY$150, MATCH(benchmarking!$D12, raw_data!$A:$A, 0), MATCH(benchmarking!BZ$3, raw_data!$1:$1, 0)),""))</f>
        <v/>
      </c>
      <c r="CA12" s="20" t="str">
        <f>IF(ISBLANK(INDEX(raw_data!$A$1:$CY$150, MATCH(benchmarking!$D12, raw_data!$A:$A, 0), MATCH(benchmarking!CA$3, raw_data!$1:$1, 0))),"",IFERROR(INDEX(raw_data!$A$1:$CY$150, MATCH(benchmarking!$D12, raw_data!$A:$A, 0), MATCH(benchmarking!CA$3, raw_data!$1:$1, 0)),""))</f>
        <v/>
      </c>
      <c r="CB12" s="20" t="str">
        <f>IF(ISBLANK(INDEX(raw_data!$A$1:$CY$150, MATCH(benchmarking!$D12, raw_data!$A:$A, 0), MATCH(benchmarking!CB$3, raw_data!$1:$1, 0))),"",IFERROR(INDEX(raw_data!$A$1:$CY$150, MATCH(benchmarking!$D12, raw_data!$A:$A, 0), MATCH(benchmarking!CB$3, raw_data!$1:$1, 0)),""))</f>
        <v/>
      </c>
      <c r="CC12" s="20" t="str">
        <f>IF(ISBLANK(INDEX(raw_data!$A$1:$CY$150, MATCH(benchmarking!$D12, raw_data!$A:$A, 0), MATCH(benchmarking!CC$3, raw_data!$1:$1, 0))),"",IFERROR(INDEX(raw_data!$A$1:$CY$150, MATCH(benchmarking!$D12, raw_data!$A:$A, 0), MATCH(benchmarking!CC$3, raw_data!$1:$1, 0)),""))</f>
        <v/>
      </c>
      <c r="CD12" s="20" t="str">
        <f>IF(ISBLANK(INDEX(raw_data!$A$1:$CY$150, MATCH(benchmarking!$D12, raw_data!$A:$A, 0), MATCH(benchmarking!CD$3, raw_data!$1:$1, 0))),"",IFERROR(INDEX(raw_data!$A$1:$CY$150, MATCH(benchmarking!$D12, raw_data!$A:$A, 0), MATCH(benchmarking!CD$3, raw_data!$1:$1, 0)),""))</f>
        <v/>
      </c>
      <c r="CE12" s="20" t="str">
        <f>IF(ISBLANK(INDEX(raw_data!$A$1:$CY$150, MATCH(benchmarking!$D12, raw_data!$A:$A, 0), MATCH(benchmarking!CE$3, raw_data!$1:$1, 0))),"",IFERROR(INDEX(raw_data!$A$1:$CY$150, MATCH(benchmarking!$D12, raw_data!$A:$A, 0), MATCH(benchmarking!CE$3, raw_data!$1:$1, 0)),""))</f>
        <v/>
      </c>
      <c r="CF12" s="7" t="str">
        <f t="shared" si="56"/>
        <v/>
      </c>
      <c r="CG12" s="8" t="str">
        <f t="shared" si="40"/>
        <v/>
      </c>
      <c r="CH12" s="8" t="str">
        <f t="shared" si="41"/>
        <v/>
      </c>
      <c r="CI12" s="8" t="str">
        <f t="shared" si="42"/>
        <v/>
      </c>
      <c r="CJ12" s="8" t="str">
        <f t="shared" si="43"/>
        <v/>
      </c>
      <c r="CK12" s="8" t="str">
        <f t="shared" si="44"/>
        <v/>
      </c>
      <c r="CL12" s="11" t="str">
        <f t="shared" si="45"/>
        <v/>
      </c>
      <c r="CM12" s="34" t="str">
        <f t="shared" si="46"/>
        <v/>
      </c>
      <c r="CN12" s="39" t="str">
        <f t="shared" si="47"/>
        <v/>
      </c>
      <c r="CO12" s="39" t="str">
        <f t="shared" si="48"/>
        <v/>
      </c>
      <c r="CP12" s="39" t="str">
        <f t="shared" si="49"/>
        <v/>
      </c>
      <c r="CQ12" s="39" t="str">
        <f t="shared" si="50"/>
        <v/>
      </c>
      <c r="CR12" s="40" t="str">
        <f t="shared" si="51"/>
        <v/>
      </c>
      <c r="CS12" s="48" t="str">
        <f t="shared" si="57"/>
        <v/>
      </c>
    </row>
    <row r="13" spans="2:97" x14ac:dyDescent="0.35">
      <c r="B13" t="s">
        <v>248</v>
      </c>
      <c r="C13" s="14"/>
      <c r="D13">
        <f>_xlfn.XLOOKUP(C13,responding_LAs!B:B,responding_LAs!A:A)</f>
        <v>0</v>
      </c>
      <c r="E13" s="15" t="str">
        <f>IF(ISBLANK(INDEX(raw_data!$A$1:$CY$150, MATCH(benchmarking!$D13, raw_data!$A:$A, 0), MATCH(benchmarking!E$3, raw_data!$1:$1, 0))),"",IFERROR(INDEX(raw_data!$A$1:$CY$150, MATCH(benchmarking!$D13, raw_data!$A:$A, 0), MATCH(benchmarking!E$3, raw_data!$1:$1, 0)),""))</f>
        <v/>
      </c>
      <c r="F13" s="15" t="str">
        <f>IF(ISBLANK(INDEX(raw_data!$A$1:$CY$150, MATCH(benchmarking!$D13, raw_data!$A:$A, 0), MATCH(benchmarking!F$3, raw_data!$1:$1, 0))),"",IFERROR(INDEX(raw_data!$A$1:$CY$150, MATCH(benchmarking!$D13, raw_data!$A:$A, 0), MATCH(benchmarking!F$3, raw_data!$1:$1, 0)),""))</f>
        <v/>
      </c>
      <c r="G13" s="15" t="str">
        <f>IF(ISBLANK(INDEX(raw_data!$A$1:$CY$150, MATCH(benchmarking!$D13, raw_data!$A:$A, 0), MATCH(benchmarking!G$3, raw_data!$1:$1, 0))),"",IFERROR(INDEX(raw_data!$A$1:$CY$150, MATCH(benchmarking!$D13, raw_data!$A:$A, 0), MATCH(benchmarking!G$3, raw_data!$1:$1, 0)),""))</f>
        <v/>
      </c>
      <c r="H13" s="15" t="str">
        <f>IF(ISBLANK(INDEX(raw_data!$A$1:$CY$150, MATCH(benchmarking!$D13, raw_data!$A:$A, 0), MATCH(benchmarking!H$3, raw_data!$1:$1, 0))),"",IFERROR(INDEX(raw_data!$A$1:$CY$150, MATCH(benchmarking!$D13, raw_data!$A:$A, 0), MATCH(benchmarking!H$3, raw_data!$1:$1, 0)),""))</f>
        <v/>
      </c>
      <c r="I13" s="15" t="str">
        <f>IF(ISBLANK(INDEX(raw_data!$A$1:$CY$150, MATCH(benchmarking!$D13, raw_data!$A:$A, 0), MATCH(benchmarking!I$3, raw_data!$1:$1, 0))),"",IFERROR(INDEX(raw_data!$A$1:$CY$150, MATCH(benchmarking!$D13, raw_data!$A:$A, 0), MATCH(benchmarking!I$3, raw_data!$1:$1, 0)),""))</f>
        <v/>
      </c>
      <c r="J13" s="15" t="str">
        <f>IF(ISBLANK(INDEX(raw_data!$A$1:$CY$150, MATCH(benchmarking!$D13, raw_data!$A:$A, 0), MATCH(benchmarking!J$3, raw_data!$1:$1, 0))),"",IFERROR(INDEX(raw_data!$A$1:$CY$150, MATCH(benchmarking!$D13, raw_data!$A:$A, 0), MATCH(benchmarking!J$3, raw_data!$1:$1, 0)),""))</f>
        <v/>
      </c>
      <c r="K13" s="15" t="str">
        <f>IF(ISBLANK(INDEX(raw_data!$A$1:$CY$150, MATCH(benchmarking!$D13, raw_data!$A:$A, 0), MATCH(benchmarking!K$3, raw_data!$1:$1, 0))),"",IFERROR(INDEX(raw_data!$A$1:$CY$150, MATCH(benchmarking!$D13, raw_data!$A:$A, 0), MATCH(benchmarking!K$3, raw_data!$1:$1, 0)),""))</f>
        <v/>
      </c>
      <c r="L13" s="15">
        <f t="shared" si="20"/>
        <v>0</v>
      </c>
      <c r="M13" s="15" t="str">
        <f>IF(ISBLANK(INDEX(raw_data!$A$1:$CY$150, MATCH(benchmarking!$D13, raw_data!$A:$A, 0), MATCH(benchmarking!M$3, raw_data!$1:$1, 0))),"",IFERROR(INDEX(raw_data!$A$1:$CY$150, MATCH(benchmarking!$D13, raw_data!$A:$A, 0), MATCH(benchmarking!M$3, raw_data!$1:$1, 0)),""))</f>
        <v/>
      </c>
      <c r="N13" s="15">
        <f t="shared" si="21"/>
        <v>0</v>
      </c>
      <c r="O13" s="16" t="str">
        <f>IF(ISBLANK(INDEX(raw_data!$A$1:$CY$150, MATCH(benchmarking!$D13, raw_data!$A:$A, 0), MATCH(benchmarking!O$3, raw_data!$1:$1, 0))),"",IFERROR(INDEX(raw_data!$A$1:$CY$150, MATCH(benchmarking!$D13, raw_data!$A:$A, 0), MATCH(benchmarking!O$3, raw_data!$1:$1, 0)),""))</f>
        <v/>
      </c>
      <c r="P13" s="16" t="str">
        <f>IF(ISBLANK(INDEX(raw_data!$A$1:$CY$150, MATCH(benchmarking!$D13, raw_data!$A:$A, 0), MATCH(benchmarking!P$3, raw_data!$1:$1, 0))),"",IFERROR(INDEX(raw_data!$A$1:$CY$150, MATCH(benchmarking!$D13, raw_data!$A:$A, 0), MATCH(benchmarking!P$3, raw_data!$1:$1, 0)),""))</f>
        <v/>
      </c>
      <c r="Q13" s="16" t="str">
        <f>IF(ISBLANK(INDEX(raw_data!$A$1:$CY$150, MATCH(benchmarking!$D13, raw_data!$A:$A, 0), MATCH(benchmarking!Q$3, raw_data!$1:$1, 0))),"",IFERROR(INDEX(raw_data!$A$1:$CY$150, MATCH(benchmarking!$D13, raw_data!$A:$A, 0), MATCH(benchmarking!Q$3, raw_data!$1:$1, 0)),""))</f>
        <v/>
      </c>
      <c r="R13" s="16" t="str">
        <f>IF(ISBLANK(INDEX(raw_data!$A$1:$CY$150, MATCH(benchmarking!$D13, raw_data!$A:$A, 0), MATCH(benchmarking!R$3, raw_data!$1:$1, 0))),"",IFERROR(INDEX(raw_data!$A$1:$CY$150, MATCH(benchmarking!$D13, raw_data!$A:$A, 0), MATCH(benchmarking!R$3, raw_data!$1:$1, 0)),""))</f>
        <v/>
      </c>
      <c r="S13" s="16" t="str">
        <f>IF(ISBLANK(INDEX(raw_data!$A$1:$CY$150, MATCH(benchmarking!$D13, raw_data!$A:$A, 0), MATCH(benchmarking!S$3, raw_data!$1:$1, 0))),"",IFERROR(INDEX(raw_data!$A$1:$CY$150, MATCH(benchmarking!$D13, raw_data!$A:$A, 0), MATCH(benchmarking!S$3, raw_data!$1:$1, 0)),""))</f>
        <v/>
      </c>
      <c r="T13" s="16" t="str">
        <f>IF(ISBLANK(INDEX(raw_data!$A$1:$CY$150, MATCH(benchmarking!$D13, raw_data!$A:$A, 0), MATCH(benchmarking!T$3, raw_data!$1:$1, 0))),"",IFERROR(INDEX(raw_data!$A$1:$CY$150, MATCH(benchmarking!$D13, raw_data!$A:$A, 0), MATCH(benchmarking!T$3, raw_data!$1:$1, 0)),""))</f>
        <v/>
      </c>
      <c r="U13" s="16" t="str">
        <f>IF(ISBLANK(INDEX(raw_data!$A$1:$CY$150, MATCH(benchmarking!$D13, raw_data!$A:$A, 0), MATCH(benchmarking!U$3, raw_data!$1:$1, 0))),"",IFERROR(INDEX(raw_data!$A$1:$CY$150, MATCH(benchmarking!$D13, raw_data!$A:$A, 0), MATCH(benchmarking!U$3, raw_data!$1:$1, 0)),""))</f>
        <v/>
      </c>
      <c r="V13" s="7" t="str">
        <f t="shared" si="22"/>
        <v/>
      </c>
      <c r="W13" s="8" t="str">
        <f t="shared" si="22"/>
        <v/>
      </c>
      <c r="X13" s="8" t="str">
        <f t="shared" si="22"/>
        <v/>
      </c>
      <c r="Y13" s="8" t="str">
        <f t="shared" si="22"/>
        <v/>
      </c>
      <c r="Z13" s="8" t="str">
        <f t="shared" si="22"/>
        <v/>
      </c>
      <c r="AA13" s="8" t="str">
        <f t="shared" si="22"/>
        <v/>
      </c>
      <c r="AB13" s="11" t="str">
        <f t="shared" si="22"/>
        <v/>
      </c>
      <c r="AC13" s="34" t="str">
        <f t="shared" si="23"/>
        <v/>
      </c>
      <c r="AD13" s="33" t="str">
        <f t="shared" si="24"/>
        <v/>
      </c>
      <c r="AE13" s="33" t="str">
        <f t="shared" si="25"/>
        <v/>
      </c>
      <c r="AF13" s="33" t="str">
        <f t="shared" si="26"/>
        <v/>
      </c>
      <c r="AG13" s="33" t="str">
        <f t="shared" si="27"/>
        <v/>
      </c>
      <c r="AH13" s="35" t="str">
        <f t="shared" si="28"/>
        <v/>
      </c>
      <c r="AI13" s="48" t="str">
        <f t="shared" si="29"/>
        <v/>
      </c>
      <c r="AJ13" s="19" t="str">
        <f>IF(ISBLANK(INDEX(raw_data!$A$1:$CY$150, MATCH(benchmarking!$D13, raw_data!$A:$A, 0), MATCH(benchmarking!AJ$3, raw_data!$1:$1, 0))),"",IFERROR(INDEX(raw_data!$A$1:$CY$150, MATCH(benchmarking!$D13, raw_data!$A:$A, 0), MATCH(benchmarking!AJ$3, raw_data!$1:$1, 0)),""))</f>
        <v/>
      </c>
      <c r="AK13" s="19" t="str">
        <f>IF(ISBLANK(INDEX(raw_data!$A$1:$CY$150, MATCH(benchmarking!$D13, raw_data!$A:$A, 0), MATCH(benchmarking!AK$3, raw_data!$1:$1, 0))),"",IFERROR(INDEX(raw_data!$A$1:$CY$150, MATCH(benchmarking!$D13, raw_data!$A:$A, 0), MATCH(benchmarking!AK$3, raw_data!$1:$1, 0)),""))</f>
        <v/>
      </c>
      <c r="AL13" s="19" t="str">
        <f>IF(ISBLANK(INDEX(raw_data!$A$1:$CY$150, MATCH(benchmarking!$D13, raw_data!$A:$A, 0), MATCH(benchmarking!AL$3, raw_data!$1:$1, 0))),"",IFERROR(INDEX(raw_data!$A$1:$CY$150, MATCH(benchmarking!$D13, raw_data!$A:$A, 0), MATCH(benchmarking!AL$3, raw_data!$1:$1, 0)),""))</f>
        <v/>
      </c>
      <c r="AM13" s="19" t="str">
        <f>IF(ISBLANK(INDEX(raw_data!$A$1:$CY$150, MATCH(benchmarking!$D13, raw_data!$A:$A, 0), MATCH(benchmarking!AM$3, raw_data!$1:$1, 0))),"",IFERROR(INDEX(raw_data!$A$1:$CY$150, MATCH(benchmarking!$D13, raw_data!$A:$A, 0), MATCH(benchmarking!AM$3, raw_data!$1:$1, 0)),""))</f>
        <v/>
      </c>
      <c r="AN13" s="19" t="str">
        <f>IF(ISBLANK(INDEX(raw_data!$A$1:$CY$150, MATCH(benchmarking!$D13, raw_data!$A:$A, 0), MATCH(benchmarking!AN$3, raw_data!$1:$1, 0))),"",IFERROR(INDEX(raw_data!$A$1:$CY$150, MATCH(benchmarking!$D13, raw_data!$A:$A, 0), MATCH(benchmarking!AN$3, raw_data!$1:$1, 0)),""))</f>
        <v/>
      </c>
      <c r="AO13" s="19" t="str">
        <f>IF(ISBLANK(INDEX(raw_data!$A$1:$CY$150, MATCH(benchmarking!$D13, raw_data!$A:$A, 0), MATCH(benchmarking!AO$3, raw_data!$1:$1, 0))),"",IFERROR(INDEX(raw_data!$A$1:$CY$150, MATCH(benchmarking!$D13, raw_data!$A:$A, 0), MATCH(benchmarking!AO$3, raw_data!$1:$1, 0)),""))</f>
        <v/>
      </c>
      <c r="AP13" s="19" t="str">
        <f>IF(ISBLANK(INDEX(raw_data!$A$1:$CY$150, MATCH(benchmarking!$D13, raw_data!$A:$A, 0), MATCH(benchmarking!AP$3, raw_data!$1:$1, 0))),"",IFERROR(INDEX(raw_data!$A$1:$CY$150, MATCH(benchmarking!$D13, raw_data!$A:$A, 0), MATCH(benchmarking!AP$3, raw_data!$1:$1, 0)),""))</f>
        <v/>
      </c>
      <c r="AQ13" s="15">
        <f t="shared" si="52"/>
        <v>0</v>
      </c>
      <c r="AR13" s="19" t="str">
        <f>IF(ISBLANK(INDEX(raw_data!$A$1:$CY$150, MATCH(benchmarking!$D13, raw_data!$A:$A, 0), MATCH(benchmarking!AR$3, raw_data!$1:$1, 0))),"",IFERROR(INDEX(raw_data!$A$1:$CY$150, MATCH(benchmarking!$D13, raw_data!$A:$A, 0), MATCH(benchmarking!AR$3, raw_data!$1:$1, 0)),""))</f>
        <v/>
      </c>
      <c r="AS13" s="15">
        <f t="shared" si="30"/>
        <v>0</v>
      </c>
      <c r="AT13" s="20" t="str">
        <f>IF(ISBLANK(INDEX(raw_data!$A$1:$CY$150, MATCH(benchmarking!$D13, raw_data!$A:$A, 0), MATCH(benchmarking!AT$3, raw_data!$1:$1, 0))),"",IFERROR(INDEX(raw_data!$A$1:$CY$150, MATCH(benchmarking!$D13, raw_data!$A:$A, 0), MATCH(benchmarking!AT$3, raw_data!$1:$1, 0)),""))</f>
        <v/>
      </c>
      <c r="AU13" s="20" t="str">
        <f>IF(ISBLANK(INDEX(raw_data!$A$1:$CY$150, MATCH(benchmarking!$D13, raw_data!$A:$A, 0), MATCH(benchmarking!AU$3, raw_data!$1:$1, 0))),"",IFERROR(INDEX(raw_data!$A$1:$CY$150, MATCH(benchmarking!$D13, raw_data!$A:$A, 0), MATCH(benchmarking!AU$3, raw_data!$1:$1, 0)),""))</f>
        <v/>
      </c>
      <c r="AV13" s="20" t="str">
        <f>IF(ISBLANK(INDEX(raw_data!$A$1:$CY$150, MATCH(benchmarking!$D13, raw_data!$A:$A, 0), MATCH(benchmarking!AV$3, raw_data!$1:$1, 0))),"",IFERROR(INDEX(raw_data!$A$1:$CY$150, MATCH(benchmarking!$D13, raw_data!$A:$A, 0), MATCH(benchmarking!AV$3, raw_data!$1:$1, 0)),""))</f>
        <v/>
      </c>
      <c r="AW13" s="20" t="str">
        <f>IF(ISBLANK(INDEX(raw_data!$A$1:$CY$150, MATCH(benchmarking!$D13, raw_data!$A:$A, 0), MATCH(benchmarking!AW$3, raw_data!$1:$1, 0))),"",IFERROR(INDEX(raw_data!$A$1:$CY$150, MATCH(benchmarking!$D13, raw_data!$A:$A, 0), MATCH(benchmarking!AW$3, raw_data!$1:$1, 0)),""))</f>
        <v/>
      </c>
      <c r="AX13" s="20" t="str">
        <f>IF(ISBLANK(INDEX(raw_data!$A$1:$CY$150, MATCH(benchmarking!$D13, raw_data!$A:$A, 0), MATCH(benchmarking!AX$3, raw_data!$1:$1, 0))),"",IFERROR(INDEX(raw_data!$A$1:$CY$150, MATCH(benchmarking!$D13, raw_data!$A:$A, 0), MATCH(benchmarking!AX$3, raw_data!$1:$1, 0)),""))</f>
        <v/>
      </c>
      <c r="AY13" s="20" t="str">
        <f>IF(ISBLANK(INDEX(raw_data!$A$1:$CY$150, MATCH(benchmarking!$D13, raw_data!$A:$A, 0), MATCH(benchmarking!AY$3, raw_data!$1:$1, 0))),"",IFERROR(INDEX(raw_data!$A$1:$CY$150, MATCH(benchmarking!$D13, raw_data!$A:$A, 0), MATCH(benchmarking!AY$3, raw_data!$1:$1, 0)),""))</f>
        <v/>
      </c>
      <c r="AZ13" s="20" t="str">
        <f>IF(ISBLANK(INDEX(raw_data!$A$1:$CY$150, MATCH(benchmarking!$D13, raw_data!$A:$A, 0), MATCH(benchmarking!AZ$3, raw_data!$1:$1, 0))),"",IFERROR(INDEX(raw_data!$A$1:$CY$150, MATCH(benchmarking!$D13, raw_data!$A:$A, 0), MATCH(benchmarking!AZ$3, raw_data!$1:$1, 0)),""))</f>
        <v/>
      </c>
      <c r="BA13" s="7" t="str">
        <f t="shared" si="53"/>
        <v/>
      </c>
      <c r="BB13" s="8" t="str">
        <f t="shared" si="54"/>
        <v/>
      </c>
      <c r="BC13" s="8" t="str">
        <f t="shared" si="54"/>
        <v/>
      </c>
      <c r="BD13" s="8" t="str">
        <f t="shared" si="54"/>
        <v/>
      </c>
      <c r="BE13" s="8" t="str">
        <f t="shared" si="54"/>
        <v/>
      </c>
      <c r="BF13" s="8" t="str">
        <f t="shared" si="54"/>
        <v/>
      </c>
      <c r="BG13" s="11" t="str">
        <f t="shared" si="54"/>
        <v/>
      </c>
      <c r="BH13" s="34" t="str">
        <f t="shared" si="32"/>
        <v/>
      </c>
      <c r="BI13" s="39" t="str">
        <f t="shared" si="33"/>
        <v/>
      </c>
      <c r="BJ13" s="39" t="str">
        <f t="shared" si="34"/>
        <v/>
      </c>
      <c r="BK13" s="39" t="str">
        <f t="shared" si="35"/>
        <v/>
      </c>
      <c r="BL13" s="39" t="str">
        <f t="shared" si="36"/>
        <v/>
      </c>
      <c r="BM13" s="40" t="str">
        <f t="shared" si="37"/>
        <v/>
      </c>
      <c r="BN13" s="48" t="str">
        <f t="shared" si="38"/>
        <v/>
      </c>
      <c r="BO13" s="19" t="str">
        <f>IF(ISBLANK(INDEX(raw_data!$A$1:$CY$150, MATCH(benchmarking!$D13, raw_data!$A:$A, 0), MATCH(benchmarking!BO$3, raw_data!$1:$1, 0))),"",IFERROR(INDEX(raw_data!$A$1:$CY$150, MATCH(benchmarking!$D13, raw_data!$A:$A, 0), MATCH(benchmarking!BO$3, raw_data!$1:$1, 0)),""))</f>
        <v/>
      </c>
      <c r="BP13" s="19" t="str">
        <f>IF(ISBLANK(INDEX(raw_data!$A$1:$CY$150, MATCH(benchmarking!$D13, raw_data!$A:$A, 0), MATCH(benchmarking!BP$3, raw_data!$1:$1, 0))),"",IFERROR(INDEX(raw_data!$A$1:$CY$150, MATCH(benchmarking!$D13, raw_data!$A:$A, 0), MATCH(benchmarking!BP$3, raw_data!$1:$1, 0)),""))</f>
        <v/>
      </c>
      <c r="BQ13" s="19" t="str">
        <f>IF(ISBLANK(INDEX(raw_data!$A$1:$CY$150, MATCH(benchmarking!$D13, raw_data!$A:$A, 0), MATCH(benchmarking!BQ$3, raw_data!$1:$1, 0))),"",IFERROR(INDEX(raw_data!$A$1:$CY$150, MATCH(benchmarking!$D13, raw_data!$A:$A, 0), MATCH(benchmarking!BQ$3, raw_data!$1:$1, 0)),""))</f>
        <v/>
      </c>
      <c r="BR13" s="19" t="str">
        <f>IF(ISBLANK(INDEX(raw_data!$A$1:$CY$150, MATCH(benchmarking!$D13, raw_data!$A:$A, 0), MATCH(benchmarking!BR$3, raw_data!$1:$1, 0))),"",IFERROR(INDEX(raw_data!$A$1:$CY$150, MATCH(benchmarking!$D13, raw_data!$A:$A, 0), MATCH(benchmarking!BR$3, raw_data!$1:$1, 0)),""))</f>
        <v/>
      </c>
      <c r="BS13" s="19" t="str">
        <f>IF(ISBLANK(INDEX(raw_data!$A$1:$CY$150, MATCH(benchmarking!$D13, raw_data!$A:$A, 0), MATCH(benchmarking!BS$3, raw_data!$1:$1, 0))),"",IFERROR(INDEX(raw_data!$A$1:$CY$150, MATCH(benchmarking!$D13, raw_data!$A:$A, 0), MATCH(benchmarking!BS$3, raw_data!$1:$1, 0)),""))</f>
        <v/>
      </c>
      <c r="BT13" s="19" t="str">
        <f>IF(ISBLANK(INDEX(raw_data!$A$1:$CY$150, MATCH(benchmarking!$D13, raw_data!$A:$A, 0), MATCH(benchmarking!BT$3, raw_data!$1:$1, 0))),"",IFERROR(INDEX(raw_data!$A$1:$CY$150, MATCH(benchmarking!$D13, raw_data!$A:$A, 0), MATCH(benchmarking!BT$3, raw_data!$1:$1, 0)),""))</f>
        <v/>
      </c>
      <c r="BU13" s="19" t="str">
        <f>IF(ISBLANK(INDEX(raw_data!$A$1:$CY$150, MATCH(benchmarking!$D13, raw_data!$A:$A, 0), MATCH(benchmarking!BU$3, raw_data!$1:$1, 0))),"",IFERROR(INDEX(raw_data!$A$1:$CY$150, MATCH(benchmarking!$D13, raw_data!$A:$A, 0), MATCH(benchmarking!BU$3, raw_data!$1:$1, 0)),""))</f>
        <v/>
      </c>
      <c r="BV13" s="15">
        <f t="shared" si="55"/>
        <v>0</v>
      </c>
      <c r="BW13" s="19" t="str">
        <f>IF(ISBLANK(INDEX(raw_data!$A$1:$CY$150, MATCH(benchmarking!$D13, raw_data!$A:$A, 0), MATCH(benchmarking!BW$3, raw_data!$1:$1, 0))),"",IFERROR(INDEX(raw_data!$A$1:$CY$150, MATCH(benchmarking!$D13, raw_data!$A:$A, 0), MATCH(benchmarking!BW$3, raw_data!$1:$1, 0)),""))</f>
        <v/>
      </c>
      <c r="BX13" s="15">
        <f t="shared" si="39"/>
        <v>0</v>
      </c>
      <c r="BY13" s="20" t="str">
        <f>IF(ISBLANK(INDEX(raw_data!$A$1:$CY$150, MATCH(benchmarking!$D13, raw_data!$A:$A, 0), MATCH(benchmarking!BY$3, raw_data!$1:$1, 0))),"",IFERROR(INDEX(raw_data!$A$1:$CY$150, MATCH(benchmarking!$D13, raw_data!$A:$A, 0), MATCH(benchmarking!BY$3, raw_data!$1:$1, 0)),""))</f>
        <v/>
      </c>
      <c r="BZ13" s="20" t="str">
        <f>IF(ISBLANK(INDEX(raw_data!$A$1:$CY$150, MATCH(benchmarking!$D13, raw_data!$A:$A, 0), MATCH(benchmarking!BZ$3, raw_data!$1:$1, 0))),"",IFERROR(INDEX(raw_data!$A$1:$CY$150, MATCH(benchmarking!$D13, raw_data!$A:$A, 0), MATCH(benchmarking!BZ$3, raw_data!$1:$1, 0)),""))</f>
        <v/>
      </c>
      <c r="CA13" s="20" t="str">
        <f>IF(ISBLANK(INDEX(raw_data!$A$1:$CY$150, MATCH(benchmarking!$D13, raw_data!$A:$A, 0), MATCH(benchmarking!CA$3, raw_data!$1:$1, 0))),"",IFERROR(INDEX(raw_data!$A$1:$CY$150, MATCH(benchmarking!$D13, raw_data!$A:$A, 0), MATCH(benchmarking!CA$3, raw_data!$1:$1, 0)),""))</f>
        <v/>
      </c>
      <c r="CB13" s="20" t="str">
        <f>IF(ISBLANK(INDEX(raw_data!$A$1:$CY$150, MATCH(benchmarking!$D13, raw_data!$A:$A, 0), MATCH(benchmarking!CB$3, raw_data!$1:$1, 0))),"",IFERROR(INDEX(raw_data!$A$1:$CY$150, MATCH(benchmarking!$D13, raw_data!$A:$A, 0), MATCH(benchmarking!CB$3, raw_data!$1:$1, 0)),""))</f>
        <v/>
      </c>
      <c r="CC13" s="20" t="str">
        <f>IF(ISBLANK(INDEX(raw_data!$A$1:$CY$150, MATCH(benchmarking!$D13, raw_data!$A:$A, 0), MATCH(benchmarking!CC$3, raw_data!$1:$1, 0))),"",IFERROR(INDEX(raw_data!$A$1:$CY$150, MATCH(benchmarking!$D13, raw_data!$A:$A, 0), MATCH(benchmarking!CC$3, raw_data!$1:$1, 0)),""))</f>
        <v/>
      </c>
      <c r="CD13" s="20" t="str">
        <f>IF(ISBLANK(INDEX(raw_data!$A$1:$CY$150, MATCH(benchmarking!$D13, raw_data!$A:$A, 0), MATCH(benchmarking!CD$3, raw_data!$1:$1, 0))),"",IFERROR(INDEX(raw_data!$A$1:$CY$150, MATCH(benchmarking!$D13, raw_data!$A:$A, 0), MATCH(benchmarking!CD$3, raw_data!$1:$1, 0)),""))</f>
        <v/>
      </c>
      <c r="CE13" s="20" t="str">
        <f>IF(ISBLANK(INDEX(raw_data!$A$1:$CY$150, MATCH(benchmarking!$D13, raw_data!$A:$A, 0), MATCH(benchmarking!CE$3, raw_data!$1:$1, 0))),"",IFERROR(INDEX(raw_data!$A$1:$CY$150, MATCH(benchmarking!$D13, raw_data!$A:$A, 0), MATCH(benchmarking!CE$3, raw_data!$1:$1, 0)),""))</f>
        <v/>
      </c>
      <c r="CF13" s="7" t="str">
        <f t="shared" si="56"/>
        <v/>
      </c>
      <c r="CG13" s="8" t="str">
        <f t="shared" si="40"/>
        <v/>
      </c>
      <c r="CH13" s="8" t="str">
        <f t="shared" si="41"/>
        <v/>
      </c>
      <c r="CI13" s="8" t="str">
        <f t="shared" si="42"/>
        <v/>
      </c>
      <c r="CJ13" s="8" t="str">
        <f t="shared" si="43"/>
        <v/>
      </c>
      <c r="CK13" s="8" t="str">
        <f t="shared" si="44"/>
        <v/>
      </c>
      <c r="CL13" s="11" t="str">
        <f t="shared" si="45"/>
        <v/>
      </c>
      <c r="CM13" s="34" t="str">
        <f t="shared" si="46"/>
        <v/>
      </c>
      <c r="CN13" s="39" t="str">
        <f t="shared" si="47"/>
        <v/>
      </c>
      <c r="CO13" s="39" t="str">
        <f t="shared" si="48"/>
        <v/>
      </c>
      <c r="CP13" s="39" t="str">
        <f t="shared" si="49"/>
        <v/>
      </c>
      <c r="CQ13" s="39" t="str">
        <f t="shared" si="50"/>
        <v/>
      </c>
      <c r="CR13" s="40" t="str">
        <f t="shared" si="51"/>
        <v/>
      </c>
      <c r="CS13" s="48" t="str">
        <f>IF(BX13=1,BW13/BO13,"")</f>
        <v/>
      </c>
    </row>
    <row r="14" spans="2:97" x14ac:dyDescent="0.35">
      <c r="B14" t="s">
        <v>249</v>
      </c>
      <c r="C14" s="14"/>
      <c r="D14">
        <f>_xlfn.XLOOKUP(C14,responding_LAs!B:B,responding_LAs!A:A)</f>
        <v>0</v>
      </c>
      <c r="E14" s="15" t="str">
        <f>IF(ISBLANK(INDEX(raw_data!$A$1:$CY$150, MATCH(benchmarking!$D14, raw_data!$A:$A, 0), MATCH(benchmarking!E$3, raw_data!$1:$1, 0))),"",IFERROR(INDEX(raw_data!$A$1:$CY$150, MATCH(benchmarking!$D14, raw_data!$A:$A, 0), MATCH(benchmarking!E$3, raw_data!$1:$1, 0)),""))</f>
        <v/>
      </c>
      <c r="F14" s="15" t="str">
        <f>IF(ISBLANK(INDEX(raw_data!$A$1:$CY$150, MATCH(benchmarking!$D14, raw_data!$A:$A, 0), MATCH(benchmarking!F$3, raw_data!$1:$1, 0))),"",IFERROR(INDEX(raw_data!$A$1:$CY$150, MATCH(benchmarking!$D14, raw_data!$A:$A, 0), MATCH(benchmarking!F$3, raw_data!$1:$1, 0)),""))</f>
        <v/>
      </c>
      <c r="G14" s="15" t="str">
        <f>IF(ISBLANK(INDEX(raw_data!$A$1:$CY$150, MATCH(benchmarking!$D14, raw_data!$A:$A, 0), MATCH(benchmarking!G$3, raw_data!$1:$1, 0))),"",IFERROR(INDEX(raw_data!$A$1:$CY$150, MATCH(benchmarking!$D14, raw_data!$A:$A, 0), MATCH(benchmarking!G$3, raw_data!$1:$1, 0)),""))</f>
        <v/>
      </c>
      <c r="H14" s="15" t="str">
        <f>IF(ISBLANK(INDEX(raw_data!$A$1:$CY$150, MATCH(benchmarking!$D14, raw_data!$A:$A, 0), MATCH(benchmarking!H$3, raw_data!$1:$1, 0))),"",IFERROR(INDEX(raw_data!$A$1:$CY$150, MATCH(benchmarking!$D14, raw_data!$A:$A, 0), MATCH(benchmarking!H$3, raw_data!$1:$1, 0)),""))</f>
        <v/>
      </c>
      <c r="I14" s="15" t="str">
        <f>IF(ISBLANK(INDEX(raw_data!$A$1:$CY$150, MATCH(benchmarking!$D14, raw_data!$A:$A, 0), MATCH(benchmarking!I$3, raw_data!$1:$1, 0))),"",IFERROR(INDEX(raw_data!$A$1:$CY$150, MATCH(benchmarking!$D14, raw_data!$A:$A, 0), MATCH(benchmarking!I$3, raw_data!$1:$1, 0)),""))</f>
        <v/>
      </c>
      <c r="J14" s="15" t="str">
        <f>IF(ISBLANK(INDEX(raw_data!$A$1:$CY$150, MATCH(benchmarking!$D14, raw_data!$A:$A, 0), MATCH(benchmarking!J$3, raw_data!$1:$1, 0))),"",IFERROR(INDEX(raw_data!$A$1:$CY$150, MATCH(benchmarking!$D14, raw_data!$A:$A, 0), MATCH(benchmarking!J$3, raw_data!$1:$1, 0)),""))</f>
        <v/>
      </c>
      <c r="K14" s="15" t="str">
        <f>IF(ISBLANK(INDEX(raw_data!$A$1:$CY$150, MATCH(benchmarking!$D14, raw_data!$A:$A, 0), MATCH(benchmarking!K$3, raw_data!$1:$1, 0))),"",IFERROR(INDEX(raw_data!$A$1:$CY$150, MATCH(benchmarking!$D14, raw_data!$A:$A, 0), MATCH(benchmarking!K$3, raw_data!$1:$1, 0)),""))</f>
        <v/>
      </c>
      <c r="L14" s="15">
        <f t="shared" si="20"/>
        <v>0</v>
      </c>
      <c r="M14" s="15" t="str">
        <f>IF(ISBLANK(INDEX(raw_data!$A$1:$CY$150, MATCH(benchmarking!$D14, raw_data!$A:$A, 0), MATCH(benchmarking!M$3, raw_data!$1:$1, 0))),"",IFERROR(INDEX(raw_data!$A$1:$CY$150, MATCH(benchmarking!$D14, raw_data!$A:$A, 0), MATCH(benchmarking!M$3, raw_data!$1:$1, 0)),""))</f>
        <v/>
      </c>
      <c r="N14" s="15">
        <f t="shared" si="21"/>
        <v>0</v>
      </c>
      <c r="O14" s="16" t="str">
        <f>IF(ISBLANK(INDEX(raw_data!$A$1:$CY$150, MATCH(benchmarking!$D14, raw_data!$A:$A, 0), MATCH(benchmarking!O$3, raw_data!$1:$1, 0))),"",IFERROR(INDEX(raw_data!$A$1:$CY$150, MATCH(benchmarking!$D14, raw_data!$A:$A, 0), MATCH(benchmarking!O$3, raw_data!$1:$1, 0)),""))</f>
        <v/>
      </c>
      <c r="P14" s="16" t="str">
        <f>IF(ISBLANK(INDEX(raw_data!$A$1:$CY$150, MATCH(benchmarking!$D14, raw_data!$A:$A, 0), MATCH(benchmarking!P$3, raw_data!$1:$1, 0))),"",IFERROR(INDEX(raw_data!$A$1:$CY$150, MATCH(benchmarking!$D14, raw_data!$A:$A, 0), MATCH(benchmarking!P$3, raw_data!$1:$1, 0)),""))</f>
        <v/>
      </c>
      <c r="Q14" s="16" t="str">
        <f>IF(ISBLANK(INDEX(raw_data!$A$1:$CY$150, MATCH(benchmarking!$D14, raw_data!$A:$A, 0), MATCH(benchmarking!Q$3, raw_data!$1:$1, 0))),"",IFERROR(INDEX(raw_data!$A$1:$CY$150, MATCH(benchmarking!$D14, raw_data!$A:$A, 0), MATCH(benchmarking!Q$3, raw_data!$1:$1, 0)),""))</f>
        <v/>
      </c>
      <c r="R14" s="16" t="str">
        <f>IF(ISBLANK(INDEX(raw_data!$A$1:$CY$150, MATCH(benchmarking!$D14, raw_data!$A:$A, 0), MATCH(benchmarking!R$3, raw_data!$1:$1, 0))),"",IFERROR(INDEX(raw_data!$A$1:$CY$150, MATCH(benchmarking!$D14, raw_data!$A:$A, 0), MATCH(benchmarking!R$3, raw_data!$1:$1, 0)),""))</f>
        <v/>
      </c>
      <c r="S14" s="16" t="str">
        <f>IF(ISBLANK(INDEX(raw_data!$A$1:$CY$150, MATCH(benchmarking!$D14, raw_data!$A:$A, 0), MATCH(benchmarking!S$3, raw_data!$1:$1, 0))),"",IFERROR(INDEX(raw_data!$A$1:$CY$150, MATCH(benchmarking!$D14, raw_data!$A:$A, 0), MATCH(benchmarking!S$3, raw_data!$1:$1, 0)),""))</f>
        <v/>
      </c>
      <c r="T14" s="16" t="str">
        <f>IF(ISBLANK(INDEX(raw_data!$A$1:$CY$150, MATCH(benchmarking!$D14, raw_data!$A:$A, 0), MATCH(benchmarking!T$3, raw_data!$1:$1, 0))),"",IFERROR(INDEX(raw_data!$A$1:$CY$150, MATCH(benchmarking!$D14, raw_data!$A:$A, 0), MATCH(benchmarking!T$3, raw_data!$1:$1, 0)),""))</f>
        <v/>
      </c>
      <c r="U14" s="16" t="str">
        <f>IF(ISBLANK(INDEX(raw_data!$A$1:$CY$150, MATCH(benchmarking!$D14, raw_data!$A:$A, 0), MATCH(benchmarking!U$3, raw_data!$1:$1, 0))),"",IFERROR(INDEX(raw_data!$A$1:$CY$150, MATCH(benchmarking!$D14, raw_data!$A:$A, 0), MATCH(benchmarking!U$3, raw_data!$1:$1, 0)),""))</f>
        <v/>
      </c>
      <c r="V14" s="7" t="str">
        <f t="shared" si="22"/>
        <v/>
      </c>
      <c r="W14" s="8" t="str">
        <f t="shared" si="22"/>
        <v/>
      </c>
      <c r="X14" s="8" t="str">
        <f t="shared" si="22"/>
        <v/>
      </c>
      <c r="Y14" s="8" t="str">
        <f t="shared" si="22"/>
        <v/>
      </c>
      <c r="Z14" s="8" t="str">
        <f t="shared" si="22"/>
        <v/>
      </c>
      <c r="AA14" s="8" t="str">
        <f t="shared" si="22"/>
        <v/>
      </c>
      <c r="AB14" s="11" t="str">
        <f t="shared" si="22"/>
        <v/>
      </c>
      <c r="AC14" s="34" t="str">
        <f t="shared" si="23"/>
        <v/>
      </c>
      <c r="AD14" s="33" t="str">
        <f t="shared" si="24"/>
        <v/>
      </c>
      <c r="AE14" s="33" t="str">
        <f t="shared" si="25"/>
        <v/>
      </c>
      <c r="AF14" s="33" t="str">
        <f t="shared" si="26"/>
        <v/>
      </c>
      <c r="AG14" s="33" t="str">
        <f t="shared" si="27"/>
        <v/>
      </c>
      <c r="AH14" s="35" t="str">
        <f t="shared" si="28"/>
        <v/>
      </c>
      <c r="AI14" s="48" t="str">
        <f t="shared" si="29"/>
        <v/>
      </c>
      <c r="AJ14" s="19" t="str">
        <f>IF(ISBLANK(INDEX(raw_data!$A$1:$CY$150, MATCH(benchmarking!$D14, raw_data!$A:$A, 0), MATCH(benchmarking!AJ$3, raw_data!$1:$1, 0))),"",IFERROR(INDEX(raw_data!$A$1:$CY$150, MATCH(benchmarking!$D14, raw_data!$A:$A, 0), MATCH(benchmarking!AJ$3, raw_data!$1:$1, 0)),""))</f>
        <v/>
      </c>
      <c r="AK14" s="19" t="str">
        <f>IF(ISBLANK(INDEX(raw_data!$A$1:$CY$150, MATCH(benchmarking!$D14, raw_data!$A:$A, 0), MATCH(benchmarking!AK$3, raw_data!$1:$1, 0))),"",IFERROR(INDEX(raw_data!$A$1:$CY$150, MATCH(benchmarking!$D14, raw_data!$A:$A, 0), MATCH(benchmarking!AK$3, raw_data!$1:$1, 0)),""))</f>
        <v/>
      </c>
      <c r="AL14" s="19" t="str">
        <f>IF(ISBLANK(INDEX(raw_data!$A$1:$CY$150, MATCH(benchmarking!$D14, raw_data!$A:$A, 0), MATCH(benchmarking!AL$3, raw_data!$1:$1, 0))),"",IFERROR(INDEX(raw_data!$A$1:$CY$150, MATCH(benchmarking!$D14, raw_data!$A:$A, 0), MATCH(benchmarking!AL$3, raw_data!$1:$1, 0)),""))</f>
        <v/>
      </c>
      <c r="AM14" s="19" t="str">
        <f>IF(ISBLANK(INDEX(raw_data!$A$1:$CY$150, MATCH(benchmarking!$D14, raw_data!$A:$A, 0), MATCH(benchmarking!AM$3, raw_data!$1:$1, 0))),"",IFERROR(INDEX(raw_data!$A$1:$CY$150, MATCH(benchmarking!$D14, raw_data!$A:$A, 0), MATCH(benchmarking!AM$3, raw_data!$1:$1, 0)),""))</f>
        <v/>
      </c>
      <c r="AN14" s="19" t="str">
        <f>IF(ISBLANK(INDEX(raw_data!$A$1:$CY$150, MATCH(benchmarking!$D14, raw_data!$A:$A, 0), MATCH(benchmarking!AN$3, raw_data!$1:$1, 0))),"",IFERROR(INDEX(raw_data!$A$1:$CY$150, MATCH(benchmarking!$D14, raw_data!$A:$A, 0), MATCH(benchmarking!AN$3, raw_data!$1:$1, 0)),""))</f>
        <v/>
      </c>
      <c r="AO14" s="19" t="str">
        <f>IF(ISBLANK(INDEX(raw_data!$A$1:$CY$150, MATCH(benchmarking!$D14, raw_data!$A:$A, 0), MATCH(benchmarking!AO$3, raw_data!$1:$1, 0))),"",IFERROR(INDEX(raw_data!$A$1:$CY$150, MATCH(benchmarking!$D14, raw_data!$A:$A, 0), MATCH(benchmarking!AO$3, raw_data!$1:$1, 0)),""))</f>
        <v/>
      </c>
      <c r="AP14" s="19" t="str">
        <f>IF(ISBLANK(INDEX(raw_data!$A$1:$CY$150, MATCH(benchmarking!$D14, raw_data!$A:$A, 0), MATCH(benchmarking!AP$3, raw_data!$1:$1, 0))),"",IFERROR(INDEX(raw_data!$A$1:$CY$150, MATCH(benchmarking!$D14, raw_data!$A:$A, 0), MATCH(benchmarking!AP$3, raw_data!$1:$1, 0)),""))</f>
        <v/>
      </c>
      <c r="AQ14" s="15">
        <f t="shared" si="52"/>
        <v>0</v>
      </c>
      <c r="AR14" s="19" t="str">
        <f>IF(ISBLANK(INDEX(raw_data!$A$1:$CY$150, MATCH(benchmarking!$D14, raw_data!$A:$A, 0), MATCH(benchmarking!AR$3, raw_data!$1:$1, 0))),"",IFERROR(INDEX(raw_data!$A$1:$CY$150, MATCH(benchmarking!$D14, raw_data!$A:$A, 0), MATCH(benchmarking!AR$3, raw_data!$1:$1, 0)),""))</f>
        <v/>
      </c>
      <c r="AS14" s="15">
        <f t="shared" si="30"/>
        <v>0</v>
      </c>
      <c r="AT14" s="20" t="str">
        <f>IF(ISBLANK(INDEX(raw_data!$A$1:$CY$150, MATCH(benchmarking!$D14, raw_data!$A:$A, 0), MATCH(benchmarking!AT$3, raw_data!$1:$1, 0))),"",IFERROR(INDEX(raw_data!$A$1:$CY$150, MATCH(benchmarking!$D14, raw_data!$A:$A, 0), MATCH(benchmarking!AT$3, raw_data!$1:$1, 0)),""))</f>
        <v/>
      </c>
      <c r="AU14" s="20" t="str">
        <f>IF(ISBLANK(INDEX(raw_data!$A$1:$CY$150, MATCH(benchmarking!$D14, raw_data!$A:$A, 0), MATCH(benchmarking!AU$3, raw_data!$1:$1, 0))),"",IFERROR(INDEX(raw_data!$A$1:$CY$150, MATCH(benchmarking!$D14, raw_data!$A:$A, 0), MATCH(benchmarking!AU$3, raw_data!$1:$1, 0)),""))</f>
        <v/>
      </c>
      <c r="AV14" s="20" t="str">
        <f>IF(ISBLANK(INDEX(raw_data!$A$1:$CY$150, MATCH(benchmarking!$D14, raw_data!$A:$A, 0), MATCH(benchmarking!AV$3, raw_data!$1:$1, 0))),"",IFERROR(INDEX(raw_data!$A$1:$CY$150, MATCH(benchmarking!$D14, raw_data!$A:$A, 0), MATCH(benchmarking!AV$3, raw_data!$1:$1, 0)),""))</f>
        <v/>
      </c>
      <c r="AW14" s="20" t="str">
        <f>IF(ISBLANK(INDEX(raw_data!$A$1:$CY$150, MATCH(benchmarking!$D14, raw_data!$A:$A, 0), MATCH(benchmarking!AW$3, raw_data!$1:$1, 0))),"",IFERROR(INDEX(raw_data!$A$1:$CY$150, MATCH(benchmarking!$D14, raw_data!$A:$A, 0), MATCH(benchmarking!AW$3, raw_data!$1:$1, 0)),""))</f>
        <v/>
      </c>
      <c r="AX14" s="20" t="str">
        <f>IF(ISBLANK(INDEX(raw_data!$A$1:$CY$150, MATCH(benchmarking!$D14, raw_data!$A:$A, 0), MATCH(benchmarking!AX$3, raw_data!$1:$1, 0))),"",IFERROR(INDEX(raw_data!$A$1:$CY$150, MATCH(benchmarking!$D14, raw_data!$A:$A, 0), MATCH(benchmarking!AX$3, raw_data!$1:$1, 0)),""))</f>
        <v/>
      </c>
      <c r="AY14" s="20" t="str">
        <f>IF(ISBLANK(INDEX(raw_data!$A$1:$CY$150, MATCH(benchmarking!$D14, raw_data!$A:$A, 0), MATCH(benchmarking!AY$3, raw_data!$1:$1, 0))),"",IFERROR(INDEX(raw_data!$A$1:$CY$150, MATCH(benchmarking!$D14, raw_data!$A:$A, 0), MATCH(benchmarking!AY$3, raw_data!$1:$1, 0)),""))</f>
        <v/>
      </c>
      <c r="AZ14" s="20" t="str">
        <f>IF(ISBLANK(INDEX(raw_data!$A$1:$CY$150, MATCH(benchmarking!$D14, raw_data!$A:$A, 0), MATCH(benchmarking!AZ$3, raw_data!$1:$1, 0))),"",IFERROR(INDEX(raw_data!$A$1:$CY$150, MATCH(benchmarking!$D14, raw_data!$A:$A, 0), MATCH(benchmarking!AZ$3, raw_data!$1:$1, 0)),""))</f>
        <v/>
      </c>
      <c r="BA14" s="7" t="str">
        <f t="shared" si="53"/>
        <v/>
      </c>
      <c r="BB14" s="8" t="str">
        <f t="shared" si="54"/>
        <v/>
      </c>
      <c r="BC14" s="8" t="str">
        <f t="shared" si="54"/>
        <v/>
      </c>
      <c r="BD14" s="8" t="str">
        <f t="shared" si="54"/>
        <v/>
      </c>
      <c r="BE14" s="8" t="str">
        <f t="shared" si="54"/>
        <v/>
      </c>
      <c r="BF14" s="8" t="str">
        <f t="shared" si="54"/>
        <v/>
      </c>
      <c r="BG14" s="11" t="str">
        <f t="shared" si="54"/>
        <v/>
      </c>
      <c r="BH14" s="34" t="str">
        <f t="shared" si="32"/>
        <v/>
      </c>
      <c r="BI14" s="39" t="str">
        <f t="shared" si="33"/>
        <v/>
      </c>
      <c r="BJ14" s="39" t="str">
        <f t="shared" si="34"/>
        <v/>
      </c>
      <c r="BK14" s="39" t="str">
        <f t="shared" si="35"/>
        <v/>
      </c>
      <c r="BL14" s="39" t="str">
        <f t="shared" si="36"/>
        <v/>
      </c>
      <c r="BM14" s="40" t="str">
        <f t="shared" si="37"/>
        <v/>
      </c>
      <c r="BN14" s="48" t="str">
        <f t="shared" si="38"/>
        <v/>
      </c>
      <c r="BO14" s="19" t="str">
        <f>IF(ISBLANK(INDEX(raw_data!$A$1:$CY$150, MATCH(benchmarking!$D14, raw_data!$A:$A, 0), MATCH(benchmarking!BO$3, raw_data!$1:$1, 0))),"",IFERROR(INDEX(raw_data!$A$1:$CY$150, MATCH(benchmarking!$D14, raw_data!$A:$A, 0), MATCH(benchmarking!BO$3, raw_data!$1:$1, 0)),""))</f>
        <v/>
      </c>
      <c r="BP14" s="19" t="str">
        <f>IF(ISBLANK(INDEX(raw_data!$A$1:$CY$150, MATCH(benchmarking!$D14, raw_data!$A:$A, 0), MATCH(benchmarking!BP$3, raw_data!$1:$1, 0))),"",IFERROR(INDEX(raw_data!$A$1:$CY$150, MATCH(benchmarking!$D14, raw_data!$A:$A, 0), MATCH(benchmarking!BP$3, raw_data!$1:$1, 0)),""))</f>
        <v/>
      </c>
      <c r="BQ14" s="19" t="str">
        <f>IF(ISBLANK(INDEX(raw_data!$A$1:$CY$150, MATCH(benchmarking!$D14, raw_data!$A:$A, 0), MATCH(benchmarking!BQ$3, raw_data!$1:$1, 0))),"",IFERROR(INDEX(raw_data!$A$1:$CY$150, MATCH(benchmarking!$D14, raw_data!$A:$A, 0), MATCH(benchmarking!BQ$3, raw_data!$1:$1, 0)),""))</f>
        <v/>
      </c>
      <c r="BR14" s="19" t="str">
        <f>IF(ISBLANK(INDEX(raw_data!$A$1:$CY$150, MATCH(benchmarking!$D14, raw_data!$A:$A, 0), MATCH(benchmarking!BR$3, raw_data!$1:$1, 0))),"",IFERROR(INDEX(raw_data!$A$1:$CY$150, MATCH(benchmarking!$D14, raw_data!$A:$A, 0), MATCH(benchmarking!BR$3, raw_data!$1:$1, 0)),""))</f>
        <v/>
      </c>
      <c r="BS14" s="19" t="str">
        <f>IF(ISBLANK(INDEX(raw_data!$A$1:$CY$150, MATCH(benchmarking!$D14, raw_data!$A:$A, 0), MATCH(benchmarking!BS$3, raw_data!$1:$1, 0))),"",IFERROR(INDEX(raw_data!$A$1:$CY$150, MATCH(benchmarking!$D14, raw_data!$A:$A, 0), MATCH(benchmarking!BS$3, raw_data!$1:$1, 0)),""))</f>
        <v/>
      </c>
      <c r="BT14" s="19" t="str">
        <f>IF(ISBLANK(INDEX(raw_data!$A$1:$CY$150, MATCH(benchmarking!$D14, raw_data!$A:$A, 0), MATCH(benchmarking!BT$3, raw_data!$1:$1, 0))),"",IFERROR(INDEX(raw_data!$A$1:$CY$150, MATCH(benchmarking!$D14, raw_data!$A:$A, 0), MATCH(benchmarking!BT$3, raw_data!$1:$1, 0)),""))</f>
        <v/>
      </c>
      <c r="BU14" s="19" t="str">
        <f>IF(ISBLANK(INDEX(raw_data!$A$1:$CY$150, MATCH(benchmarking!$D14, raw_data!$A:$A, 0), MATCH(benchmarking!BU$3, raw_data!$1:$1, 0))),"",IFERROR(INDEX(raw_data!$A$1:$CY$150, MATCH(benchmarking!$D14, raw_data!$A:$A, 0), MATCH(benchmarking!BU$3, raw_data!$1:$1, 0)),""))</f>
        <v/>
      </c>
      <c r="BV14" s="15">
        <f t="shared" si="55"/>
        <v>0</v>
      </c>
      <c r="BW14" s="19" t="str">
        <f>IF(ISBLANK(INDEX(raw_data!$A$1:$CY$150, MATCH(benchmarking!$D14, raw_data!$A:$A, 0), MATCH(benchmarking!BW$3, raw_data!$1:$1, 0))),"",IFERROR(INDEX(raw_data!$A$1:$CY$150, MATCH(benchmarking!$D14, raw_data!$A:$A, 0), MATCH(benchmarking!BW$3, raw_data!$1:$1, 0)),""))</f>
        <v/>
      </c>
      <c r="BX14" s="15">
        <f t="shared" si="39"/>
        <v>0</v>
      </c>
      <c r="BY14" s="20" t="str">
        <f>IF(ISBLANK(INDEX(raw_data!$A$1:$CY$150, MATCH(benchmarking!$D14, raw_data!$A:$A, 0), MATCH(benchmarking!BY$3, raw_data!$1:$1, 0))),"",IFERROR(INDEX(raw_data!$A$1:$CY$150, MATCH(benchmarking!$D14, raw_data!$A:$A, 0), MATCH(benchmarking!BY$3, raw_data!$1:$1, 0)),""))</f>
        <v/>
      </c>
      <c r="BZ14" s="20" t="str">
        <f>IF(ISBLANK(INDEX(raw_data!$A$1:$CY$150, MATCH(benchmarking!$D14, raw_data!$A:$A, 0), MATCH(benchmarking!BZ$3, raw_data!$1:$1, 0))),"",IFERROR(INDEX(raw_data!$A$1:$CY$150, MATCH(benchmarking!$D14, raw_data!$A:$A, 0), MATCH(benchmarking!BZ$3, raw_data!$1:$1, 0)),""))</f>
        <v/>
      </c>
      <c r="CA14" s="20" t="str">
        <f>IF(ISBLANK(INDEX(raw_data!$A$1:$CY$150, MATCH(benchmarking!$D14, raw_data!$A:$A, 0), MATCH(benchmarking!CA$3, raw_data!$1:$1, 0))),"",IFERROR(INDEX(raw_data!$A$1:$CY$150, MATCH(benchmarking!$D14, raw_data!$A:$A, 0), MATCH(benchmarking!CA$3, raw_data!$1:$1, 0)),""))</f>
        <v/>
      </c>
      <c r="CB14" s="20" t="str">
        <f>IF(ISBLANK(INDEX(raw_data!$A$1:$CY$150, MATCH(benchmarking!$D14, raw_data!$A:$A, 0), MATCH(benchmarking!CB$3, raw_data!$1:$1, 0))),"",IFERROR(INDEX(raw_data!$A$1:$CY$150, MATCH(benchmarking!$D14, raw_data!$A:$A, 0), MATCH(benchmarking!CB$3, raw_data!$1:$1, 0)),""))</f>
        <v/>
      </c>
      <c r="CC14" s="20" t="str">
        <f>IF(ISBLANK(INDEX(raw_data!$A$1:$CY$150, MATCH(benchmarking!$D14, raw_data!$A:$A, 0), MATCH(benchmarking!CC$3, raw_data!$1:$1, 0))),"",IFERROR(INDEX(raw_data!$A$1:$CY$150, MATCH(benchmarking!$D14, raw_data!$A:$A, 0), MATCH(benchmarking!CC$3, raw_data!$1:$1, 0)),""))</f>
        <v/>
      </c>
      <c r="CD14" s="20" t="str">
        <f>IF(ISBLANK(INDEX(raw_data!$A$1:$CY$150, MATCH(benchmarking!$D14, raw_data!$A:$A, 0), MATCH(benchmarking!CD$3, raw_data!$1:$1, 0))),"",IFERROR(INDEX(raw_data!$A$1:$CY$150, MATCH(benchmarking!$D14, raw_data!$A:$A, 0), MATCH(benchmarking!CD$3, raw_data!$1:$1, 0)),""))</f>
        <v/>
      </c>
      <c r="CE14" s="20" t="str">
        <f>IF(ISBLANK(INDEX(raw_data!$A$1:$CY$150, MATCH(benchmarking!$D14, raw_data!$A:$A, 0), MATCH(benchmarking!CE$3, raw_data!$1:$1, 0))),"",IFERROR(INDEX(raw_data!$A$1:$CY$150, MATCH(benchmarking!$D14, raw_data!$A:$A, 0), MATCH(benchmarking!CE$3, raw_data!$1:$1, 0)),""))</f>
        <v/>
      </c>
      <c r="CF14" s="7" t="str">
        <f t="shared" si="56"/>
        <v/>
      </c>
      <c r="CG14" s="8" t="str">
        <f t="shared" si="40"/>
        <v/>
      </c>
      <c r="CH14" s="8" t="str">
        <f t="shared" si="41"/>
        <v/>
      </c>
      <c r="CI14" s="8" t="str">
        <f t="shared" si="42"/>
        <v/>
      </c>
      <c r="CJ14" s="8" t="str">
        <f t="shared" si="43"/>
        <v/>
      </c>
      <c r="CK14" s="8" t="str">
        <f t="shared" si="44"/>
        <v/>
      </c>
      <c r="CL14" s="11" t="str">
        <f t="shared" si="45"/>
        <v/>
      </c>
      <c r="CM14" s="34" t="str">
        <f t="shared" si="46"/>
        <v/>
      </c>
      <c r="CN14" s="39" t="str">
        <f t="shared" si="47"/>
        <v/>
      </c>
      <c r="CO14" s="39" t="str">
        <f t="shared" si="48"/>
        <v/>
      </c>
      <c r="CP14" s="39" t="str">
        <f t="shared" si="49"/>
        <v/>
      </c>
      <c r="CQ14" s="39" t="str">
        <f t="shared" si="50"/>
        <v/>
      </c>
      <c r="CR14" s="40" t="str">
        <f t="shared" si="51"/>
        <v/>
      </c>
      <c r="CS14" s="48" t="str">
        <f t="shared" si="57"/>
        <v/>
      </c>
    </row>
    <row r="15" spans="2:97" ht="15" thickBot="1" x14ac:dyDescent="0.4">
      <c r="B15" s="1"/>
      <c r="C15" s="1"/>
      <c r="D15" s="1"/>
      <c r="E15" s="15" t="s">
        <v>1034</v>
      </c>
      <c r="F15" s="15">
        <f>SUMPRODUCT(F9:F14,$L9:$L14)</f>
        <v>0</v>
      </c>
      <c r="G15" s="15">
        <f t="shared" ref="G15:K15" si="58">SUMPRODUCT(G9:G14,$L9:$L14)</f>
        <v>0</v>
      </c>
      <c r="H15" s="15">
        <f t="shared" si="58"/>
        <v>0</v>
      </c>
      <c r="I15" s="15">
        <f t="shared" si="58"/>
        <v>0</v>
      </c>
      <c r="J15" s="15">
        <f t="shared" si="58"/>
        <v>0</v>
      </c>
      <c r="K15" s="15">
        <f t="shared" si="58"/>
        <v>0</v>
      </c>
      <c r="L15" s="15">
        <f>SUM(F15:K15)</f>
        <v>0</v>
      </c>
      <c r="O15" s="16"/>
      <c r="P15" s="16"/>
      <c r="Q15" s="16"/>
      <c r="R15" s="16"/>
      <c r="S15" s="16"/>
      <c r="T15" s="16"/>
      <c r="U15" s="16"/>
      <c r="V15" s="3"/>
      <c r="W15" s="1"/>
      <c r="X15" s="1"/>
      <c r="Y15" s="1"/>
      <c r="Z15" s="1"/>
      <c r="AA15" s="1"/>
      <c r="AB15" s="4"/>
      <c r="AC15" s="36" t="str">
        <f t="shared" si="23"/>
        <v/>
      </c>
      <c r="AD15" s="37" t="str">
        <f t="shared" si="24"/>
        <v/>
      </c>
      <c r="AE15" s="37" t="str">
        <f t="shared" si="25"/>
        <v/>
      </c>
      <c r="AF15" s="37" t="str">
        <f t="shared" si="26"/>
        <v/>
      </c>
      <c r="AG15" s="37" t="str">
        <f t="shared" si="27"/>
        <v/>
      </c>
      <c r="AH15" s="38" t="str">
        <f t="shared" si="28"/>
        <v/>
      </c>
      <c r="AI15" s="52"/>
      <c r="AJ15" s="15" t="s">
        <v>1034</v>
      </c>
      <c r="AK15" s="15">
        <f>SUMPRODUCT(AK9:AK14,$AQ9:$AQ14)</f>
        <v>0</v>
      </c>
      <c r="AL15" s="15">
        <f t="shared" ref="AL15:AP15" si="59">SUMPRODUCT(AL9:AL14,$AQ9:$AQ14)</f>
        <v>0</v>
      </c>
      <c r="AM15" s="15">
        <f t="shared" si="59"/>
        <v>0</v>
      </c>
      <c r="AN15" s="15">
        <f t="shared" si="59"/>
        <v>0</v>
      </c>
      <c r="AO15" s="15">
        <f t="shared" si="59"/>
        <v>0</v>
      </c>
      <c r="AP15" s="15">
        <f t="shared" si="59"/>
        <v>0</v>
      </c>
      <c r="AQ15" s="15">
        <f>SUM(AK15:AP15)</f>
        <v>0</v>
      </c>
      <c r="AT15" s="20"/>
      <c r="AU15" s="20"/>
      <c r="AV15" s="20"/>
      <c r="AW15" s="20"/>
      <c r="AX15" s="20"/>
      <c r="AY15" s="20"/>
      <c r="AZ15" s="20"/>
      <c r="BA15" s="3"/>
      <c r="BB15" s="1"/>
      <c r="BC15" s="1"/>
      <c r="BD15" s="1"/>
      <c r="BE15" s="1"/>
      <c r="BF15" s="1"/>
      <c r="BG15" s="4"/>
      <c r="BH15" s="3"/>
      <c r="BI15" s="1"/>
      <c r="BJ15" s="1"/>
      <c r="BK15" s="1"/>
      <c r="BL15" s="1"/>
      <c r="BM15" s="4"/>
      <c r="BN15" s="52"/>
      <c r="BO15" s="15" t="s">
        <v>1034</v>
      </c>
      <c r="BP15" s="15">
        <f>SUMPRODUCT(BP9:BP14,$BV9:$BV14)</f>
        <v>0</v>
      </c>
      <c r="BQ15" s="15">
        <f t="shared" ref="BQ15:BU15" si="60">SUMPRODUCT(BQ9:BQ14,$BV9:$BV14)</f>
        <v>0</v>
      </c>
      <c r="BR15" s="15">
        <f t="shared" si="60"/>
        <v>0</v>
      </c>
      <c r="BS15" s="15">
        <f t="shared" si="60"/>
        <v>0</v>
      </c>
      <c r="BT15" s="15">
        <f t="shared" si="60"/>
        <v>0</v>
      </c>
      <c r="BU15" s="15">
        <f t="shared" si="60"/>
        <v>0</v>
      </c>
      <c r="BV15" s="15">
        <f>SUM(BP15:BU15)</f>
        <v>0</v>
      </c>
      <c r="BW15" s="15"/>
      <c r="BX15" s="15"/>
      <c r="CF15" s="3"/>
      <c r="CG15" s="1"/>
      <c r="CH15" s="1"/>
      <c r="CI15" s="1"/>
      <c r="CJ15" s="1"/>
      <c r="CK15" s="1"/>
      <c r="CL15" s="4"/>
      <c r="CM15" s="3"/>
      <c r="CN15" s="1"/>
      <c r="CO15" s="1"/>
      <c r="CP15" s="1"/>
      <c r="CQ15" s="1"/>
      <c r="CR15" s="4"/>
      <c r="CS15" s="52"/>
    </row>
    <row r="16" spans="2:97" x14ac:dyDescent="0.35">
      <c r="O16" s="16"/>
      <c r="P16" s="16"/>
      <c r="Q16" s="16"/>
      <c r="R16" s="16"/>
      <c r="S16" s="16"/>
      <c r="T16" s="16"/>
      <c r="U16" s="16"/>
      <c r="V16" s="17"/>
      <c r="AB16" s="6"/>
      <c r="AC16" s="5"/>
      <c r="AH16" s="6"/>
      <c r="AI16" s="46"/>
      <c r="AJ16" s="19"/>
      <c r="AK16" s="19"/>
      <c r="AL16" s="19"/>
      <c r="AM16" s="19"/>
      <c r="AN16" s="19"/>
      <c r="AO16" s="19"/>
      <c r="AP16" s="19"/>
      <c r="AQ16" s="19"/>
      <c r="AR16" s="19"/>
      <c r="AS16" s="19"/>
      <c r="AT16" s="20"/>
      <c r="AU16" s="20"/>
      <c r="AV16" s="20"/>
      <c r="AW16" s="20"/>
      <c r="AX16" s="20"/>
      <c r="AY16" s="20"/>
      <c r="AZ16" s="20"/>
      <c r="BA16" s="5"/>
      <c r="BG16" s="6"/>
      <c r="BH16" s="5"/>
      <c r="BM16" s="6"/>
      <c r="BN16" s="46"/>
      <c r="CF16" s="5"/>
      <c r="CL16" s="6"/>
      <c r="CM16" s="5"/>
      <c r="CR16" s="6"/>
      <c r="CS16" s="46"/>
    </row>
    <row r="17" spans="2:97" x14ac:dyDescent="0.35">
      <c r="C17" s="18" t="s">
        <v>1049</v>
      </c>
      <c r="D17" s="2"/>
      <c r="E17" s="19" cm="1">
        <f t="array" ref="E17">SUMPRODUCT((E9:E14&gt;0)*(O9:O14&gt;0)*ISNUMBER(E9:E14)*ISNUMBER(O9:O14)*_xlfn.NUMBERVALUE(E9:E14))</f>
        <v>0</v>
      </c>
      <c r="F17" s="19" cm="1">
        <f t="array" ref="F17">SUMPRODUCT((F9:F14&gt;0)*(P9:P14&gt;0)*ISNUMBER(F9:F14)*ISNUMBER(P9:P14)*_xlfn.NUMBERVALUE(F9:F14))</f>
        <v>0</v>
      </c>
      <c r="G17" s="19" cm="1">
        <f t="array" ref="G17">SUMPRODUCT((G9:G14&gt;0)*(Q9:Q14&gt;0)*ISNUMBER(G9:G14)*ISNUMBER(Q9:Q14)*_xlfn.NUMBERVALUE(G9:G14))</f>
        <v>0</v>
      </c>
      <c r="H17" s="19" cm="1">
        <f t="array" ref="H17">SUMPRODUCT((H9:H14&gt;0)*(R9:R14&gt;0)*ISNUMBER(H9:H14)*ISNUMBER(R9:R14)*_xlfn.NUMBERVALUE(H9:H14))</f>
        <v>0</v>
      </c>
      <c r="I17" s="19" cm="1">
        <f t="array" ref="I17">SUMPRODUCT((I9:I14&gt;0)*(S9:S14&gt;0)*ISNUMBER(I9:I14)*ISNUMBER(S9:S14)*_xlfn.NUMBERVALUE(I9:I14))</f>
        <v>0</v>
      </c>
      <c r="J17" s="19" cm="1">
        <f t="array" ref="J17">SUMPRODUCT((J9:J14&gt;0)*(T9:T14&gt;0)*ISNUMBER(J9:J14)*ISNUMBER(T9:T14)*_xlfn.NUMBERVALUE(J9:J14))</f>
        <v>0</v>
      </c>
      <c r="K17" s="19" cm="1">
        <f t="array" ref="K17">SUMPRODUCT((K9:K14&gt;0)*(U9:U14&gt;0)*ISNUMBER(K9:K14)*ISNUMBER(U9:U14)*_xlfn.NUMBERVALUE(K9:K14))</f>
        <v>0</v>
      </c>
      <c r="L17" s="19"/>
      <c r="M17" s="19"/>
      <c r="N17" s="19"/>
      <c r="O17" s="20" cm="1">
        <f t="array" ref="O17">SUMPRODUCT((O9:O14&gt;0)*(E9:E14&gt;0)*ISNUMBER(O9:O14)*ISNUMBER(E9:E14)*_xlfn.NUMBERVALUE(O9:O14))</f>
        <v>0</v>
      </c>
      <c r="P17" s="20" cm="1">
        <f t="array" ref="P17">SUMPRODUCT((P9:P14&gt;0)*(F9:F14&gt;0)*ISNUMBER(P9:P14)*ISNUMBER(F9:F14)*_xlfn.NUMBERVALUE(P9:P14))</f>
        <v>0</v>
      </c>
      <c r="Q17" s="20" cm="1">
        <f t="array" ref="Q17">SUMPRODUCT((Q9:Q14&gt;0)*(G9:G14&gt;0)*ISNUMBER(Q9:Q14)*ISNUMBER(G9:G14)*_xlfn.NUMBERVALUE(Q9:Q14))</f>
        <v>0</v>
      </c>
      <c r="R17" s="20" cm="1">
        <f t="array" ref="R17">SUMPRODUCT((R9:R14&gt;0)*(H9:H14&gt;0)*ISNUMBER(R9:R14)*ISNUMBER(H9:H14)*_xlfn.NUMBERVALUE(R9:R14))</f>
        <v>0</v>
      </c>
      <c r="S17" s="20" cm="1">
        <f t="array" ref="S17">SUMPRODUCT((S9:S14&gt;0)*(I9:I14&gt;0)*ISNUMBER(S9:S14)*ISNUMBER(I9:I14)*_xlfn.NUMBERVALUE(S9:S14))</f>
        <v>0</v>
      </c>
      <c r="T17" s="20" cm="1">
        <f t="array" ref="T17">SUMPRODUCT((T9:T14&gt;0)*(J9:J14&gt;0)*ISNUMBER(T9:T14)*ISNUMBER(J9:J14)*_xlfn.NUMBERVALUE(T9:T14))</f>
        <v>0</v>
      </c>
      <c r="U17" s="20" cm="1">
        <f t="array" ref="U17">SUMPRODUCT((U9:U14&gt;0)*(K9:K14&gt;0)*ISNUMBER(U9:U14)*ISNUMBER(K9:K14)*_xlfn.NUMBERVALUE(U9:U14))</f>
        <v>0</v>
      </c>
      <c r="V17" s="23" t="str">
        <f t="shared" ref="V17:AB17" si="61">IFERROR(O17/E17,"")</f>
        <v/>
      </c>
      <c r="W17" s="21" t="str">
        <f t="shared" si="61"/>
        <v/>
      </c>
      <c r="X17" s="21" t="str">
        <f t="shared" si="61"/>
        <v/>
      </c>
      <c r="Y17" s="21" t="str">
        <f t="shared" si="61"/>
        <v/>
      </c>
      <c r="Z17" s="21" t="str">
        <f t="shared" si="61"/>
        <v/>
      </c>
      <c r="AA17" s="21" t="str">
        <f t="shared" si="61"/>
        <v/>
      </c>
      <c r="AB17" s="24" t="str">
        <f t="shared" si="61"/>
        <v/>
      </c>
      <c r="AC17" s="41" t="e">
        <f t="shared" ref="AC17:AH17" si="62">F15/$L$15</f>
        <v>#DIV/0!</v>
      </c>
      <c r="AD17" s="42" t="e">
        <f t="shared" si="62"/>
        <v>#DIV/0!</v>
      </c>
      <c r="AE17" s="42" t="e">
        <f t="shared" si="62"/>
        <v>#DIV/0!</v>
      </c>
      <c r="AF17" s="42" t="e">
        <f t="shared" si="62"/>
        <v>#DIV/0!</v>
      </c>
      <c r="AG17" s="42" t="e">
        <f t="shared" si="62"/>
        <v>#DIV/0!</v>
      </c>
      <c r="AH17" s="43" t="e">
        <f t="shared" si="62"/>
        <v>#DIV/0!</v>
      </c>
      <c r="AI17" s="49" t="e">
        <f>SUMPRODUCT(M9:M14,N9:N14)/SUMPRODUCT(E9:E14,N9:N14)</f>
        <v>#DIV/0!</v>
      </c>
      <c r="AJ17" s="19" cm="1">
        <f t="array" ref="AJ17">SUMPRODUCT((AJ9:AJ14&gt;0)*(AT9:AT14&gt;0)*ISNUMBER(AJ9:AJ14)*ISNUMBER(AT9:AT14)*_xlfn.NUMBERVALUE(AJ9:AJ14))</f>
        <v>0</v>
      </c>
      <c r="AK17" s="19" cm="1">
        <f t="array" ref="AK17">SUMPRODUCT((AK9:AK14&gt;0)*(AU9:AU14&gt;0)*ISNUMBER(AK9:AK14)*ISNUMBER(AU9:AU14)*_xlfn.NUMBERVALUE(AK9:AK14))</f>
        <v>0</v>
      </c>
      <c r="AL17" s="19" cm="1">
        <f t="array" ref="AL17">SUMPRODUCT((AL9:AL14&gt;0)*(AV9:AV14&gt;0)*ISNUMBER(AL9:AL14)*ISNUMBER(AV9:AV14)*_xlfn.NUMBERVALUE(AL9:AL14))</f>
        <v>0</v>
      </c>
      <c r="AM17" s="19" cm="1">
        <f t="array" ref="AM17">SUMPRODUCT((AM9:AM14&gt;0)*(AW9:AW14&gt;0)*ISNUMBER(AM9:AM14)*ISNUMBER(AW9:AW14)*_xlfn.NUMBERVALUE(AM9:AM14))</f>
        <v>0</v>
      </c>
      <c r="AN17" s="19" cm="1">
        <f t="array" ref="AN17">SUMPRODUCT((AN9:AN14&gt;0)*(AX9:AX14&gt;0)*ISNUMBER(AN9:AN14)*ISNUMBER(AX9:AX14)*_xlfn.NUMBERVALUE(AN9:AN14))</f>
        <v>0</v>
      </c>
      <c r="AO17" s="19" cm="1">
        <f t="array" ref="AO17">SUMPRODUCT((AO9:AO14&gt;0)*(AY9:AY14&gt;0)*ISNUMBER(AO9:AO14)*ISNUMBER(AY9:AY14)*_xlfn.NUMBERVALUE(AO9:AO14))</f>
        <v>0</v>
      </c>
      <c r="AP17" s="19" cm="1">
        <f t="array" ref="AP17">SUMPRODUCT((AP9:AP14&gt;0)*(AZ9:AZ14&gt;0)*ISNUMBER(AP9:AP14)*ISNUMBER(AZ9:AZ14)*_xlfn.NUMBERVALUE(AP9:AP14))</f>
        <v>0</v>
      </c>
      <c r="AQ17" s="19"/>
      <c r="AR17" s="19"/>
      <c r="AS17" s="19"/>
      <c r="AT17" s="20" cm="1">
        <f t="array" ref="AT17">SUMPRODUCT((AT9:AT14&gt;0)*(AJ9:AJ14&gt;0)*ISNUMBER(AT9:AT14)*ISNUMBER(AJ9:AJ14)*_xlfn.NUMBERVALUE(AT9:AT14))</f>
        <v>0</v>
      </c>
      <c r="AU17" s="20" cm="1">
        <f t="array" ref="AU17">SUMPRODUCT((AU9:AU14&gt;0)*(AK9:AK14&gt;0)*ISNUMBER(AU9:AU14)*ISNUMBER(AK9:AK14)*_xlfn.NUMBERVALUE(AU9:AU14))</f>
        <v>0</v>
      </c>
      <c r="AV17" s="20" cm="1">
        <f t="array" ref="AV17">SUMPRODUCT((AV9:AV14&gt;0)*(AL9:AL14&gt;0)*ISNUMBER(AV9:AV14)*ISNUMBER(AL9:AL14)*_xlfn.NUMBERVALUE(AV9:AV14))</f>
        <v>0</v>
      </c>
      <c r="AW17" s="20" cm="1">
        <f t="array" ref="AW17">SUMPRODUCT((AW9:AW14&gt;0)*(AM9:AM14&gt;0)*ISNUMBER(AW9:AW14)*ISNUMBER(AM9:AM14)*_xlfn.NUMBERVALUE(AW9:AW14))</f>
        <v>0</v>
      </c>
      <c r="AX17" s="20" cm="1">
        <f t="array" ref="AX17">SUMPRODUCT((AX9:AX14&gt;0)*(AN9:AN14&gt;0)*ISNUMBER(AX9:AX14)*ISNUMBER(AN9:AN14)*_xlfn.NUMBERVALUE(AX9:AX14))</f>
        <v>0</v>
      </c>
      <c r="AY17" s="20" cm="1">
        <f t="array" ref="AY17">SUMPRODUCT((AY9:AY14&gt;0)*(AO9:AO14&gt;0)*ISNUMBER(AY9:AY14)*ISNUMBER(AO9:AO14)*_xlfn.NUMBERVALUE(AY9:AY14))</f>
        <v>0</v>
      </c>
      <c r="AZ17" s="20" cm="1">
        <f t="array" ref="AZ17">SUMPRODUCT((AZ9:AZ14&gt;0)*(AP9:AP14&gt;0)*ISNUMBER(AZ9:AZ14)*ISNUMBER(AP9:AP14)*_xlfn.NUMBERVALUE(AZ9:AZ14))</f>
        <v>0</v>
      </c>
      <c r="BA17" s="23" t="str">
        <f t="shared" ref="BA17:BG17" si="63">IFERROR(AT17/AJ17,"")</f>
        <v/>
      </c>
      <c r="BB17" s="21" t="str">
        <f t="shared" si="63"/>
        <v/>
      </c>
      <c r="BC17" s="21" t="str">
        <f t="shared" si="63"/>
        <v/>
      </c>
      <c r="BD17" s="21" t="str">
        <f t="shared" si="63"/>
        <v/>
      </c>
      <c r="BE17" s="21" t="str">
        <f t="shared" si="63"/>
        <v/>
      </c>
      <c r="BF17" s="21" t="str">
        <f t="shared" si="63"/>
        <v/>
      </c>
      <c r="BG17" s="24" t="str">
        <f t="shared" si="63"/>
        <v/>
      </c>
      <c r="BH17" s="41" t="e">
        <f t="shared" ref="BH17:BM17" si="64">AK15/$AQ$15</f>
        <v>#DIV/0!</v>
      </c>
      <c r="BI17" s="44" t="e">
        <f t="shared" si="64"/>
        <v>#DIV/0!</v>
      </c>
      <c r="BJ17" s="44" t="e">
        <f t="shared" si="64"/>
        <v>#DIV/0!</v>
      </c>
      <c r="BK17" s="44" t="e">
        <f t="shared" si="64"/>
        <v>#DIV/0!</v>
      </c>
      <c r="BL17" s="44" t="e">
        <f t="shared" si="64"/>
        <v>#DIV/0!</v>
      </c>
      <c r="BM17" s="45" t="e">
        <f t="shared" si="64"/>
        <v>#DIV/0!</v>
      </c>
      <c r="BN17" s="49" t="e">
        <f>SUMPRODUCT(AR9:AR14,AS9:AS14)/SUMPRODUCT(AJ9:AJ14,AS9:AS14)</f>
        <v>#DIV/0!</v>
      </c>
      <c r="BO17" s="19" cm="1">
        <f t="array" ref="BO17">SUMPRODUCT((BO9:BO14&gt;0)*(BY9:BY14&gt;0)*ISNUMBER(BO9:BO14)*ISNUMBER(BY9:BY14)*_xlfn.NUMBERVALUE(BO9:BO14))</f>
        <v>0</v>
      </c>
      <c r="BP17" s="19" cm="1">
        <f t="array" ref="BP17">SUMPRODUCT((BP9:BP14&gt;0)*(BZ9:BZ14&gt;0)*ISNUMBER(BP9:BP14)*ISNUMBER(BZ9:BZ14)*_xlfn.NUMBERVALUE(BP9:BP14))</f>
        <v>0</v>
      </c>
      <c r="BQ17" s="19" cm="1">
        <f t="array" ref="BQ17">SUMPRODUCT((BQ9:BQ14&gt;0)*(CA9:CA14&gt;0)*ISNUMBER(BQ9:BQ14)*ISNUMBER(CA9:CA14)*_xlfn.NUMBERVALUE(BQ9:BQ14))</f>
        <v>0</v>
      </c>
      <c r="BR17" s="19" cm="1">
        <f t="array" ref="BR17">SUMPRODUCT((BR9:BR14&gt;0)*(CB9:CB14&gt;0)*ISNUMBER(BR9:BR14)*ISNUMBER(CB9:CB14)*_xlfn.NUMBERVALUE(BR9:BR14))</f>
        <v>0</v>
      </c>
      <c r="BS17" s="19" cm="1">
        <f t="array" ref="BS17">SUMPRODUCT((BS9:BS14&gt;0)*(CC9:CC14&gt;0)*ISNUMBER(BS9:BS14)*ISNUMBER(CC9:CC14)*_xlfn.NUMBERVALUE(BS9:BS14))</f>
        <v>0</v>
      </c>
      <c r="BT17" s="19" cm="1">
        <f t="array" ref="BT17">SUMPRODUCT((BT9:BT14&gt;0)*(CD9:CD14&gt;0)*ISNUMBER(BT9:BT14)*ISNUMBER(CD9:CD14)*_xlfn.NUMBERVALUE(BT9:BT14))</f>
        <v>0</v>
      </c>
      <c r="BU17" s="19" cm="1">
        <f t="array" ref="BU17">SUMPRODUCT((BU9:BU14&gt;0)*(CE9:CE14&gt;0)*ISNUMBER(BU9:BU14)*ISNUMBER(CE9:CE14)*_xlfn.NUMBERVALUE(BU9:BU14))</f>
        <v>0</v>
      </c>
      <c r="BV17" s="19"/>
      <c r="BW17" s="19"/>
      <c r="BX17" s="19"/>
      <c r="BY17" s="20" cm="1">
        <f t="array" ref="BY17">SUMPRODUCT((BY9:BY14&gt;0)*(BO9:BO14&gt;0)*ISNUMBER(BY9:BY14)*ISNUMBER(BO9:BO14)*_xlfn.NUMBERVALUE(BY9:BY14))</f>
        <v>0</v>
      </c>
      <c r="BZ17" s="20" cm="1">
        <f t="array" ref="BZ17">SUMPRODUCT((BZ9:BZ14&gt;0)*(BP9:BP14&gt;0)*ISNUMBER(BZ9:BZ14)*ISNUMBER(BP9:BP14)*_xlfn.NUMBERVALUE(BZ9:BZ14))</f>
        <v>0</v>
      </c>
      <c r="CA17" s="20" cm="1">
        <f t="array" ref="CA17">SUMPRODUCT((CA9:CA14&gt;0)*(BQ9:BQ14&gt;0)*ISNUMBER(CA9:CA14)*ISNUMBER(BQ9:BQ14)*_xlfn.NUMBERVALUE(CA9:CA14))</f>
        <v>0</v>
      </c>
      <c r="CB17" s="20" cm="1">
        <f t="array" ref="CB17">SUMPRODUCT((CB9:CB14&gt;0)*(BR9:BR14&gt;0)*ISNUMBER(CB9:CB14)*ISNUMBER(BR9:BR14)*_xlfn.NUMBERVALUE(CB9:CB14))</f>
        <v>0</v>
      </c>
      <c r="CC17" s="20" cm="1">
        <f t="array" ref="CC17">SUMPRODUCT((CC9:CC14&gt;0)*(BS9:BS14&gt;0)*ISNUMBER(CC9:CC14)*ISNUMBER(BS9:BS14)*_xlfn.NUMBERVALUE(CC9:CC14))</f>
        <v>0</v>
      </c>
      <c r="CD17" s="20" cm="1">
        <f t="array" ref="CD17">SUMPRODUCT((CD9:CD14&gt;0)*(BT9:BT14&gt;0)*ISNUMBER(CD9:CD14)*ISNUMBER(BT9:BT14)*_xlfn.NUMBERVALUE(CD9:CD14))</f>
        <v>0</v>
      </c>
      <c r="CE17" s="20" cm="1">
        <f t="array" ref="CE17">SUMPRODUCT((CE9:CE14&gt;0)*(BU9:BU14&gt;0)*ISNUMBER(CE9:CE14)*ISNUMBER(BU9:BU14)*_xlfn.NUMBERVALUE(CE9:CE14))</f>
        <v>0</v>
      </c>
      <c r="CF17" s="23" t="str">
        <f>IFERROR(BY17/BO17,"")</f>
        <v/>
      </c>
      <c r="CG17" s="21" t="str">
        <f t="shared" ref="CG17" si="65">IFERROR(BZ17/BP17,"")</f>
        <v/>
      </c>
      <c r="CH17" s="21" t="str">
        <f t="shared" ref="CH17" si="66">IFERROR(CA17/BQ17,"")</f>
        <v/>
      </c>
      <c r="CI17" s="21" t="str">
        <f t="shared" ref="CI17" si="67">IFERROR(CB17/BR17,"")</f>
        <v/>
      </c>
      <c r="CJ17" s="21" t="str">
        <f t="shared" ref="CJ17" si="68">IFERROR(CC17/BS17,"")</f>
        <v/>
      </c>
      <c r="CK17" s="21" t="str">
        <f t="shared" ref="CK17" si="69">IFERROR(CD17/BT17,"")</f>
        <v/>
      </c>
      <c r="CL17" s="24" t="str">
        <f t="shared" ref="CL17" si="70">IFERROR(CE17/BU17,"")</f>
        <v/>
      </c>
      <c r="CM17" s="41" t="e">
        <f>BP15/$BV$15</f>
        <v>#DIV/0!</v>
      </c>
      <c r="CN17" s="44" t="e">
        <f t="shared" ref="CN17:CR17" si="71">BQ15/$BV$15</f>
        <v>#DIV/0!</v>
      </c>
      <c r="CO17" s="44" t="e">
        <f t="shared" si="71"/>
        <v>#DIV/0!</v>
      </c>
      <c r="CP17" s="44" t="e">
        <f t="shared" si="71"/>
        <v>#DIV/0!</v>
      </c>
      <c r="CQ17" s="44" t="e">
        <f t="shared" si="71"/>
        <v>#DIV/0!</v>
      </c>
      <c r="CR17" s="45" t="e">
        <f t="shared" si="71"/>
        <v>#DIV/0!</v>
      </c>
      <c r="CS17" s="49" t="e">
        <f>SUMPRODUCT(BW9:BW14,BX9:BX14)/SUMPRODUCT(BO9:BO14,BX9:BX14)</f>
        <v>#DIV/0!</v>
      </c>
    </row>
    <row r="18" spans="2:97" x14ac:dyDescent="0.35">
      <c r="C18" t="s">
        <v>1050</v>
      </c>
      <c r="E18" s="19" cm="1">
        <f t="array" ref="E18">SUMPRODUCT((E9:E14&gt;0)*(O9:O14&gt;0)*ISNUMBER(E9:E14)*ISNUMBER(O9:O14))</f>
        <v>0</v>
      </c>
      <c r="F18" s="19" cm="1">
        <f t="array" ref="F18">SUMPRODUCT((F9:F14&gt;0)*(P9:P14&gt;0)*ISNUMBER(F9:F14)*ISNUMBER(P9:P14))</f>
        <v>0</v>
      </c>
      <c r="G18" s="19" cm="1">
        <f t="array" ref="G18">SUMPRODUCT((G9:G14&gt;0)*(Q9:Q14&gt;0)*ISNUMBER(G9:G14)*ISNUMBER(Q9:Q14))</f>
        <v>0</v>
      </c>
      <c r="H18" s="19" cm="1">
        <f t="array" ref="H18">SUMPRODUCT((H9:H14&gt;0)*(R9:R14&gt;0)*ISNUMBER(H9:H14)*ISNUMBER(R9:R14))</f>
        <v>0</v>
      </c>
      <c r="I18" s="19" cm="1">
        <f t="array" ref="I18">SUMPRODUCT((I9:I14&gt;0)*(S9:S14&gt;0)*ISNUMBER(I9:I14)*ISNUMBER(S9:S14))</f>
        <v>0</v>
      </c>
      <c r="J18" s="19" cm="1">
        <f t="array" ref="J18">SUMPRODUCT((J9:J14&gt;0)*(T9:T14&gt;0)*ISNUMBER(J9:J14)*ISNUMBER(T9:T14))</f>
        <v>0</v>
      </c>
      <c r="K18" s="19" cm="1">
        <f t="array" ref="K18">SUMPRODUCT((K9:K14&gt;0)*(U9:U14&gt;0)*ISNUMBER(K9:K14)*ISNUMBER(U9:U14))</f>
        <v>0</v>
      </c>
      <c r="L18" s="19"/>
      <c r="M18" s="19"/>
      <c r="N18" s="19"/>
      <c r="O18" s="19"/>
      <c r="P18" s="19"/>
      <c r="Q18" s="19"/>
      <c r="R18" s="19"/>
      <c r="S18" s="19"/>
      <c r="T18" s="19"/>
      <c r="U18" s="19"/>
      <c r="V18" s="25">
        <f t="shared" ref="V18:AB18" si="72">E18</f>
        <v>0</v>
      </c>
      <c r="W18" s="26">
        <f t="shared" si="72"/>
        <v>0</v>
      </c>
      <c r="X18" s="26">
        <f t="shared" si="72"/>
        <v>0</v>
      </c>
      <c r="Y18" s="26">
        <f t="shared" si="72"/>
        <v>0</v>
      </c>
      <c r="Z18" s="26">
        <f t="shared" si="72"/>
        <v>0</v>
      </c>
      <c r="AA18" s="26">
        <f t="shared" si="72"/>
        <v>0</v>
      </c>
      <c r="AB18" s="27">
        <f t="shared" si="72"/>
        <v>0</v>
      </c>
      <c r="AC18" s="25">
        <f>SUM($L$9:$L$14)</f>
        <v>0</v>
      </c>
      <c r="AD18" s="26">
        <f t="shared" ref="AD18:AH18" si="73">SUM($L$9:$L$14)</f>
        <v>0</v>
      </c>
      <c r="AE18" s="26">
        <f t="shared" si="73"/>
        <v>0</v>
      </c>
      <c r="AF18" s="26">
        <f t="shared" si="73"/>
        <v>0</v>
      </c>
      <c r="AG18" s="26">
        <f t="shared" si="73"/>
        <v>0</v>
      </c>
      <c r="AH18" s="27">
        <f t="shared" si="73"/>
        <v>0</v>
      </c>
      <c r="AI18" s="50">
        <f>SUM(N9:N14)</f>
        <v>0</v>
      </c>
      <c r="AJ18" s="19" cm="1">
        <f t="array" ref="AJ18">SUMPRODUCT((AJ9:AJ14&gt;0)*(AT9:AT14&gt;0)*ISNUMBER(AJ9:AJ14)*ISNUMBER(AT9:AT14))</f>
        <v>0</v>
      </c>
      <c r="AK18" s="19" cm="1">
        <f t="array" ref="AK18">SUMPRODUCT((AK9:AK14&gt;0)*(AU9:AU14&gt;0)*ISNUMBER(AK9:AK14)*ISNUMBER(AU9:AU14))</f>
        <v>0</v>
      </c>
      <c r="AL18" s="19" cm="1">
        <f t="array" ref="AL18">SUMPRODUCT((AL9:AL14&gt;0)*(AV9:AV14&gt;0)*ISNUMBER(AL9:AL14)*ISNUMBER(AV9:AV14))</f>
        <v>0</v>
      </c>
      <c r="AM18" s="19" cm="1">
        <f t="array" ref="AM18">SUMPRODUCT((AM9:AM14&gt;0)*(AW9:AW14&gt;0)*ISNUMBER(AM9:AM14)*ISNUMBER(AW9:AW14))</f>
        <v>0</v>
      </c>
      <c r="AN18" s="19" cm="1">
        <f t="array" ref="AN18">SUMPRODUCT((AN9:AN14&gt;0)*(AX9:AX14&gt;0)*ISNUMBER(AN9:AN14)*ISNUMBER(AX9:AX14))</f>
        <v>0</v>
      </c>
      <c r="AO18" s="19" cm="1">
        <f t="array" ref="AO18">SUMPRODUCT((AO9:AO14&gt;0)*(AY9:AY14&gt;0)*ISNUMBER(AO9:AO14)*ISNUMBER(AY9:AY14))</f>
        <v>0</v>
      </c>
      <c r="AP18" s="19" cm="1">
        <f t="array" ref="AP18">SUMPRODUCT((AP9:AP14&gt;0)*(AZ9:AZ14&gt;0)*ISNUMBER(AP9:AP14)*ISNUMBER(AZ9:AZ14))</f>
        <v>0</v>
      </c>
      <c r="AQ18" s="19"/>
      <c r="AR18" s="19"/>
      <c r="AS18" s="19"/>
      <c r="AT18" s="19"/>
      <c r="AU18" s="19"/>
      <c r="AV18" s="19"/>
      <c r="AW18" s="19"/>
      <c r="AX18" s="19"/>
      <c r="AY18" s="19"/>
      <c r="AZ18" s="32"/>
      <c r="BA18" s="25">
        <f t="shared" ref="BA18:BG18" si="74">AJ18</f>
        <v>0</v>
      </c>
      <c r="BB18" s="26">
        <f t="shared" si="74"/>
        <v>0</v>
      </c>
      <c r="BC18" s="26">
        <f t="shared" si="74"/>
        <v>0</v>
      </c>
      <c r="BD18" s="26">
        <f t="shared" si="74"/>
        <v>0</v>
      </c>
      <c r="BE18" s="26">
        <f t="shared" si="74"/>
        <v>0</v>
      </c>
      <c r="BF18" s="26">
        <f t="shared" si="74"/>
        <v>0</v>
      </c>
      <c r="BG18" s="27">
        <f t="shared" si="74"/>
        <v>0</v>
      </c>
      <c r="BH18" s="25">
        <f>SUM($AQ$9:$AQ$14)</f>
        <v>0</v>
      </c>
      <c r="BI18" s="26">
        <f t="shared" ref="BI18:BM18" si="75">SUM($AQ$9:$AQ$14)</f>
        <v>0</v>
      </c>
      <c r="BJ18" s="26">
        <f t="shared" si="75"/>
        <v>0</v>
      </c>
      <c r="BK18" s="26">
        <f t="shared" si="75"/>
        <v>0</v>
      </c>
      <c r="BL18" s="26">
        <f t="shared" si="75"/>
        <v>0</v>
      </c>
      <c r="BM18" s="27">
        <f t="shared" si="75"/>
        <v>0</v>
      </c>
      <c r="BN18" s="50">
        <f>SUM(AS9:AS14)</f>
        <v>0</v>
      </c>
      <c r="BO18" s="19" cm="1">
        <f t="array" ref="BO18">SUMPRODUCT((BO9:BO14&gt;0)*(BY9:BY14&gt;0)*ISNUMBER(BO9:BO14)*ISNUMBER(BY9:BY14))</f>
        <v>0</v>
      </c>
      <c r="BP18" s="19" cm="1">
        <f t="array" ref="BP18">SUMPRODUCT((BP9:BP14&gt;0)*(BZ9:BZ14&gt;0)*ISNUMBER(BP9:BP14)*ISNUMBER(BZ9:BZ14))</f>
        <v>0</v>
      </c>
      <c r="BQ18" s="19" cm="1">
        <f t="array" ref="BQ18">SUMPRODUCT((BQ9:BQ14&gt;0)*(CA9:CA14&gt;0)*ISNUMBER(BQ9:BQ14)*ISNUMBER(CA9:CA14))</f>
        <v>0</v>
      </c>
      <c r="BR18" s="19" cm="1">
        <f t="array" ref="BR18">SUMPRODUCT((BR9:BR14&gt;0)*(CB9:CB14&gt;0)*ISNUMBER(BR9:BR14)*ISNUMBER(CB9:CB14))</f>
        <v>0</v>
      </c>
      <c r="BS18" s="19" cm="1">
        <f t="array" ref="BS18">SUMPRODUCT((BS9:BS14&gt;0)*(CC9:CC14&gt;0)*ISNUMBER(BS9:BS14)*ISNUMBER(CC9:CC14))</f>
        <v>0</v>
      </c>
      <c r="BT18" s="19" cm="1">
        <f t="array" ref="BT18">SUMPRODUCT((BT9:BT14&gt;0)*(CD9:CD14&gt;0)*ISNUMBER(BT9:BT14)*ISNUMBER(CD9:CD14))</f>
        <v>0</v>
      </c>
      <c r="BU18" s="19" cm="1">
        <f t="array" ref="BU18">SUMPRODUCT((BU9:BU14&gt;0)*(CE9:CE14&gt;0)*ISNUMBER(BU9:BU14)*ISNUMBER(CE9:CE14))</f>
        <v>0</v>
      </c>
      <c r="BV18" s="19"/>
      <c r="BW18" s="19"/>
      <c r="BX18" s="19"/>
      <c r="BY18" s="19"/>
      <c r="BZ18" s="19"/>
      <c r="CA18" s="19"/>
      <c r="CB18" s="19"/>
      <c r="CC18" s="19"/>
      <c r="CD18" s="19"/>
      <c r="CE18" s="32"/>
      <c r="CF18" s="25">
        <f t="shared" ref="CF18:CL18" si="76">BO18</f>
        <v>0</v>
      </c>
      <c r="CG18" s="26">
        <f t="shared" si="76"/>
        <v>0</v>
      </c>
      <c r="CH18" s="26">
        <f t="shared" si="76"/>
        <v>0</v>
      </c>
      <c r="CI18" s="26">
        <f t="shared" si="76"/>
        <v>0</v>
      </c>
      <c r="CJ18" s="26">
        <f t="shared" si="76"/>
        <v>0</v>
      </c>
      <c r="CK18" s="26">
        <f t="shared" si="76"/>
        <v>0</v>
      </c>
      <c r="CL18" s="27">
        <f t="shared" si="76"/>
        <v>0</v>
      </c>
      <c r="CM18" s="25">
        <f>SUM($BV$9:$BV$14)</f>
        <v>0</v>
      </c>
      <c r="CN18" s="26">
        <f t="shared" ref="CN18:CR18" si="77">SUM($BV$9:$BV$14)</f>
        <v>0</v>
      </c>
      <c r="CO18" s="26">
        <f t="shared" si="77"/>
        <v>0</v>
      </c>
      <c r="CP18" s="26">
        <f t="shared" si="77"/>
        <v>0</v>
      </c>
      <c r="CQ18" s="26">
        <f t="shared" si="77"/>
        <v>0</v>
      </c>
      <c r="CR18" s="27">
        <f t="shared" si="77"/>
        <v>0</v>
      </c>
      <c r="CS18" s="50">
        <f>SUM(BX9:BX14)</f>
        <v>0</v>
      </c>
    </row>
    <row r="19" spans="2:97" x14ac:dyDescent="0.35">
      <c r="AK19" s="19"/>
      <c r="AL19" s="19"/>
      <c r="AM19" s="19"/>
      <c r="AN19" s="19"/>
      <c r="AO19" s="19"/>
      <c r="AP19" s="19"/>
      <c r="AQ19" s="19"/>
      <c r="AR19" s="19"/>
      <c r="AS19" s="19"/>
      <c r="AT19" s="19"/>
      <c r="AU19" s="19"/>
      <c r="AV19" s="19"/>
      <c r="AW19" s="19"/>
      <c r="AX19" s="19"/>
      <c r="AY19" s="19"/>
    </row>
    <row r="20" spans="2:97" x14ac:dyDescent="0.35">
      <c r="AK20" s="19"/>
      <c r="AL20" s="19"/>
      <c r="AM20" s="19"/>
      <c r="AN20" s="19"/>
      <c r="AO20" s="19"/>
      <c r="AP20" s="19"/>
      <c r="AQ20" s="19"/>
      <c r="AR20" s="19"/>
      <c r="AS20" s="19"/>
      <c r="AT20" s="19"/>
      <c r="AU20" s="19"/>
      <c r="AV20" s="19"/>
      <c r="AW20" s="19"/>
      <c r="AX20" s="19"/>
      <c r="AY20" s="19"/>
    </row>
    <row r="21" spans="2:97" x14ac:dyDescent="0.35">
      <c r="B21" t="s">
        <v>253</v>
      </c>
    </row>
  </sheetData>
  <conditionalFormatting sqref="E3">
    <cfRule type="duplicateValues" dxfId="13" priority="32"/>
  </conditionalFormatting>
  <conditionalFormatting sqref="F3:N3">
    <cfRule type="duplicateValues" dxfId="12" priority="30"/>
  </conditionalFormatting>
  <conditionalFormatting sqref="P3:V3">
    <cfRule type="duplicateValues" dxfId="11" priority="29"/>
  </conditionalFormatting>
  <conditionalFormatting sqref="AJ3">
    <cfRule type="duplicateValues" dxfId="10" priority="28"/>
  </conditionalFormatting>
  <conditionalFormatting sqref="AK3:AR3">
    <cfRule type="duplicateValues" dxfId="9" priority="27"/>
  </conditionalFormatting>
  <conditionalFormatting sqref="AS3">
    <cfRule type="duplicateValues" dxfId="8" priority="4"/>
  </conditionalFormatting>
  <conditionalFormatting sqref="AT3">
    <cfRule type="duplicateValues" dxfId="7" priority="20"/>
  </conditionalFormatting>
  <conditionalFormatting sqref="AU3:AZ3">
    <cfRule type="duplicateValues" dxfId="6" priority="25"/>
  </conditionalFormatting>
  <conditionalFormatting sqref="BO3">
    <cfRule type="duplicateValues" dxfId="5" priority="19"/>
  </conditionalFormatting>
  <conditionalFormatting sqref="BP3:BV3">
    <cfRule type="duplicateValues" dxfId="4" priority="18"/>
  </conditionalFormatting>
  <conditionalFormatting sqref="BW3">
    <cfRule type="duplicateValues" dxfId="3" priority="2"/>
  </conditionalFormatting>
  <conditionalFormatting sqref="BX3">
    <cfRule type="duplicateValues" dxfId="2" priority="1"/>
  </conditionalFormatting>
  <conditionalFormatting sqref="BY3">
    <cfRule type="duplicateValues" dxfId="1" priority="16"/>
  </conditionalFormatting>
  <conditionalFormatting sqref="BZ3:CE3">
    <cfRule type="duplicateValues" dxfId="0" priority="17"/>
  </conditionalFormatting>
  <pageMargins left="0.7" right="0.7" top="0.75" bottom="0.75" header="0.3" footer="0.3"/>
  <headerFooter>
    <oddHeader>&amp;C&amp;"Aptos"&amp;11&amp;K000000 OFFICIAL&amp;1#_x000D_</oddHeader>
    <oddFooter>&amp;C_x000D_&amp;1#&amp;"Aptos"&amp;11&amp;K000000 OFFICIAL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63D0B9B-B362-4392-9856-AF5F853E8613}">
          <x14:formula1>
            <xm:f>responding_LAs!$B$4:$B$151</xm:f>
          </x14:formula1>
          <xm:sqref>C5 C9:C14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78570-2C99-4F25-B4B3-6155CCC2F745}">
  <dimension ref="A1:CY149"/>
  <sheetViews>
    <sheetView workbookViewId="0"/>
  </sheetViews>
  <sheetFormatPr defaultRowHeight="14.5" x14ac:dyDescent="0.35"/>
  <cols>
    <col min="1" max="1" width="8.81640625" bestFit="1" customWidth="1"/>
    <col min="3" max="4" width="8.81640625" bestFit="1" customWidth="1"/>
    <col min="6" max="13" width="8.81640625" bestFit="1" customWidth="1"/>
    <col min="15" max="16" width="8.81640625" bestFit="1" customWidth="1"/>
    <col min="18" max="25" width="8.81640625" bestFit="1" customWidth="1"/>
    <col min="27" max="31" width="8.81640625" bestFit="1" customWidth="1"/>
    <col min="32" max="32" width="10.81640625" bestFit="1" customWidth="1"/>
    <col min="33" max="34" width="8.81640625" bestFit="1" customWidth="1"/>
    <col min="36" max="36" width="8.81640625" bestFit="1" customWidth="1"/>
    <col min="38" max="45" width="8.81640625" bestFit="1" customWidth="1"/>
    <col min="47" max="50" width="8.81640625" bestFit="1" customWidth="1"/>
    <col min="52" max="59" width="8.81640625" bestFit="1" customWidth="1"/>
    <col min="61" max="61" width="8.90625" bestFit="1" customWidth="1"/>
    <col min="62" max="62" width="9.81640625" bestFit="1" customWidth="1"/>
    <col min="63" max="64" width="8.81640625" bestFit="1" customWidth="1"/>
    <col min="65" max="65" width="10.81640625" bestFit="1" customWidth="1"/>
    <col min="66" max="69" width="8.81640625" bestFit="1" customWidth="1"/>
    <col min="71" max="71" width="8.81640625" bestFit="1" customWidth="1"/>
    <col min="73" max="81" width="8.81640625" bestFit="1" customWidth="1"/>
    <col min="83" max="98" width="8.81640625" bestFit="1" customWidth="1"/>
    <col min="99" max="99" width="9.81640625" bestFit="1" customWidth="1"/>
    <col min="100" max="102" width="8.81640625" bestFit="1" customWidth="1"/>
  </cols>
  <sheetData>
    <row r="1" spans="1:103" x14ac:dyDescent="0.35">
      <c r="A1" s="13" t="s">
        <v>0</v>
      </c>
      <c r="B1" s="13" t="s">
        <v>1032</v>
      </c>
      <c r="C1" s="13" t="s">
        <v>1</v>
      </c>
      <c r="D1" s="13" t="s">
        <v>2</v>
      </c>
      <c r="E1" s="13" t="s">
        <v>3</v>
      </c>
      <c r="F1" s="13" t="s">
        <v>4</v>
      </c>
      <c r="G1" s="13" t="s">
        <v>5</v>
      </c>
      <c r="H1" s="13" t="s">
        <v>6</v>
      </c>
      <c r="I1" s="13" t="s">
        <v>7</v>
      </c>
      <c r="J1" s="13" t="s">
        <v>8</v>
      </c>
      <c r="K1" s="13" t="s">
        <v>9</v>
      </c>
      <c r="L1" s="13" t="s">
        <v>10</v>
      </c>
      <c r="M1" s="13" t="s">
        <v>11</v>
      </c>
      <c r="N1" s="13" t="s">
        <v>12</v>
      </c>
      <c r="O1" s="13" t="s">
        <v>13</v>
      </c>
      <c r="P1" s="13" t="s">
        <v>14</v>
      </c>
      <c r="Q1" s="13" t="s">
        <v>15</v>
      </c>
      <c r="R1" s="13" t="s">
        <v>16</v>
      </c>
      <c r="S1" s="13" t="s">
        <v>17</v>
      </c>
      <c r="T1" s="13" t="s">
        <v>18</v>
      </c>
      <c r="U1" s="13" t="s">
        <v>19</v>
      </c>
      <c r="V1" s="13" t="s">
        <v>20</v>
      </c>
      <c r="W1" s="13" t="s">
        <v>21</v>
      </c>
      <c r="X1" s="13" t="s">
        <v>22</v>
      </c>
      <c r="Y1" s="13" t="s">
        <v>23</v>
      </c>
      <c r="Z1" s="13" t="s">
        <v>24</v>
      </c>
      <c r="AA1" s="13" t="s">
        <v>25</v>
      </c>
      <c r="AB1" s="13" t="s">
        <v>26</v>
      </c>
      <c r="AC1" s="13" t="s">
        <v>27</v>
      </c>
      <c r="AD1" s="13" t="s">
        <v>28</v>
      </c>
      <c r="AE1" s="13" t="s">
        <v>29</v>
      </c>
      <c r="AF1" s="13" t="s">
        <v>30</v>
      </c>
      <c r="AG1" s="13" t="s">
        <v>31</v>
      </c>
      <c r="AH1" s="13" t="s">
        <v>32</v>
      </c>
      <c r="AI1" s="13" t="s">
        <v>33</v>
      </c>
      <c r="AJ1" s="13" t="s">
        <v>34</v>
      </c>
      <c r="AK1" s="13" t="s">
        <v>35</v>
      </c>
      <c r="AL1" s="13" t="s">
        <v>36</v>
      </c>
      <c r="AM1" s="13" t="s">
        <v>37</v>
      </c>
      <c r="AN1" s="13" t="s">
        <v>38</v>
      </c>
      <c r="AO1" s="13" t="s">
        <v>39</v>
      </c>
      <c r="AP1" s="13" t="s">
        <v>40</v>
      </c>
      <c r="AQ1" s="13" t="s">
        <v>41</v>
      </c>
      <c r="AR1" s="13" t="s">
        <v>42</v>
      </c>
      <c r="AS1" s="13" t="s">
        <v>43</v>
      </c>
      <c r="AT1" s="13" t="s">
        <v>44</v>
      </c>
      <c r="AU1" s="13" t="s">
        <v>45</v>
      </c>
      <c r="AV1" s="13" t="s">
        <v>46</v>
      </c>
      <c r="AW1" s="13" t="s">
        <v>47</v>
      </c>
      <c r="AX1" s="13" t="s">
        <v>48</v>
      </c>
      <c r="AY1" s="13" t="s">
        <v>49</v>
      </c>
      <c r="AZ1" s="13" t="s">
        <v>50</v>
      </c>
      <c r="BA1" s="13" t="s">
        <v>51</v>
      </c>
      <c r="BB1" s="13" t="s">
        <v>52</v>
      </c>
      <c r="BC1" s="13" t="s">
        <v>53</v>
      </c>
      <c r="BD1" s="13" t="s">
        <v>54</v>
      </c>
      <c r="BE1" s="13" t="s">
        <v>55</v>
      </c>
      <c r="BF1" s="13" t="s">
        <v>56</v>
      </c>
      <c r="BG1" s="13" t="s">
        <v>57</v>
      </c>
      <c r="BH1" s="13" t="s">
        <v>58</v>
      </c>
      <c r="BI1" s="13" t="s">
        <v>59</v>
      </c>
      <c r="BJ1" s="13" t="s">
        <v>60</v>
      </c>
      <c r="BK1" s="13" t="s">
        <v>61</v>
      </c>
      <c r="BL1" s="13" t="s">
        <v>62</v>
      </c>
      <c r="BM1" s="13" t="s">
        <v>63</v>
      </c>
      <c r="BN1" s="13" t="s">
        <v>64</v>
      </c>
      <c r="BO1" s="13" t="s">
        <v>65</v>
      </c>
      <c r="BP1" s="13" t="s">
        <v>66</v>
      </c>
      <c r="BQ1" s="13" t="s">
        <v>67</v>
      </c>
      <c r="BR1" s="13" t="s">
        <v>68</v>
      </c>
      <c r="BS1" s="13" t="s">
        <v>69</v>
      </c>
      <c r="BT1" s="13" t="s">
        <v>70</v>
      </c>
      <c r="BU1" s="13" t="s">
        <v>71</v>
      </c>
      <c r="BV1" s="13" t="s">
        <v>72</v>
      </c>
      <c r="BW1" s="13" t="s">
        <v>73</v>
      </c>
      <c r="BX1" s="13" t="s">
        <v>74</v>
      </c>
      <c r="BY1" s="13" t="s">
        <v>75</v>
      </c>
      <c r="BZ1" s="13" t="s">
        <v>76</v>
      </c>
      <c r="CA1" s="13" t="s">
        <v>77</v>
      </c>
      <c r="CB1" s="13" t="s">
        <v>78</v>
      </c>
      <c r="CC1" s="13" t="s">
        <v>79</v>
      </c>
      <c r="CD1" s="13" t="s">
        <v>80</v>
      </c>
      <c r="CE1" s="13" t="s">
        <v>81</v>
      </c>
      <c r="CF1" s="13" t="s">
        <v>82</v>
      </c>
      <c r="CG1" s="13" t="s">
        <v>83</v>
      </c>
      <c r="CH1" s="13" t="s">
        <v>84</v>
      </c>
      <c r="CI1" s="13" t="s">
        <v>85</v>
      </c>
      <c r="CJ1" s="13" t="s">
        <v>86</v>
      </c>
      <c r="CK1" s="13" t="s">
        <v>87</v>
      </c>
      <c r="CL1" s="13" t="s">
        <v>88</v>
      </c>
      <c r="CM1" s="13" t="s">
        <v>89</v>
      </c>
      <c r="CN1" s="13" t="s">
        <v>90</v>
      </c>
      <c r="CO1" s="13" t="s">
        <v>91</v>
      </c>
      <c r="CP1" s="13" t="s">
        <v>92</v>
      </c>
      <c r="CQ1" s="13" t="s">
        <v>93</v>
      </c>
      <c r="CR1" s="13" t="s">
        <v>94</v>
      </c>
      <c r="CS1" s="13" t="s">
        <v>95</v>
      </c>
      <c r="CT1" s="13" t="s">
        <v>96</v>
      </c>
      <c r="CU1" s="13" t="s">
        <v>97</v>
      </c>
      <c r="CV1" s="13" t="s">
        <v>98</v>
      </c>
      <c r="CW1" s="13" t="s">
        <v>99</v>
      </c>
      <c r="CX1" s="13" t="s">
        <v>100</v>
      </c>
      <c r="CY1" s="13" t="s">
        <v>101</v>
      </c>
    </row>
    <row r="2" spans="1:103" x14ac:dyDescent="0.35">
      <c r="A2" s="13">
        <v>381</v>
      </c>
      <c r="B2" s="13" t="s">
        <v>102</v>
      </c>
      <c r="C2" s="13">
        <v>2</v>
      </c>
      <c r="D2" s="13">
        <v>649</v>
      </c>
      <c r="E2" s="13" t="s">
        <v>103</v>
      </c>
      <c r="F2" s="13">
        <v>39</v>
      </c>
      <c r="G2" s="13">
        <v>63</v>
      </c>
      <c r="H2" s="13">
        <v>453</v>
      </c>
      <c r="I2" s="13">
        <v>77</v>
      </c>
      <c r="J2" s="13">
        <v>14</v>
      </c>
      <c r="K2" s="13"/>
      <c r="L2" s="13"/>
      <c r="M2" s="13"/>
      <c r="N2" s="13" t="s">
        <v>104</v>
      </c>
      <c r="O2" s="13"/>
      <c r="P2" s="13"/>
      <c r="Q2" s="13" t="s">
        <v>105</v>
      </c>
      <c r="R2" s="13"/>
      <c r="S2" s="13">
        <v>122</v>
      </c>
      <c r="T2" s="13">
        <v>76</v>
      </c>
      <c r="U2" s="13">
        <v>422</v>
      </c>
      <c r="V2" s="13">
        <v>29</v>
      </c>
      <c r="W2" s="13"/>
      <c r="X2" s="13">
        <v>59</v>
      </c>
      <c r="Y2" s="13">
        <v>15</v>
      </c>
      <c r="Z2" s="13" t="s">
        <v>106</v>
      </c>
      <c r="AA2" s="13">
        <v>5398193</v>
      </c>
      <c r="AB2" s="13"/>
      <c r="AC2" s="13"/>
      <c r="AD2" s="13">
        <v>1574067</v>
      </c>
      <c r="AE2" s="13">
        <v>3710277</v>
      </c>
      <c r="AF2" s="13">
        <v>113849</v>
      </c>
      <c r="AG2" s="13"/>
      <c r="AH2" s="13"/>
      <c r="AI2" s="13" t="s">
        <v>107</v>
      </c>
      <c r="AJ2" s="13">
        <v>909</v>
      </c>
      <c r="AK2" s="13" t="s">
        <v>108</v>
      </c>
      <c r="AL2" s="13"/>
      <c r="AM2" s="13"/>
      <c r="AN2" s="13"/>
      <c r="AO2" s="13"/>
      <c r="AP2" s="13"/>
      <c r="AQ2" s="13"/>
      <c r="AR2" s="13"/>
      <c r="AS2" s="13"/>
      <c r="AT2" s="13"/>
      <c r="AU2" s="13"/>
      <c r="AV2" s="13"/>
      <c r="AW2" s="13"/>
      <c r="AX2" s="13"/>
      <c r="AY2" s="13" t="s">
        <v>109</v>
      </c>
      <c r="AZ2" s="13">
        <v>516</v>
      </c>
      <c r="BA2" s="13"/>
      <c r="BB2" s="13">
        <v>393</v>
      </c>
      <c r="BC2" s="13"/>
      <c r="BD2" s="13"/>
      <c r="BE2" s="13"/>
      <c r="BF2" s="13"/>
      <c r="BG2" s="13"/>
      <c r="BH2" s="13" t="s">
        <v>110</v>
      </c>
      <c r="BI2" s="13">
        <v>1041388</v>
      </c>
      <c r="BJ2" s="13">
        <v>1034648</v>
      </c>
      <c r="BK2" s="13">
        <v>6740</v>
      </c>
      <c r="BL2" s="13"/>
      <c r="BM2" s="13"/>
      <c r="BN2" s="13"/>
      <c r="BO2" s="13"/>
      <c r="BP2" s="13"/>
      <c r="BQ2" s="13"/>
      <c r="BR2" s="13" t="s">
        <v>111</v>
      </c>
      <c r="BS2" s="13">
        <v>135</v>
      </c>
      <c r="BT2" s="13" t="s">
        <v>103</v>
      </c>
      <c r="BU2" s="13">
        <v>87</v>
      </c>
      <c r="BV2" s="13">
        <v>48</v>
      </c>
      <c r="BW2" s="13">
        <v>0</v>
      </c>
      <c r="BX2" s="13">
        <v>7</v>
      </c>
      <c r="BY2" s="13">
        <v>80</v>
      </c>
      <c r="BZ2" s="13">
        <v>22</v>
      </c>
      <c r="CA2" s="13">
        <v>26</v>
      </c>
      <c r="CB2" s="13" t="s">
        <v>112</v>
      </c>
      <c r="CC2" s="13">
        <v>16</v>
      </c>
      <c r="CD2" s="13" t="s">
        <v>103</v>
      </c>
      <c r="CE2" s="13">
        <v>2</v>
      </c>
      <c r="CF2" s="13">
        <v>14</v>
      </c>
      <c r="CG2" s="13"/>
      <c r="CH2" s="13"/>
      <c r="CI2" s="13">
        <v>29</v>
      </c>
      <c r="CJ2" s="13">
        <v>0</v>
      </c>
      <c r="CK2" s="13">
        <v>90</v>
      </c>
      <c r="CL2" s="13">
        <v>14</v>
      </c>
      <c r="CM2" s="13"/>
      <c r="CN2" s="13">
        <v>25</v>
      </c>
      <c r="CO2" s="13">
        <v>10</v>
      </c>
      <c r="CP2" s="13"/>
      <c r="CQ2" s="13">
        <v>133220</v>
      </c>
      <c r="CR2" s="13"/>
      <c r="CS2" s="13"/>
      <c r="CT2" s="13">
        <v>78942</v>
      </c>
      <c r="CU2" s="13"/>
      <c r="CV2" s="13">
        <v>54278</v>
      </c>
      <c r="CW2" s="13"/>
      <c r="CX2" s="13"/>
      <c r="CY2" s="13" t="s">
        <v>113</v>
      </c>
    </row>
    <row r="3" spans="1:103" x14ac:dyDescent="0.35">
      <c r="A3" s="13">
        <v>891</v>
      </c>
      <c r="B3" s="13" t="s">
        <v>114</v>
      </c>
      <c r="C3" s="13">
        <v>2</v>
      </c>
      <c r="D3" s="13">
        <v>2500</v>
      </c>
      <c r="E3" s="13" t="s">
        <v>108</v>
      </c>
      <c r="F3" s="13"/>
      <c r="G3" s="13"/>
      <c r="H3" s="13"/>
      <c r="I3" s="13"/>
      <c r="J3" s="13"/>
      <c r="K3" s="13"/>
      <c r="L3" s="13"/>
      <c r="M3" s="13">
        <v>2400</v>
      </c>
      <c r="N3" s="13"/>
      <c r="O3" s="13">
        <v>2000</v>
      </c>
      <c r="P3" s="13">
        <v>500</v>
      </c>
      <c r="Q3" s="13"/>
      <c r="R3" s="13">
        <v>0</v>
      </c>
      <c r="S3" s="13">
        <v>2100</v>
      </c>
      <c r="T3" s="13">
        <v>70</v>
      </c>
      <c r="U3" s="13">
        <v>10</v>
      </c>
      <c r="V3" s="13">
        <v>330</v>
      </c>
      <c r="W3" s="13"/>
      <c r="X3" s="13">
        <v>150</v>
      </c>
      <c r="Y3" s="13">
        <v>50</v>
      </c>
      <c r="Z3" s="13"/>
      <c r="AA3" s="13">
        <v>26000000</v>
      </c>
      <c r="AB3" s="13">
        <v>0</v>
      </c>
      <c r="AC3" s="13">
        <v>0</v>
      </c>
      <c r="AD3" s="13">
        <v>0</v>
      </c>
      <c r="AE3" s="13">
        <v>0</v>
      </c>
      <c r="AF3" s="13">
        <v>700000</v>
      </c>
      <c r="AG3" s="13"/>
      <c r="AH3" s="13">
        <v>0</v>
      </c>
      <c r="AI3" s="13" t="s">
        <v>115</v>
      </c>
      <c r="AJ3" s="13">
        <v>7500</v>
      </c>
      <c r="AK3" s="13" t="s">
        <v>108</v>
      </c>
      <c r="AL3" s="13"/>
      <c r="AM3" s="13"/>
      <c r="AN3" s="13"/>
      <c r="AO3" s="13"/>
      <c r="AP3" s="13"/>
      <c r="AQ3" s="13"/>
      <c r="AR3" s="13"/>
      <c r="AS3" s="13">
        <v>0</v>
      </c>
      <c r="AT3" s="13"/>
      <c r="AU3" s="13">
        <v>0</v>
      </c>
      <c r="AV3" s="13">
        <v>1200</v>
      </c>
      <c r="AW3" s="13">
        <v>450</v>
      </c>
      <c r="AX3" s="13"/>
      <c r="AY3" s="13"/>
      <c r="AZ3" s="13">
        <v>500</v>
      </c>
      <c r="BA3" s="13">
        <v>140</v>
      </c>
      <c r="BB3" s="13">
        <v>6700</v>
      </c>
      <c r="BC3" s="13">
        <v>0</v>
      </c>
      <c r="BD3" s="13">
        <v>160</v>
      </c>
      <c r="BE3" s="13"/>
      <c r="BF3" s="13">
        <v>60</v>
      </c>
      <c r="BG3" s="13">
        <v>0</v>
      </c>
      <c r="BH3" s="13"/>
      <c r="BI3" s="13">
        <v>10800000</v>
      </c>
      <c r="BJ3" s="13">
        <v>0</v>
      </c>
      <c r="BK3" s="13">
        <v>0</v>
      </c>
      <c r="BL3" s="13">
        <v>0</v>
      </c>
      <c r="BM3" s="13">
        <v>0</v>
      </c>
      <c r="BN3" s="13">
        <v>0</v>
      </c>
      <c r="BO3" s="13">
        <v>0</v>
      </c>
      <c r="BP3" s="13">
        <v>0</v>
      </c>
      <c r="BQ3" s="13">
        <v>0</v>
      </c>
      <c r="BR3" s="13"/>
      <c r="BS3" s="13">
        <v>900</v>
      </c>
      <c r="BT3" s="13" t="s">
        <v>103</v>
      </c>
      <c r="BU3" s="13">
        <v>430</v>
      </c>
      <c r="BV3" s="13">
        <v>30</v>
      </c>
      <c r="BW3" s="13">
        <v>400</v>
      </c>
      <c r="BX3" s="13">
        <v>0</v>
      </c>
      <c r="BY3" s="13">
        <v>0</v>
      </c>
      <c r="BZ3" s="13">
        <v>0</v>
      </c>
      <c r="CA3" s="13">
        <v>0</v>
      </c>
      <c r="CB3" s="13"/>
      <c r="CC3" s="13">
        <v>250</v>
      </c>
      <c r="CD3" s="13" t="s">
        <v>108</v>
      </c>
      <c r="CE3" s="13"/>
      <c r="CF3" s="13"/>
      <c r="CG3" s="13"/>
      <c r="CH3" s="13">
        <v>0</v>
      </c>
      <c r="CI3" s="13">
        <v>400</v>
      </c>
      <c r="CJ3" s="13">
        <v>450</v>
      </c>
      <c r="CK3" s="13"/>
      <c r="CL3" s="13"/>
      <c r="CM3" s="13"/>
      <c r="CN3" s="13">
        <v>0</v>
      </c>
      <c r="CO3" s="13">
        <v>50</v>
      </c>
      <c r="CP3" s="13"/>
      <c r="CQ3" s="13">
        <v>0</v>
      </c>
      <c r="CR3" s="13">
        <v>0</v>
      </c>
      <c r="CS3" s="13">
        <v>0</v>
      </c>
      <c r="CT3" s="13">
        <v>0</v>
      </c>
      <c r="CU3" s="13">
        <v>0</v>
      </c>
      <c r="CV3" s="13">
        <v>0</v>
      </c>
      <c r="CW3" s="13">
        <v>0</v>
      </c>
      <c r="CX3" s="13">
        <v>0</v>
      </c>
      <c r="CY3" s="13"/>
    </row>
    <row r="4" spans="1:103" x14ac:dyDescent="0.35">
      <c r="A4" s="13">
        <v>393</v>
      </c>
      <c r="B4" s="13" t="s">
        <v>116</v>
      </c>
      <c r="C4" s="13">
        <v>2</v>
      </c>
      <c r="D4" s="13">
        <v>915</v>
      </c>
      <c r="E4" s="13" t="s">
        <v>103</v>
      </c>
      <c r="F4" s="13">
        <v>164</v>
      </c>
      <c r="G4" s="13">
        <v>115</v>
      </c>
      <c r="H4" s="13">
        <v>515</v>
      </c>
      <c r="I4" s="13">
        <v>75</v>
      </c>
      <c r="J4" s="13">
        <v>47</v>
      </c>
      <c r="K4" s="13">
        <v>110</v>
      </c>
      <c r="L4" s="13">
        <v>94</v>
      </c>
      <c r="M4" s="13">
        <v>886</v>
      </c>
      <c r="N4" s="13" t="s">
        <v>117</v>
      </c>
      <c r="O4" s="13">
        <v>832</v>
      </c>
      <c r="P4" s="13">
        <v>83</v>
      </c>
      <c r="Q4" s="13"/>
      <c r="R4" s="13">
        <v>0</v>
      </c>
      <c r="S4" s="13">
        <v>724</v>
      </c>
      <c r="T4" s="13">
        <v>0</v>
      </c>
      <c r="U4" s="13">
        <v>0</v>
      </c>
      <c r="V4" s="13">
        <v>191</v>
      </c>
      <c r="W4" s="13"/>
      <c r="X4" s="13">
        <v>68</v>
      </c>
      <c r="Y4" s="13">
        <v>39</v>
      </c>
      <c r="Z4" s="13"/>
      <c r="AA4" s="13">
        <v>6906800</v>
      </c>
      <c r="AB4" s="13">
        <v>65208</v>
      </c>
      <c r="AC4" s="13">
        <v>6591592</v>
      </c>
      <c r="AD4" s="13">
        <v>0</v>
      </c>
      <c r="AE4" s="13">
        <v>0</v>
      </c>
      <c r="AF4" s="13">
        <v>250000</v>
      </c>
      <c r="AG4" s="13"/>
      <c r="AH4" s="13">
        <v>46000</v>
      </c>
      <c r="AI4" s="13" t="s">
        <v>118</v>
      </c>
      <c r="AJ4" s="13">
        <v>336</v>
      </c>
      <c r="AK4" s="13" t="s">
        <v>108</v>
      </c>
      <c r="AL4" s="13"/>
      <c r="AM4" s="13"/>
      <c r="AN4" s="13"/>
      <c r="AO4" s="13"/>
      <c r="AP4" s="13"/>
      <c r="AQ4" s="13"/>
      <c r="AR4" s="13"/>
      <c r="AS4" s="13"/>
      <c r="AT4" s="13" t="s">
        <v>119</v>
      </c>
      <c r="AU4" s="13">
        <v>322</v>
      </c>
      <c r="AV4" s="13">
        <v>3</v>
      </c>
      <c r="AW4" s="13">
        <v>7</v>
      </c>
      <c r="AX4" s="13">
        <v>4</v>
      </c>
      <c r="AY4" s="13"/>
      <c r="AZ4" s="13">
        <v>312</v>
      </c>
      <c r="BA4" s="13">
        <v>16</v>
      </c>
      <c r="BB4" s="13">
        <v>8</v>
      </c>
      <c r="BC4" s="13">
        <v>0</v>
      </c>
      <c r="BD4" s="13">
        <v>0</v>
      </c>
      <c r="BE4" s="13"/>
      <c r="BF4" s="13">
        <v>0</v>
      </c>
      <c r="BG4" s="13">
        <v>0</v>
      </c>
      <c r="BH4" s="13"/>
      <c r="BI4" s="13">
        <v>158011</v>
      </c>
      <c r="BJ4" s="13">
        <v>65208</v>
      </c>
      <c r="BK4" s="13">
        <v>92800</v>
      </c>
      <c r="BL4" s="13">
        <v>0</v>
      </c>
      <c r="BM4" s="13">
        <v>0</v>
      </c>
      <c r="BN4" s="13">
        <v>0</v>
      </c>
      <c r="BO4" s="13">
        <v>0</v>
      </c>
      <c r="BP4" s="13">
        <v>0</v>
      </c>
      <c r="BQ4" s="13">
        <v>75000</v>
      </c>
      <c r="BR4" s="13"/>
      <c r="BS4" s="13">
        <v>196</v>
      </c>
      <c r="BT4" s="13" t="s">
        <v>103</v>
      </c>
      <c r="BU4" s="13">
        <v>118</v>
      </c>
      <c r="BV4" s="13">
        <v>78</v>
      </c>
      <c r="BW4" s="13">
        <v>0</v>
      </c>
      <c r="BX4" s="13">
        <v>31</v>
      </c>
      <c r="BY4" s="13">
        <v>86</v>
      </c>
      <c r="BZ4" s="13">
        <v>28</v>
      </c>
      <c r="CA4" s="13">
        <v>50</v>
      </c>
      <c r="CB4" s="13" t="s">
        <v>120</v>
      </c>
      <c r="CC4" s="13">
        <v>72</v>
      </c>
      <c r="CD4" s="13" t="s">
        <v>103</v>
      </c>
      <c r="CE4" s="13">
        <v>37</v>
      </c>
      <c r="CF4" s="13">
        <v>35</v>
      </c>
      <c r="CG4" s="13"/>
      <c r="CH4" s="13">
        <v>0</v>
      </c>
      <c r="CI4" s="13">
        <v>82</v>
      </c>
      <c r="CJ4" s="13">
        <v>100</v>
      </c>
      <c r="CK4" s="13">
        <v>0</v>
      </c>
      <c r="CL4" s="13">
        <v>14</v>
      </c>
      <c r="CM4" s="13">
        <v>0</v>
      </c>
      <c r="CN4" s="13">
        <v>9</v>
      </c>
      <c r="CO4" s="13">
        <v>19</v>
      </c>
      <c r="CP4" s="13"/>
      <c r="CQ4" s="13">
        <v>859660</v>
      </c>
      <c r="CR4" s="13"/>
      <c r="CS4" s="13">
        <v>839202</v>
      </c>
      <c r="CT4" s="13">
        <v>0</v>
      </c>
      <c r="CU4" s="13">
        <v>0</v>
      </c>
      <c r="CV4" s="13">
        <v>20458</v>
      </c>
      <c r="CW4" s="13">
        <v>0</v>
      </c>
      <c r="CX4" s="13">
        <v>46000</v>
      </c>
      <c r="CY4" s="13" t="s">
        <v>121</v>
      </c>
    </row>
    <row r="5" spans="1:103" x14ac:dyDescent="0.35">
      <c r="A5" s="13">
        <v>370</v>
      </c>
      <c r="B5" s="13" t="s">
        <v>122</v>
      </c>
      <c r="C5" s="13">
        <v>2</v>
      </c>
      <c r="D5" s="13">
        <v>1033</v>
      </c>
      <c r="E5" s="13" t="s">
        <v>108</v>
      </c>
      <c r="F5" s="13"/>
      <c r="G5" s="13"/>
      <c r="H5" s="13"/>
      <c r="I5" s="13"/>
      <c r="J5" s="13"/>
      <c r="K5" s="13"/>
      <c r="L5" s="13"/>
      <c r="M5" s="13">
        <v>1001</v>
      </c>
      <c r="N5" s="13"/>
      <c r="O5" s="13">
        <v>906</v>
      </c>
      <c r="P5" s="13">
        <v>127</v>
      </c>
      <c r="Q5" s="13"/>
      <c r="R5" s="13"/>
      <c r="S5" s="13">
        <v>388</v>
      </c>
      <c r="T5" s="13">
        <v>349</v>
      </c>
      <c r="U5" s="13">
        <v>207</v>
      </c>
      <c r="V5" s="13">
        <v>264</v>
      </c>
      <c r="W5" s="13"/>
      <c r="X5" s="13">
        <v>50</v>
      </c>
      <c r="Y5" s="13">
        <v>1</v>
      </c>
      <c r="Z5" s="13"/>
      <c r="AA5" s="13">
        <v>10386411</v>
      </c>
      <c r="AB5" s="13">
        <v>271000</v>
      </c>
      <c r="AC5" s="13">
        <v>2103539</v>
      </c>
      <c r="AD5" s="13">
        <v>2351677</v>
      </c>
      <c r="AE5" s="13">
        <v>2340000</v>
      </c>
      <c r="AF5" s="13">
        <v>631501</v>
      </c>
      <c r="AG5" s="13">
        <v>2688694</v>
      </c>
      <c r="AH5" s="13">
        <v>0</v>
      </c>
      <c r="AI5" s="13" t="s">
        <v>123</v>
      </c>
      <c r="AJ5" s="13">
        <v>21</v>
      </c>
      <c r="AK5" s="13" t="s">
        <v>108</v>
      </c>
      <c r="AL5" s="13"/>
      <c r="AM5" s="13"/>
      <c r="AN5" s="13"/>
      <c r="AO5" s="13"/>
      <c r="AP5" s="13"/>
      <c r="AQ5" s="13"/>
      <c r="AR5" s="13"/>
      <c r="AS5" s="13">
        <v>2</v>
      </c>
      <c r="AT5" s="13"/>
      <c r="AU5" s="13">
        <v>19</v>
      </c>
      <c r="AV5" s="13">
        <v>2</v>
      </c>
      <c r="AW5" s="13">
        <v>0</v>
      </c>
      <c r="AX5" s="13">
        <v>0</v>
      </c>
      <c r="AY5" s="13"/>
      <c r="AZ5" s="13">
        <v>0</v>
      </c>
      <c r="BA5" s="13">
        <v>1</v>
      </c>
      <c r="BB5" s="13">
        <v>2</v>
      </c>
      <c r="BC5" s="13">
        <v>0</v>
      </c>
      <c r="BD5" s="13">
        <v>0</v>
      </c>
      <c r="BE5" s="13"/>
      <c r="BF5" s="13">
        <v>0</v>
      </c>
      <c r="BG5" s="13">
        <v>0</v>
      </c>
      <c r="BH5" s="13"/>
      <c r="BI5" s="13">
        <v>0</v>
      </c>
      <c r="BJ5" s="13">
        <v>0</v>
      </c>
      <c r="BK5" s="13">
        <v>0</v>
      </c>
      <c r="BL5" s="13">
        <v>0</v>
      </c>
      <c r="BM5" s="13">
        <v>0</v>
      </c>
      <c r="BN5" s="13">
        <v>0</v>
      </c>
      <c r="BO5" s="13">
        <v>0</v>
      </c>
      <c r="BP5" s="13">
        <v>0</v>
      </c>
      <c r="BQ5" s="13">
        <v>0</v>
      </c>
      <c r="BR5" s="13" t="s">
        <v>123</v>
      </c>
      <c r="BS5" s="13">
        <v>165</v>
      </c>
      <c r="BT5" s="13" t="s">
        <v>103</v>
      </c>
      <c r="BU5" s="13">
        <v>103</v>
      </c>
      <c r="BV5" s="13">
        <v>60</v>
      </c>
      <c r="BW5" s="13">
        <v>2</v>
      </c>
      <c r="BX5" s="13"/>
      <c r="BY5" s="13"/>
      <c r="BZ5" s="13"/>
      <c r="CA5" s="13"/>
      <c r="CB5" s="13"/>
      <c r="CC5" s="13">
        <v>70</v>
      </c>
      <c r="CD5" s="13" t="s">
        <v>108</v>
      </c>
      <c r="CE5" s="13"/>
      <c r="CF5" s="13"/>
      <c r="CG5" s="13"/>
      <c r="CH5" s="13">
        <v>0</v>
      </c>
      <c r="CI5" s="13">
        <v>71</v>
      </c>
      <c r="CJ5" s="13">
        <v>94</v>
      </c>
      <c r="CK5" s="13">
        <v>63</v>
      </c>
      <c r="CL5" s="13">
        <v>47</v>
      </c>
      <c r="CM5" s="13"/>
      <c r="CN5" s="13">
        <v>14</v>
      </c>
      <c r="CO5" s="13">
        <v>30</v>
      </c>
      <c r="CP5" s="13"/>
      <c r="CQ5" s="13">
        <v>1763628</v>
      </c>
      <c r="CR5" s="13">
        <v>0</v>
      </c>
      <c r="CS5" s="13">
        <v>705416</v>
      </c>
      <c r="CT5" s="13">
        <v>208486</v>
      </c>
      <c r="CU5" s="13">
        <v>699664</v>
      </c>
      <c r="CV5" s="13">
        <v>150062</v>
      </c>
      <c r="CW5" s="13">
        <v>0</v>
      </c>
      <c r="CX5" s="13">
        <v>0</v>
      </c>
      <c r="CY5" s="13" t="s">
        <v>124</v>
      </c>
    </row>
    <row r="6" spans="1:103" x14ac:dyDescent="0.35">
      <c r="A6" s="13">
        <v>380</v>
      </c>
      <c r="B6" s="13" t="s">
        <v>125</v>
      </c>
      <c r="C6" s="13">
        <v>2</v>
      </c>
      <c r="D6" s="13">
        <v>1901</v>
      </c>
      <c r="E6" s="13" t="s">
        <v>103</v>
      </c>
      <c r="F6" s="13">
        <v>191</v>
      </c>
      <c r="G6" s="13">
        <v>336</v>
      </c>
      <c r="H6" s="13">
        <v>1151</v>
      </c>
      <c r="I6" s="13">
        <v>132</v>
      </c>
      <c r="J6" s="13">
        <v>91</v>
      </c>
      <c r="K6" s="13">
        <v>190</v>
      </c>
      <c r="L6" s="13">
        <v>300</v>
      </c>
      <c r="M6" s="13">
        <v>1894</v>
      </c>
      <c r="N6" s="13"/>
      <c r="O6" s="13">
        <v>1411</v>
      </c>
      <c r="P6" s="13">
        <v>490</v>
      </c>
      <c r="Q6" s="13"/>
      <c r="R6" s="13">
        <v>76</v>
      </c>
      <c r="S6" s="13">
        <v>1267</v>
      </c>
      <c r="T6" s="13"/>
      <c r="U6" s="13">
        <v>350</v>
      </c>
      <c r="V6" s="13">
        <v>208</v>
      </c>
      <c r="W6" s="13"/>
      <c r="X6" s="13">
        <v>190</v>
      </c>
      <c r="Y6" s="13">
        <v>0</v>
      </c>
      <c r="Z6" s="13"/>
      <c r="AA6" s="13">
        <v>14959089</v>
      </c>
      <c r="AB6" s="13">
        <v>60880</v>
      </c>
      <c r="AC6" s="13">
        <v>12326588</v>
      </c>
      <c r="AD6" s="13"/>
      <c r="AE6" s="13">
        <v>2176621</v>
      </c>
      <c r="AF6" s="13">
        <v>395000</v>
      </c>
      <c r="AG6" s="13"/>
      <c r="AH6" s="13">
        <v>0</v>
      </c>
      <c r="AI6" s="13"/>
      <c r="AJ6" s="13">
        <v>1448</v>
      </c>
      <c r="AK6" s="13" t="s">
        <v>103</v>
      </c>
      <c r="AL6" s="13">
        <v>16</v>
      </c>
      <c r="AM6" s="13">
        <v>1366</v>
      </c>
      <c r="AN6" s="13">
        <v>0</v>
      </c>
      <c r="AO6" s="13">
        <v>0</v>
      </c>
      <c r="AP6" s="13">
        <v>66</v>
      </c>
      <c r="AQ6" s="13">
        <v>0</v>
      </c>
      <c r="AR6" s="13">
        <v>0</v>
      </c>
      <c r="AS6" s="13">
        <v>0</v>
      </c>
      <c r="AT6" s="13"/>
      <c r="AU6" s="13">
        <v>1140</v>
      </c>
      <c r="AV6" s="13">
        <v>177</v>
      </c>
      <c r="AW6" s="13">
        <v>131</v>
      </c>
      <c r="AX6" s="13"/>
      <c r="AY6" s="13"/>
      <c r="AZ6" s="13">
        <v>1382</v>
      </c>
      <c r="BA6" s="13">
        <v>61</v>
      </c>
      <c r="BB6" s="13"/>
      <c r="BC6" s="13">
        <v>0</v>
      </c>
      <c r="BD6" s="13">
        <v>5</v>
      </c>
      <c r="BE6" s="13">
        <v>0</v>
      </c>
      <c r="BF6" s="13">
        <v>0</v>
      </c>
      <c r="BG6" s="13">
        <v>0</v>
      </c>
      <c r="BH6" s="13"/>
      <c r="BI6" s="13">
        <v>1605203</v>
      </c>
      <c r="BJ6" s="13">
        <v>1107862</v>
      </c>
      <c r="BK6" s="13">
        <v>472341</v>
      </c>
      <c r="BL6" s="13"/>
      <c r="BM6" s="13"/>
      <c r="BN6" s="13">
        <v>25000</v>
      </c>
      <c r="BO6" s="13">
        <v>0</v>
      </c>
      <c r="BP6" s="13">
        <v>0</v>
      </c>
      <c r="BQ6" s="13"/>
      <c r="BR6" s="13"/>
      <c r="BS6" s="13">
        <v>326</v>
      </c>
      <c r="BT6" s="13" t="s">
        <v>103</v>
      </c>
      <c r="BU6" s="13">
        <v>271</v>
      </c>
      <c r="BV6" s="13">
        <v>55</v>
      </c>
      <c r="BW6" s="13">
        <v>0</v>
      </c>
      <c r="BX6" s="13">
        <v>106</v>
      </c>
      <c r="BY6" s="13">
        <v>165</v>
      </c>
      <c r="BZ6" s="13">
        <v>50</v>
      </c>
      <c r="CA6" s="13">
        <v>5</v>
      </c>
      <c r="CB6" s="13"/>
      <c r="CC6" s="13">
        <v>66</v>
      </c>
      <c r="CD6" s="13" t="s">
        <v>103</v>
      </c>
      <c r="CE6" s="13">
        <v>49</v>
      </c>
      <c r="CF6" s="13">
        <v>17</v>
      </c>
      <c r="CG6" s="13"/>
      <c r="CH6" s="13">
        <v>6</v>
      </c>
      <c r="CI6" s="13">
        <v>148</v>
      </c>
      <c r="CJ6" s="13"/>
      <c r="CK6" s="13"/>
      <c r="CL6" s="13">
        <v>172</v>
      </c>
      <c r="CM6" s="13"/>
      <c r="CN6" s="13">
        <v>32</v>
      </c>
      <c r="CO6" s="13">
        <v>0</v>
      </c>
      <c r="CP6" s="13"/>
      <c r="CQ6" s="13">
        <v>1125806</v>
      </c>
      <c r="CR6" s="13">
        <v>4806</v>
      </c>
      <c r="CS6" s="13">
        <v>921000</v>
      </c>
      <c r="CT6" s="13"/>
      <c r="CU6" s="13"/>
      <c r="CV6" s="13">
        <v>200000</v>
      </c>
      <c r="CW6" s="13"/>
      <c r="CX6" s="13">
        <v>0</v>
      </c>
      <c r="CY6" s="13"/>
    </row>
    <row r="7" spans="1:103" x14ac:dyDescent="0.35">
      <c r="A7" s="13">
        <v>353</v>
      </c>
      <c r="B7" s="13" t="s">
        <v>126</v>
      </c>
      <c r="C7" s="13">
        <v>2</v>
      </c>
      <c r="D7" s="13">
        <v>750</v>
      </c>
      <c r="E7" s="13" t="s">
        <v>108</v>
      </c>
      <c r="F7" s="13"/>
      <c r="G7" s="13"/>
      <c r="H7" s="13"/>
      <c r="I7" s="13"/>
      <c r="J7" s="13"/>
      <c r="K7" s="13"/>
      <c r="L7" s="13"/>
      <c r="M7" s="13">
        <v>750</v>
      </c>
      <c r="N7" s="13" t="s">
        <v>127</v>
      </c>
      <c r="O7" s="13">
        <v>300</v>
      </c>
      <c r="P7" s="13">
        <v>450</v>
      </c>
      <c r="Q7" s="13" t="s">
        <v>128</v>
      </c>
      <c r="R7" s="13">
        <v>0</v>
      </c>
      <c r="S7" s="13">
        <v>113</v>
      </c>
      <c r="T7" s="13">
        <v>673</v>
      </c>
      <c r="U7" s="13">
        <v>0</v>
      </c>
      <c r="V7" s="13">
        <v>250</v>
      </c>
      <c r="W7" s="13"/>
      <c r="X7" s="13">
        <v>15</v>
      </c>
      <c r="Y7" s="13">
        <v>10</v>
      </c>
      <c r="Z7" s="13" t="s">
        <v>258</v>
      </c>
      <c r="AA7" s="13">
        <v>5000000</v>
      </c>
      <c r="AB7" s="13"/>
      <c r="AC7" s="13">
        <v>2200000</v>
      </c>
      <c r="AD7" s="13">
        <v>2800000</v>
      </c>
      <c r="AE7" s="13">
        <v>0</v>
      </c>
      <c r="AF7" s="13">
        <v>700000</v>
      </c>
      <c r="AG7" s="13"/>
      <c r="AH7" s="13">
        <v>10000</v>
      </c>
      <c r="AI7" s="13" t="s">
        <v>259</v>
      </c>
      <c r="AJ7" s="13">
        <v>60</v>
      </c>
      <c r="AK7" s="13" t="s">
        <v>108</v>
      </c>
      <c r="AL7" s="13"/>
      <c r="AM7" s="13"/>
      <c r="AN7" s="13"/>
      <c r="AO7" s="13"/>
      <c r="AP7" s="13"/>
      <c r="AQ7" s="13"/>
      <c r="AR7" s="13"/>
      <c r="AS7" s="13">
        <v>58</v>
      </c>
      <c r="AT7" s="13"/>
      <c r="AU7" s="13"/>
      <c r="AV7" s="13"/>
      <c r="AW7" s="13"/>
      <c r="AX7" s="13"/>
      <c r="AY7" s="13" t="s">
        <v>129</v>
      </c>
      <c r="AZ7" s="13"/>
      <c r="BA7" s="13">
        <v>0</v>
      </c>
      <c r="BB7" s="13"/>
      <c r="BC7" s="13">
        <v>0</v>
      </c>
      <c r="BD7" s="13"/>
      <c r="BE7" s="13"/>
      <c r="BF7" s="13">
        <v>7</v>
      </c>
      <c r="BG7" s="13">
        <v>2</v>
      </c>
      <c r="BH7" s="13" t="s">
        <v>260</v>
      </c>
      <c r="BI7" s="13">
        <v>0</v>
      </c>
      <c r="BJ7" s="13">
        <v>0</v>
      </c>
      <c r="BK7" s="13">
        <v>0</v>
      </c>
      <c r="BL7" s="13">
        <v>0</v>
      </c>
      <c r="BM7" s="13">
        <v>0</v>
      </c>
      <c r="BN7" s="13">
        <v>0</v>
      </c>
      <c r="BO7" s="13"/>
      <c r="BP7" s="13">
        <v>20000</v>
      </c>
      <c r="BQ7" s="13">
        <v>0</v>
      </c>
      <c r="BR7" s="13" t="s">
        <v>261</v>
      </c>
      <c r="BS7" s="13">
        <v>88</v>
      </c>
      <c r="BT7" s="13" t="s">
        <v>103</v>
      </c>
      <c r="BU7" s="13">
        <v>72</v>
      </c>
      <c r="BV7" s="13">
        <v>16</v>
      </c>
      <c r="BW7" s="13"/>
      <c r="BX7" s="13"/>
      <c r="BY7" s="13">
        <v>72</v>
      </c>
      <c r="BZ7" s="13"/>
      <c r="CA7" s="13">
        <v>14</v>
      </c>
      <c r="CB7" s="13"/>
      <c r="CC7" s="13">
        <v>7</v>
      </c>
      <c r="CD7" s="13" t="s">
        <v>108</v>
      </c>
      <c r="CE7" s="13"/>
      <c r="CF7" s="13"/>
      <c r="CG7" s="13"/>
      <c r="CH7" s="13">
        <v>0</v>
      </c>
      <c r="CI7" s="13">
        <v>7</v>
      </c>
      <c r="CJ7" s="13">
        <v>90</v>
      </c>
      <c r="CK7" s="13">
        <v>0</v>
      </c>
      <c r="CL7" s="13">
        <v>42</v>
      </c>
      <c r="CM7" s="13"/>
      <c r="CN7" s="13">
        <v>5</v>
      </c>
      <c r="CO7" s="13">
        <v>5</v>
      </c>
      <c r="CP7" s="13"/>
      <c r="CQ7" s="13">
        <v>1100000</v>
      </c>
      <c r="CR7" s="13">
        <v>0</v>
      </c>
      <c r="CS7" s="13">
        <v>130000</v>
      </c>
      <c r="CT7" s="13">
        <v>600000</v>
      </c>
      <c r="CU7" s="13">
        <v>0</v>
      </c>
      <c r="CV7" s="13">
        <v>150000</v>
      </c>
      <c r="CW7" s="13"/>
      <c r="CX7" s="13">
        <v>20000</v>
      </c>
      <c r="CY7" s="13"/>
    </row>
    <row r="8" spans="1:103" x14ac:dyDescent="0.35">
      <c r="A8" s="13">
        <v>201</v>
      </c>
      <c r="B8" s="13" t="s">
        <v>130</v>
      </c>
      <c r="C8" s="13">
        <v>2</v>
      </c>
      <c r="D8" s="13">
        <v>4</v>
      </c>
      <c r="E8" s="13" t="s">
        <v>103</v>
      </c>
      <c r="F8" s="13">
        <v>0</v>
      </c>
      <c r="G8" s="13"/>
      <c r="H8" s="13">
        <v>4</v>
      </c>
      <c r="I8" s="13"/>
      <c r="J8" s="13"/>
      <c r="K8" s="13"/>
      <c r="L8" s="13"/>
      <c r="M8" s="13">
        <v>4</v>
      </c>
      <c r="N8" s="13" t="s">
        <v>131</v>
      </c>
      <c r="O8" s="13">
        <v>2</v>
      </c>
      <c r="P8" s="13">
        <v>2</v>
      </c>
      <c r="Q8" s="13"/>
      <c r="R8" s="13"/>
      <c r="S8" s="13">
        <v>3</v>
      </c>
      <c r="T8" s="13"/>
      <c r="U8" s="13"/>
      <c r="V8" s="13">
        <v>1</v>
      </c>
      <c r="W8" s="13"/>
      <c r="X8" s="13">
        <v>3</v>
      </c>
      <c r="Y8" s="13">
        <v>2</v>
      </c>
      <c r="Z8" s="13"/>
      <c r="AA8" s="13">
        <v>127300</v>
      </c>
      <c r="AB8" s="13"/>
      <c r="AC8" s="13">
        <v>127300</v>
      </c>
      <c r="AD8" s="13"/>
      <c r="AE8" s="13"/>
      <c r="AF8" s="13"/>
      <c r="AG8" s="13"/>
      <c r="AH8" s="13">
        <v>1750</v>
      </c>
      <c r="AI8" s="13" t="s">
        <v>132</v>
      </c>
      <c r="AJ8" s="13">
        <v>0</v>
      </c>
      <c r="AK8" s="13"/>
      <c r="AL8" s="13"/>
      <c r="AM8" s="13"/>
      <c r="AN8" s="13"/>
      <c r="AO8" s="13"/>
      <c r="AP8" s="13"/>
      <c r="AQ8" s="13"/>
      <c r="AR8" s="13"/>
      <c r="AS8" s="13"/>
      <c r="AT8" s="13"/>
      <c r="AU8" s="13"/>
      <c r="AV8" s="13"/>
      <c r="AW8" s="13"/>
      <c r="AX8" s="13"/>
      <c r="AY8" s="13"/>
      <c r="AZ8" s="13"/>
      <c r="BA8" s="13"/>
      <c r="BB8" s="13"/>
      <c r="BC8" s="13"/>
      <c r="BD8" s="13"/>
      <c r="BE8" s="13"/>
      <c r="BF8" s="13"/>
      <c r="BG8" s="13"/>
      <c r="BH8" s="13"/>
      <c r="BI8" s="13">
        <v>0</v>
      </c>
      <c r="BJ8" s="13"/>
      <c r="BK8" s="13"/>
      <c r="BL8" s="13"/>
      <c r="BM8" s="13"/>
      <c r="BN8" s="13"/>
      <c r="BO8" s="13"/>
      <c r="BP8" s="13">
        <v>0</v>
      </c>
      <c r="BQ8" s="13">
        <v>0</v>
      </c>
      <c r="BR8" s="13"/>
      <c r="BS8" s="13">
        <v>1</v>
      </c>
      <c r="BT8" s="13" t="s">
        <v>103</v>
      </c>
      <c r="BU8" s="13">
        <v>1</v>
      </c>
      <c r="BV8" s="13"/>
      <c r="BW8" s="13"/>
      <c r="BX8" s="13">
        <v>1</v>
      </c>
      <c r="BY8" s="13"/>
      <c r="BZ8" s="13"/>
      <c r="CA8" s="13"/>
      <c r="CB8" s="13" t="s">
        <v>133</v>
      </c>
      <c r="CC8" s="13">
        <v>1</v>
      </c>
      <c r="CD8" s="13" t="s">
        <v>103</v>
      </c>
      <c r="CE8" s="13">
        <v>1</v>
      </c>
      <c r="CF8" s="13"/>
      <c r="CG8" s="13"/>
      <c r="CH8" s="13"/>
      <c r="CI8" s="13"/>
      <c r="CJ8" s="13"/>
      <c r="CK8" s="13"/>
      <c r="CL8" s="13">
        <v>1</v>
      </c>
      <c r="CM8" s="13"/>
      <c r="CN8" s="13">
        <v>0</v>
      </c>
      <c r="CO8" s="13">
        <v>0</v>
      </c>
      <c r="CP8" s="13"/>
      <c r="CQ8" s="13">
        <v>7300</v>
      </c>
      <c r="CR8" s="13"/>
      <c r="CS8" s="13"/>
      <c r="CT8" s="13"/>
      <c r="CU8" s="13"/>
      <c r="CV8" s="13"/>
      <c r="CW8" s="13"/>
      <c r="CX8" s="13">
        <v>0</v>
      </c>
      <c r="CY8" s="13"/>
    </row>
    <row r="9" spans="1:103" x14ac:dyDescent="0.35">
      <c r="A9" s="13">
        <v>205</v>
      </c>
      <c r="B9" s="13" t="s">
        <v>134</v>
      </c>
      <c r="C9" s="13">
        <v>2</v>
      </c>
      <c r="D9" s="13">
        <v>391</v>
      </c>
      <c r="E9" s="13" t="s">
        <v>103</v>
      </c>
      <c r="F9" s="13">
        <v>65</v>
      </c>
      <c r="G9" s="13">
        <v>44</v>
      </c>
      <c r="H9" s="13">
        <v>208</v>
      </c>
      <c r="I9" s="13">
        <v>70</v>
      </c>
      <c r="J9" s="13">
        <v>4</v>
      </c>
      <c r="K9" s="13">
        <v>44</v>
      </c>
      <c r="L9" s="13">
        <v>22</v>
      </c>
      <c r="M9" s="13">
        <v>388</v>
      </c>
      <c r="N9" s="13"/>
      <c r="O9" s="13">
        <v>197</v>
      </c>
      <c r="P9" s="13">
        <v>194</v>
      </c>
      <c r="Q9" s="13"/>
      <c r="R9" s="13">
        <v>0</v>
      </c>
      <c r="S9" s="13">
        <v>178</v>
      </c>
      <c r="T9" s="13">
        <v>191</v>
      </c>
      <c r="U9" s="13">
        <v>0</v>
      </c>
      <c r="V9" s="13">
        <v>21</v>
      </c>
      <c r="W9" s="13">
        <v>1</v>
      </c>
      <c r="X9" s="13">
        <v>95</v>
      </c>
      <c r="Y9" s="13">
        <v>0</v>
      </c>
      <c r="Z9" s="13"/>
      <c r="AA9" s="13">
        <v>5300000</v>
      </c>
      <c r="AB9" s="13">
        <v>0</v>
      </c>
      <c r="AC9" s="13">
        <v>3500000</v>
      </c>
      <c r="AD9" s="13">
        <v>1600000</v>
      </c>
      <c r="AE9" s="13">
        <v>212000</v>
      </c>
      <c r="AF9" s="13">
        <v>21000</v>
      </c>
      <c r="AG9" s="13"/>
      <c r="AH9" s="13">
        <v>0</v>
      </c>
      <c r="AI9" s="13"/>
      <c r="AJ9" s="13">
        <v>0</v>
      </c>
      <c r="AK9" s="13"/>
      <c r="AL9" s="13"/>
      <c r="AM9" s="13"/>
      <c r="AN9" s="13"/>
      <c r="AO9" s="13"/>
      <c r="AP9" s="13"/>
      <c r="AQ9" s="13"/>
      <c r="AR9" s="13"/>
      <c r="AS9" s="13"/>
      <c r="AT9" s="13"/>
      <c r="AU9" s="13"/>
      <c r="AV9" s="13"/>
      <c r="AW9" s="13"/>
      <c r="AX9" s="13"/>
      <c r="AY9" s="13"/>
      <c r="AZ9" s="13"/>
      <c r="BA9" s="13"/>
      <c r="BB9" s="13"/>
      <c r="BC9" s="13"/>
      <c r="BD9" s="13"/>
      <c r="BE9" s="13"/>
      <c r="BF9" s="13"/>
      <c r="BG9" s="13"/>
      <c r="BH9" s="13"/>
      <c r="BI9" s="13">
        <v>0</v>
      </c>
      <c r="BJ9" s="13">
        <v>0</v>
      </c>
      <c r="BK9" s="13">
        <v>0</v>
      </c>
      <c r="BL9" s="13">
        <v>0</v>
      </c>
      <c r="BM9" s="13">
        <v>0</v>
      </c>
      <c r="BN9" s="13">
        <v>0</v>
      </c>
      <c r="BO9" s="13"/>
      <c r="BP9" s="13">
        <v>0</v>
      </c>
      <c r="BQ9" s="13">
        <v>0</v>
      </c>
      <c r="BR9" s="13"/>
      <c r="BS9" s="13">
        <v>126</v>
      </c>
      <c r="BT9" s="13" t="s">
        <v>103</v>
      </c>
      <c r="BU9" s="13">
        <v>15</v>
      </c>
      <c r="BV9" s="13">
        <v>60</v>
      </c>
      <c r="BW9" s="13">
        <v>0</v>
      </c>
      <c r="BX9" s="13"/>
      <c r="BY9" s="13"/>
      <c r="BZ9" s="13">
        <v>9</v>
      </c>
      <c r="CA9" s="13">
        <v>42</v>
      </c>
      <c r="CB9" s="13"/>
      <c r="CC9" s="13">
        <v>72</v>
      </c>
      <c r="CD9" s="13" t="s">
        <v>103</v>
      </c>
      <c r="CE9" s="13">
        <v>14</v>
      </c>
      <c r="CF9" s="13">
        <v>58</v>
      </c>
      <c r="CG9" s="13"/>
      <c r="CH9" s="13">
        <v>0</v>
      </c>
      <c r="CI9" s="13">
        <v>72</v>
      </c>
      <c r="CJ9" s="13">
        <v>40</v>
      </c>
      <c r="CK9" s="13">
        <v>0</v>
      </c>
      <c r="CL9" s="13">
        <v>13</v>
      </c>
      <c r="CM9" s="13">
        <v>1</v>
      </c>
      <c r="CN9" s="13">
        <v>54</v>
      </c>
      <c r="CO9" s="13">
        <v>1</v>
      </c>
      <c r="CP9" s="13"/>
      <c r="CQ9" s="13">
        <v>1169500</v>
      </c>
      <c r="CR9" s="13">
        <v>0</v>
      </c>
      <c r="CS9" s="13">
        <v>764000</v>
      </c>
      <c r="CT9" s="13">
        <v>265000</v>
      </c>
      <c r="CU9" s="13">
        <v>0</v>
      </c>
      <c r="CV9" s="13">
        <v>134000</v>
      </c>
      <c r="CW9" s="13">
        <v>4000</v>
      </c>
      <c r="CX9" s="13">
        <v>2500</v>
      </c>
      <c r="CY9" s="13"/>
    </row>
    <row r="10" spans="1:103" x14ac:dyDescent="0.35">
      <c r="A10" s="13">
        <v>925</v>
      </c>
      <c r="B10" s="13" t="s">
        <v>135</v>
      </c>
      <c r="C10" s="13">
        <v>2</v>
      </c>
      <c r="D10" s="13">
        <v>2894</v>
      </c>
      <c r="E10" s="13" t="s">
        <v>103</v>
      </c>
      <c r="F10" s="13">
        <v>178</v>
      </c>
      <c r="G10" s="13">
        <v>641</v>
      </c>
      <c r="H10" s="13">
        <v>1599</v>
      </c>
      <c r="I10" s="13">
        <v>471</v>
      </c>
      <c r="J10" s="13">
        <v>5</v>
      </c>
      <c r="K10" s="13">
        <v>178</v>
      </c>
      <c r="L10" s="13">
        <v>641</v>
      </c>
      <c r="M10" s="13">
        <v>2070</v>
      </c>
      <c r="N10" s="13" t="s">
        <v>136</v>
      </c>
      <c r="O10" s="13">
        <v>2736</v>
      </c>
      <c r="P10" s="13">
        <v>158</v>
      </c>
      <c r="Q10" s="13"/>
      <c r="R10" s="13">
        <v>64</v>
      </c>
      <c r="S10" s="13">
        <v>2382</v>
      </c>
      <c r="T10" s="13">
        <v>256</v>
      </c>
      <c r="U10" s="13">
        <v>0</v>
      </c>
      <c r="V10" s="13">
        <v>192</v>
      </c>
      <c r="W10" s="13">
        <v>0</v>
      </c>
      <c r="X10" s="13">
        <v>387</v>
      </c>
      <c r="Y10" s="13">
        <v>3</v>
      </c>
      <c r="Z10" s="13" t="s">
        <v>137</v>
      </c>
      <c r="AA10" s="13">
        <v>29824153</v>
      </c>
      <c r="AB10" s="13">
        <v>787357.64</v>
      </c>
      <c r="AC10" s="13">
        <v>15231194.939999999</v>
      </c>
      <c r="AD10" s="13">
        <v>1625416.34</v>
      </c>
      <c r="AE10" s="13">
        <v>0</v>
      </c>
      <c r="AF10" s="13">
        <v>12180184.09</v>
      </c>
      <c r="AG10" s="13">
        <v>0</v>
      </c>
      <c r="AH10" s="13">
        <v>0</v>
      </c>
      <c r="AI10" s="13"/>
      <c r="AJ10" s="13">
        <v>14325</v>
      </c>
      <c r="AK10" s="13" t="s">
        <v>103</v>
      </c>
      <c r="AL10" s="13">
        <v>1577</v>
      </c>
      <c r="AM10" s="13">
        <v>12313</v>
      </c>
      <c r="AN10" s="13">
        <v>137</v>
      </c>
      <c r="AO10" s="13">
        <v>13</v>
      </c>
      <c r="AP10" s="13">
        <v>285</v>
      </c>
      <c r="AQ10" s="13">
        <v>0</v>
      </c>
      <c r="AR10" s="13">
        <v>0</v>
      </c>
      <c r="AS10" s="13">
        <v>0</v>
      </c>
      <c r="AT10" s="13"/>
      <c r="AU10" s="13">
        <v>11747</v>
      </c>
      <c r="AV10" s="13">
        <v>860</v>
      </c>
      <c r="AW10" s="13">
        <v>716</v>
      </c>
      <c r="AX10" s="13">
        <v>1002</v>
      </c>
      <c r="AY10" s="13" t="s">
        <v>138</v>
      </c>
      <c r="AZ10" s="13">
        <v>5018</v>
      </c>
      <c r="BA10" s="13">
        <v>2638</v>
      </c>
      <c r="BB10" s="13">
        <v>6723</v>
      </c>
      <c r="BC10" s="13">
        <v>0</v>
      </c>
      <c r="BD10" s="13">
        <v>146</v>
      </c>
      <c r="BE10" s="13"/>
      <c r="BF10" s="13">
        <v>151</v>
      </c>
      <c r="BG10" s="13">
        <v>0</v>
      </c>
      <c r="BH10" s="13"/>
      <c r="BI10" s="13">
        <v>28471918</v>
      </c>
      <c r="BJ10" s="13">
        <v>6838954.7000000002</v>
      </c>
      <c r="BK10" s="13">
        <v>7992067.3799999999</v>
      </c>
      <c r="BL10" s="13">
        <v>7063882.8600000003</v>
      </c>
      <c r="BM10" s="13">
        <v>0</v>
      </c>
      <c r="BN10" s="13">
        <v>6577013.0599999996</v>
      </c>
      <c r="BO10" s="13">
        <v>0</v>
      </c>
      <c r="BP10" s="13">
        <v>0</v>
      </c>
      <c r="BQ10" s="13">
        <v>0</v>
      </c>
      <c r="BR10" s="13" t="s">
        <v>139</v>
      </c>
      <c r="BS10" s="13">
        <v>2199</v>
      </c>
      <c r="BT10" s="13" t="s">
        <v>103</v>
      </c>
      <c r="BU10" s="13">
        <v>559</v>
      </c>
      <c r="BV10" s="13">
        <v>109</v>
      </c>
      <c r="BW10" s="13">
        <v>1531</v>
      </c>
      <c r="BX10" s="13">
        <v>348</v>
      </c>
      <c r="BY10" s="13">
        <v>211</v>
      </c>
      <c r="BZ10" s="13">
        <v>102</v>
      </c>
      <c r="CA10" s="13">
        <v>7</v>
      </c>
      <c r="CB10" s="13"/>
      <c r="CC10" s="13">
        <v>386</v>
      </c>
      <c r="CD10" s="13" t="s">
        <v>103</v>
      </c>
      <c r="CE10" s="13">
        <v>264</v>
      </c>
      <c r="CF10" s="13">
        <v>22</v>
      </c>
      <c r="CG10" s="13"/>
      <c r="CH10" s="13">
        <v>1062</v>
      </c>
      <c r="CI10" s="13">
        <v>696</v>
      </c>
      <c r="CJ10" s="13">
        <v>320</v>
      </c>
      <c r="CK10" s="13">
        <v>0</v>
      </c>
      <c r="CL10" s="13">
        <v>34</v>
      </c>
      <c r="CM10" s="13">
        <v>0</v>
      </c>
      <c r="CN10" s="13">
        <v>114</v>
      </c>
      <c r="CO10" s="13">
        <v>26</v>
      </c>
      <c r="CP10" s="13"/>
      <c r="CQ10" s="13">
        <v>3720825</v>
      </c>
      <c r="CR10" s="13">
        <v>1343217.83</v>
      </c>
      <c r="CS10" s="13">
        <v>986390.71</v>
      </c>
      <c r="CT10" s="13">
        <v>738583.76</v>
      </c>
      <c r="CU10" s="13">
        <v>0</v>
      </c>
      <c r="CV10" s="13">
        <v>652632.71</v>
      </c>
      <c r="CW10" s="13">
        <v>0</v>
      </c>
      <c r="CX10" s="13">
        <v>0</v>
      </c>
      <c r="CY10" s="13"/>
    </row>
    <row r="11" spans="1:103" x14ac:dyDescent="0.35">
      <c r="A11" s="13">
        <v>305</v>
      </c>
      <c r="B11" s="13" t="s">
        <v>142</v>
      </c>
      <c r="C11" s="13">
        <v>2</v>
      </c>
      <c r="D11" s="13">
        <v>1180</v>
      </c>
      <c r="E11" s="13" t="s">
        <v>108</v>
      </c>
      <c r="F11" s="13"/>
      <c r="G11" s="13"/>
      <c r="H11" s="13"/>
      <c r="I11" s="13"/>
      <c r="J11" s="13"/>
      <c r="K11" s="13"/>
      <c r="L11" s="13"/>
      <c r="M11" s="13">
        <v>1180</v>
      </c>
      <c r="N11" s="13" t="s">
        <v>143</v>
      </c>
      <c r="O11" s="13">
        <v>1000</v>
      </c>
      <c r="P11" s="13">
        <v>180</v>
      </c>
      <c r="Q11" s="13"/>
      <c r="R11" s="13">
        <v>0</v>
      </c>
      <c r="S11" s="13"/>
      <c r="T11" s="13"/>
      <c r="U11" s="13">
        <v>0</v>
      </c>
      <c r="V11" s="13">
        <v>130</v>
      </c>
      <c r="W11" s="13"/>
      <c r="X11" s="13">
        <v>30</v>
      </c>
      <c r="Y11" s="13">
        <v>6</v>
      </c>
      <c r="Z11" s="13" t="s">
        <v>144</v>
      </c>
      <c r="AA11" s="13">
        <v>14463893</v>
      </c>
      <c r="AB11" s="13">
        <v>0</v>
      </c>
      <c r="AC11" s="13">
        <v>14072305</v>
      </c>
      <c r="AD11" s="13"/>
      <c r="AE11" s="13">
        <v>0</v>
      </c>
      <c r="AF11" s="13">
        <v>391587</v>
      </c>
      <c r="AG11" s="13"/>
      <c r="AH11" s="13">
        <v>0</v>
      </c>
      <c r="AI11" s="13" t="s">
        <v>145</v>
      </c>
      <c r="AJ11" s="13">
        <v>2</v>
      </c>
      <c r="AK11" s="13" t="s">
        <v>103</v>
      </c>
      <c r="AL11" s="13">
        <v>0</v>
      </c>
      <c r="AM11" s="13">
        <v>1</v>
      </c>
      <c r="AN11" s="13">
        <v>0</v>
      </c>
      <c r="AO11" s="13">
        <v>0</v>
      </c>
      <c r="AP11" s="13">
        <v>0</v>
      </c>
      <c r="AQ11" s="13"/>
      <c r="AR11" s="13">
        <v>0</v>
      </c>
      <c r="AS11" s="13">
        <v>0</v>
      </c>
      <c r="AT11" s="13" t="s">
        <v>146</v>
      </c>
      <c r="AU11" s="13">
        <v>0</v>
      </c>
      <c r="AV11" s="13">
        <v>0</v>
      </c>
      <c r="AW11" s="13">
        <v>0</v>
      </c>
      <c r="AX11" s="13">
        <v>2</v>
      </c>
      <c r="AY11" s="13"/>
      <c r="AZ11" s="13">
        <v>2</v>
      </c>
      <c r="BA11" s="13"/>
      <c r="BB11" s="13"/>
      <c r="BC11" s="13"/>
      <c r="BD11" s="13"/>
      <c r="BE11" s="13"/>
      <c r="BF11" s="13"/>
      <c r="BG11" s="13"/>
      <c r="BH11" s="13"/>
      <c r="BI11" s="13">
        <v>0</v>
      </c>
      <c r="BJ11" s="13"/>
      <c r="BK11" s="13"/>
      <c r="BL11" s="13"/>
      <c r="BM11" s="13"/>
      <c r="BN11" s="13"/>
      <c r="BO11" s="13"/>
      <c r="BP11" s="13"/>
      <c r="BQ11" s="13"/>
      <c r="BR11" s="13" t="s">
        <v>147</v>
      </c>
      <c r="BS11" s="13">
        <v>288</v>
      </c>
      <c r="BT11" s="13" t="s">
        <v>108</v>
      </c>
      <c r="BU11" s="13"/>
      <c r="BV11" s="13"/>
      <c r="BW11" s="13"/>
      <c r="BX11" s="13"/>
      <c r="BY11" s="13"/>
      <c r="BZ11" s="13"/>
      <c r="CA11" s="13"/>
      <c r="CB11" s="13"/>
      <c r="CC11" s="13">
        <v>120</v>
      </c>
      <c r="CD11" s="13" t="s">
        <v>108</v>
      </c>
      <c r="CE11" s="13"/>
      <c r="CF11" s="13"/>
      <c r="CG11" s="13"/>
      <c r="CH11" s="13">
        <v>0</v>
      </c>
      <c r="CI11" s="13"/>
      <c r="CJ11" s="13"/>
      <c r="CK11" s="13">
        <v>0</v>
      </c>
      <c r="CL11" s="13">
        <v>31</v>
      </c>
      <c r="CM11" s="13"/>
      <c r="CN11" s="13">
        <v>1</v>
      </c>
      <c r="CO11" s="13">
        <v>6</v>
      </c>
      <c r="CP11" s="13"/>
      <c r="CQ11" s="13">
        <v>0</v>
      </c>
      <c r="CR11" s="13"/>
      <c r="CS11" s="13"/>
      <c r="CT11" s="13"/>
      <c r="CU11" s="13"/>
      <c r="CV11" s="13"/>
      <c r="CW11" s="13"/>
      <c r="CX11" s="13"/>
      <c r="CY11" s="13" t="s">
        <v>148</v>
      </c>
    </row>
    <row r="12" spans="1:103" x14ac:dyDescent="0.35">
      <c r="A12" s="13">
        <v>840</v>
      </c>
      <c r="B12" s="13" t="s">
        <v>149</v>
      </c>
      <c r="C12" s="13">
        <v>2</v>
      </c>
      <c r="D12" s="13">
        <v>1819</v>
      </c>
      <c r="E12" s="13" t="s">
        <v>103</v>
      </c>
      <c r="F12" s="13">
        <v>43</v>
      </c>
      <c r="G12" s="13">
        <v>88</v>
      </c>
      <c r="H12" s="13">
        <v>1501</v>
      </c>
      <c r="I12" s="13">
        <v>125</v>
      </c>
      <c r="J12" s="13">
        <v>62</v>
      </c>
      <c r="K12" s="13">
        <v>30</v>
      </c>
      <c r="L12" s="13">
        <v>11</v>
      </c>
      <c r="M12" s="13"/>
      <c r="N12" s="13"/>
      <c r="O12" s="13">
        <v>1704</v>
      </c>
      <c r="P12" s="13">
        <v>115</v>
      </c>
      <c r="Q12" s="13"/>
      <c r="R12" s="13">
        <v>11</v>
      </c>
      <c r="S12" s="13">
        <v>1250</v>
      </c>
      <c r="T12" s="13">
        <v>494</v>
      </c>
      <c r="U12" s="13">
        <v>0</v>
      </c>
      <c r="V12" s="13">
        <v>64</v>
      </c>
      <c r="W12" s="13">
        <v>0</v>
      </c>
      <c r="X12" s="13">
        <v>170</v>
      </c>
      <c r="Y12" s="13">
        <v>0</v>
      </c>
      <c r="Z12" s="13"/>
      <c r="AA12" s="13">
        <v>17972670</v>
      </c>
      <c r="AB12" s="13">
        <v>8777</v>
      </c>
      <c r="AC12" s="13">
        <v>14696065</v>
      </c>
      <c r="AD12" s="13">
        <v>2942035</v>
      </c>
      <c r="AE12" s="13">
        <v>0</v>
      </c>
      <c r="AF12" s="13">
        <v>325793</v>
      </c>
      <c r="AG12" s="13">
        <v>0</v>
      </c>
      <c r="AH12" s="13">
        <v>0</v>
      </c>
      <c r="AI12" s="13"/>
      <c r="AJ12" s="13">
        <v>5481</v>
      </c>
      <c r="AK12" s="13" t="s">
        <v>103</v>
      </c>
      <c r="AL12" s="13">
        <v>168</v>
      </c>
      <c r="AM12" s="13">
        <v>5144</v>
      </c>
      <c r="AN12" s="13">
        <v>28</v>
      </c>
      <c r="AO12" s="13">
        <v>0</v>
      </c>
      <c r="AP12" s="13">
        <v>141</v>
      </c>
      <c r="AQ12" s="13">
        <v>0</v>
      </c>
      <c r="AR12" s="13">
        <v>0</v>
      </c>
      <c r="AS12" s="13"/>
      <c r="AT12" s="13" t="s">
        <v>150</v>
      </c>
      <c r="AU12" s="13">
        <v>2966</v>
      </c>
      <c r="AV12" s="13">
        <v>756</v>
      </c>
      <c r="AW12" s="13">
        <v>1758</v>
      </c>
      <c r="AX12" s="13">
        <v>1</v>
      </c>
      <c r="AY12" s="13" t="s">
        <v>151</v>
      </c>
      <c r="AZ12" s="13">
        <v>1117</v>
      </c>
      <c r="BA12" s="13">
        <v>690</v>
      </c>
      <c r="BB12" s="13">
        <v>3630</v>
      </c>
      <c r="BC12" s="13">
        <v>42</v>
      </c>
      <c r="BD12" s="13">
        <v>2</v>
      </c>
      <c r="BE12" s="13">
        <v>0</v>
      </c>
      <c r="BF12" s="13">
        <v>86</v>
      </c>
      <c r="BG12" s="13">
        <v>0</v>
      </c>
      <c r="BH12" s="13" t="s">
        <v>152</v>
      </c>
      <c r="BI12" s="13">
        <v>12340459</v>
      </c>
      <c r="BJ12" s="13">
        <v>891223</v>
      </c>
      <c r="BK12" s="13">
        <v>6587781</v>
      </c>
      <c r="BL12" s="13">
        <v>4656084</v>
      </c>
      <c r="BM12" s="13">
        <v>197790</v>
      </c>
      <c r="BN12" s="13">
        <v>7581</v>
      </c>
      <c r="BO12" s="13">
        <v>0</v>
      </c>
      <c r="BP12" s="13">
        <v>0</v>
      </c>
      <c r="BQ12" s="13"/>
      <c r="BR12" s="13" t="s">
        <v>153</v>
      </c>
      <c r="BS12" s="13">
        <v>658</v>
      </c>
      <c r="BT12" s="13" t="s">
        <v>103</v>
      </c>
      <c r="BU12" s="13">
        <v>438</v>
      </c>
      <c r="BV12" s="13">
        <v>147</v>
      </c>
      <c r="BW12" s="13">
        <v>73</v>
      </c>
      <c r="BX12" s="13">
        <v>266</v>
      </c>
      <c r="BY12" s="13">
        <v>172</v>
      </c>
      <c r="BZ12" s="13">
        <v>122</v>
      </c>
      <c r="CA12" s="13">
        <v>25</v>
      </c>
      <c r="CB12" s="13"/>
      <c r="CC12" s="13">
        <v>102</v>
      </c>
      <c r="CD12" s="13" t="s">
        <v>103</v>
      </c>
      <c r="CE12" s="13">
        <v>45</v>
      </c>
      <c r="CF12" s="13">
        <v>57</v>
      </c>
      <c r="CG12" s="13"/>
      <c r="CH12" s="13">
        <v>0</v>
      </c>
      <c r="CI12" s="13">
        <v>505</v>
      </c>
      <c r="CJ12" s="13">
        <v>112</v>
      </c>
      <c r="CK12" s="13">
        <v>0</v>
      </c>
      <c r="CL12" s="13">
        <v>41</v>
      </c>
      <c r="CM12" s="13">
        <v>0</v>
      </c>
      <c r="CN12" s="13">
        <v>81</v>
      </c>
      <c r="CO12" s="13">
        <v>0</v>
      </c>
      <c r="CP12" s="13"/>
      <c r="CQ12" s="13">
        <v>5250569</v>
      </c>
      <c r="CR12" s="13">
        <v>0</v>
      </c>
      <c r="CS12" s="13">
        <v>4632639</v>
      </c>
      <c r="CT12" s="13">
        <v>504464</v>
      </c>
      <c r="CU12" s="13">
        <v>0</v>
      </c>
      <c r="CV12" s="13">
        <v>113466</v>
      </c>
      <c r="CW12" s="13">
        <v>0</v>
      </c>
      <c r="CX12" s="13">
        <v>0</v>
      </c>
      <c r="CY12" s="13"/>
    </row>
    <row r="13" spans="1:103" x14ac:dyDescent="0.35">
      <c r="A13" s="13">
        <v>831</v>
      </c>
      <c r="B13" s="13" t="s">
        <v>154</v>
      </c>
      <c r="C13" s="13">
        <v>2</v>
      </c>
      <c r="D13" s="13">
        <v>1228</v>
      </c>
      <c r="E13" s="13" t="s">
        <v>103</v>
      </c>
      <c r="F13" s="13">
        <v>171</v>
      </c>
      <c r="G13" s="13">
        <v>237</v>
      </c>
      <c r="H13" s="13">
        <v>602</v>
      </c>
      <c r="I13" s="13">
        <v>70</v>
      </c>
      <c r="J13" s="13">
        <v>9</v>
      </c>
      <c r="K13" s="13">
        <v>25</v>
      </c>
      <c r="L13" s="13">
        <v>27</v>
      </c>
      <c r="M13" s="13">
        <v>1032</v>
      </c>
      <c r="N13" s="13"/>
      <c r="O13" s="13"/>
      <c r="P13" s="13"/>
      <c r="Q13" s="13" t="s">
        <v>155</v>
      </c>
      <c r="R13" s="13">
        <v>211</v>
      </c>
      <c r="S13" s="13">
        <v>627</v>
      </c>
      <c r="T13" s="13">
        <v>0</v>
      </c>
      <c r="U13" s="13">
        <v>0</v>
      </c>
      <c r="V13" s="13">
        <v>271</v>
      </c>
      <c r="W13" s="13">
        <v>0</v>
      </c>
      <c r="X13" s="13">
        <v>47</v>
      </c>
      <c r="Y13" s="13">
        <v>15</v>
      </c>
      <c r="Z13" s="13"/>
      <c r="AA13" s="13">
        <v>5448424</v>
      </c>
      <c r="AB13" s="13">
        <v>118042</v>
      </c>
      <c r="AC13" s="13">
        <v>4943730</v>
      </c>
      <c r="AD13" s="13">
        <v>0</v>
      </c>
      <c r="AE13" s="13">
        <v>0</v>
      </c>
      <c r="AF13" s="13">
        <v>386652</v>
      </c>
      <c r="AG13" s="13">
        <v>0</v>
      </c>
      <c r="AH13" s="13">
        <v>47000</v>
      </c>
      <c r="AI13" s="13" t="s">
        <v>156</v>
      </c>
      <c r="AJ13" s="13">
        <v>136</v>
      </c>
      <c r="AK13" s="13" t="s">
        <v>103</v>
      </c>
      <c r="AL13" s="13">
        <v>15</v>
      </c>
      <c r="AM13" s="13">
        <v>104</v>
      </c>
      <c r="AN13" s="13">
        <v>0</v>
      </c>
      <c r="AO13" s="13">
        <v>0</v>
      </c>
      <c r="AP13" s="13">
        <v>19</v>
      </c>
      <c r="AQ13" s="13">
        <v>0</v>
      </c>
      <c r="AR13" s="13">
        <v>0</v>
      </c>
      <c r="AS13" s="13"/>
      <c r="AT13" s="13"/>
      <c r="AU13" s="13">
        <v>68</v>
      </c>
      <c r="AV13" s="13">
        <v>68</v>
      </c>
      <c r="AW13" s="13">
        <v>40</v>
      </c>
      <c r="AX13" s="13"/>
      <c r="AY13" s="13"/>
      <c r="AZ13" s="13">
        <v>136</v>
      </c>
      <c r="BA13" s="13">
        <v>0</v>
      </c>
      <c r="BB13" s="13">
        <v>0</v>
      </c>
      <c r="BC13" s="13">
        <v>0</v>
      </c>
      <c r="BD13" s="13">
        <v>0</v>
      </c>
      <c r="BE13" s="13">
        <v>0</v>
      </c>
      <c r="BF13" s="13">
        <v>0</v>
      </c>
      <c r="BG13" s="13">
        <v>0</v>
      </c>
      <c r="BH13" s="13"/>
      <c r="BI13" s="13">
        <v>151516</v>
      </c>
      <c r="BJ13" s="13">
        <v>151516</v>
      </c>
      <c r="BK13" s="13">
        <v>0</v>
      </c>
      <c r="BL13" s="13">
        <v>0</v>
      </c>
      <c r="BM13" s="13">
        <v>0</v>
      </c>
      <c r="BN13" s="13">
        <v>0</v>
      </c>
      <c r="BO13" s="13">
        <v>0</v>
      </c>
      <c r="BP13" s="13">
        <v>47000</v>
      </c>
      <c r="BQ13" s="13">
        <v>44697</v>
      </c>
      <c r="BR13" s="13"/>
      <c r="BS13" s="13">
        <v>58</v>
      </c>
      <c r="BT13" s="13" t="s">
        <v>103</v>
      </c>
      <c r="BU13" s="13">
        <v>37</v>
      </c>
      <c r="BV13" s="13">
        <v>21</v>
      </c>
      <c r="BW13" s="13">
        <v>0</v>
      </c>
      <c r="BX13" s="13">
        <v>6</v>
      </c>
      <c r="BY13" s="13">
        <v>31</v>
      </c>
      <c r="BZ13" s="13">
        <v>14</v>
      </c>
      <c r="CA13" s="13">
        <v>5</v>
      </c>
      <c r="CB13" s="13"/>
      <c r="CC13" s="13">
        <v>15</v>
      </c>
      <c r="CD13" s="13" t="s">
        <v>103</v>
      </c>
      <c r="CE13" s="13">
        <v>0</v>
      </c>
      <c r="CF13" s="13">
        <v>15</v>
      </c>
      <c r="CG13" s="13"/>
      <c r="CH13" s="13">
        <v>0</v>
      </c>
      <c r="CI13" s="13">
        <v>37</v>
      </c>
      <c r="CJ13" s="13">
        <v>0</v>
      </c>
      <c r="CK13" s="13">
        <v>0</v>
      </c>
      <c r="CL13" s="13">
        <v>157</v>
      </c>
      <c r="CM13" s="13">
        <v>0</v>
      </c>
      <c r="CN13" s="13">
        <v>6</v>
      </c>
      <c r="CO13" s="13">
        <v>15</v>
      </c>
      <c r="CP13" s="13"/>
      <c r="CQ13" s="13">
        <v>518357</v>
      </c>
      <c r="CR13" s="13">
        <v>0</v>
      </c>
      <c r="CS13" s="13">
        <v>233896</v>
      </c>
      <c r="CT13" s="13">
        <v>0</v>
      </c>
      <c r="CU13" s="13">
        <v>0</v>
      </c>
      <c r="CV13" s="13">
        <v>284460</v>
      </c>
      <c r="CW13" s="13">
        <v>0</v>
      </c>
      <c r="CX13" s="13">
        <v>47000</v>
      </c>
      <c r="CY13" s="13"/>
    </row>
    <row r="14" spans="1:103" x14ac:dyDescent="0.35">
      <c r="A14" s="13">
        <v>806</v>
      </c>
      <c r="B14" s="13" t="s">
        <v>157</v>
      </c>
      <c r="C14" s="13">
        <v>2</v>
      </c>
      <c r="D14" s="13">
        <v>974</v>
      </c>
      <c r="E14" s="13" t="s">
        <v>103</v>
      </c>
      <c r="F14" s="13">
        <v>146</v>
      </c>
      <c r="G14" s="13">
        <v>129</v>
      </c>
      <c r="H14" s="13">
        <v>626</v>
      </c>
      <c r="I14" s="13">
        <v>33</v>
      </c>
      <c r="J14" s="13">
        <v>40</v>
      </c>
      <c r="K14" s="13">
        <v>130</v>
      </c>
      <c r="L14" s="13">
        <v>91</v>
      </c>
      <c r="M14" s="13">
        <v>945</v>
      </c>
      <c r="N14" s="13"/>
      <c r="O14" s="13"/>
      <c r="P14" s="13"/>
      <c r="Q14" s="13" t="s">
        <v>158</v>
      </c>
      <c r="R14" s="13">
        <v>12</v>
      </c>
      <c r="S14" s="13">
        <v>167</v>
      </c>
      <c r="T14" s="13">
        <v>642</v>
      </c>
      <c r="U14" s="13">
        <v>244</v>
      </c>
      <c r="V14" s="13">
        <v>67</v>
      </c>
      <c r="W14" s="13"/>
      <c r="X14" s="13">
        <v>36</v>
      </c>
      <c r="Y14" s="13">
        <v>5</v>
      </c>
      <c r="Z14" s="13" t="s">
        <v>159</v>
      </c>
      <c r="AA14" s="13">
        <v>3019615</v>
      </c>
      <c r="AB14" s="13">
        <v>3823</v>
      </c>
      <c r="AC14" s="13">
        <v>1201217.6399999999</v>
      </c>
      <c r="AD14" s="13">
        <v>755044</v>
      </c>
      <c r="AE14" s="13">
        <v>300095</v>
      </c>
      <c r="AF14" s="13">
        <v>108955.5</v>
      </c>
      <c r="AG14" s="13"/>
      <c r="AH14" s="13">
        <v>1000</v>
      </c>
      <c r="AI14" s="13"/>
      <c r="AJ14" s="13">
        <v>229</v>
      </c>
      <c r="AK14" s="13" t="s">
        <v>103</v>
      </c>
      <c r="AL14" s="13">
        <v>11</v>
      </c>
      <c r="AM14" s="13">
        <v>191</v>
      </c>
      <c r="AN14" s="13">
        <v>0</v>
      </c>
      <c r="AO14" s="13">
        <v>0</v>
      </c>
      <c r="AP14" s="13">
        <v>27</v>
      </c>
      <c r="AQ14" s="13">
        <v>5</v>
      </c>
      <c r="AR14" s="13">
        <v>0</v>
      </c>
      <c r="AS14" s="13">
        <v>2</v>
      </c>
      <c r="AT14" s="13"/>
      <c r="AU14" s="13"/>
      <c r="AV14" s="13">
        <v>0</v>
      </c>
      <c r="AW14" s="13"/>
      <c r="AX14" s="13"/>
      <c r="AY14" s="13" t="s">
        <v>160</v>
      </c>
      <c r="AZ14" s="13">
        <v>96</v>
      </c>
      <c r="BA14" s="13">
        <v>23</v>
      </c>
      <c r="BB14" s="13">
        <v>110</v>
      </c>
      <c r="BC14" s="13">
        <v>0</v>
      </c>
      <c r="BD14" s="13">
        <v>0</v>
      </c>
      <c r="BE14" s="13"/>
      <c r="BF14" s="13">
        <v>2</v>
      </c>
      <c r="BG14" s="13">
        <v>0</v>
      </c>
      <c r="BH14" s="13"/>
      <c r="BI14" s="13">
        <v>245675</v>
      </c>
      <c r="BJ14" s="13">
        <v>61860</v>
      </c>
      <c r="BK14" s="13">
        <v>85578</v>
      </c>
      <c r="BL14" s="13">
        <v>113254</v>
      </c>
      <c r="BM14" s="13">
        <v>0</v>
      </c>
      <c r="BN14" s="13">
        <v>0</v>
      </c>
      <c r="BO14" s="13">
        <v>0</v>
      </c>
      <c r="BP14" s="13">
        <v>0</v>
      </c>
      <c r="BQ14" s="13"/>
      <c r="BR14" s="13" t="s">
        <v>161</v>
      </c>
      <c r="BS14" s="13">
        <v>79</v>
      </c>
      <c r="BT14" s="13" t="s">
        <v>103</v>
      </c>
      <c r="BU14" s="13">
        <v>78</v>
      </c>
      <c r="BV14" s="13">
        <v>1</v>
      </c>
      <c r="BW14" s="13">
        <v>0</v>
      </c>
      <c r="BX14" s="13">
        <v>27</v>
      </c>
      <c r="BY14" s="13">
        <v>50</v>
      </c>
      <c r="BZ14" s="13">
        <v>1</v>
      </c>
      <c r="CA14" s="13">
        <v>0</v>
      </c>
      <c r="CB14" s="13"/>
      <c r="CC14" s="13">
        <v>10</v>
      </c>
      <c r="CD14" s="13" t="s">
        <v>103</v>
      </c>
      <c r="CE14" s="13">
        <v>6</v>
      </c>
      <c r="CF14" s="13">
        <v>4</v>
      </c>
      <c r="CG14" s="13"/>
      <c r="CH14" s="13">
        <v>2</v>
      </c>
      <c r="CI14" s="13">
        <v>16</v>
      </c>
      <c r="CJ14" s="13">
        <v>47</v>
      </c>
      <c r="CK14" s="13">
        <v>5</v>
      </c>
      <c r="CL14" s="13">
        <v>9</v>
      </c>
      <c r="CM14" s="13">
        <v>0</v>
      </c>
      <c r="CN14" s="13">
        <v>3</v>
      </c>
      <c r="CO14" s="13">
        <v>10</v>
      </c>
      <c r="CP14" s="13"/>
      <c r="CQ14" s="13">
        <v>68962</v>
      </c>
      <c r="CR14" s="13">
        <v>1425</v>
      </c>
      <c r="CS14" s="13">
        <v>67537</v>
      </c>
      <c r="CT14" s="13">
        <v>0</v>
      </c>
      <c r="CU14" s="13">
        <v>0</v>
      </c>
      <c r="CV14" s="13">
        <v>0</v>
      </c>
      <c r="CW14" s="13">
        <v>0</v>
      </c>
      <c r="CX14" s="13">
        <v>1000</v>
      </c>
      <c r="CY14" s="13" t="s">
        <v>162</v>
      </c>
    </row>
    <row r="15" spans="1:103" x14ac:dyDescent="0.35">
      <c r="A15" s="13">
        <v>392</v>
      </c>
      <c r="B15" s="13" t="s">
        <v>163</v>
      </c>
      <c r="C15" s="13">
        <v>2</v>
      </c>
      <c r="D15" s="13">
        <v>829</v>
      </c>
      <c r="E15" s="13" t="s">
        <v>103</v>
      </c>
      <c r="F15" s="13">
        <v>52</v>
      </c>
      <c r="G15" s="13">
        <v>61</v>
      </c>
      <c r="H15" s="13">
        <v>669</v>
      </c>
      <c r="I15" s="13">
        <v>47</v>
      </c>
      <c r="J15" s="13">
        <v>0</v>
      </c>
      <c r="K15" s="13">
        <v>52</v>
      </c>
      <c r="L15" s="13">
        <v>57</v>
      </c>
      <c r="M15" s="13">
        <v>825</v>
      </c>
      <c r="N15" s="13"/>
      <c r="O15" s="13"/>
      <c r="P15" s="13"/>
      <c r="Q15" s="13" t="s">
        <v>164</v>
      </c>
      <c r="R15" s="13">
        <v>25</v>
      </c>
      <c r="S15" s="13">
        <v>627</v>
      </c>
      <c r="T15" s="13">
        <v>106</v>
      </c>
      <c r="U15" s="13">
        <v>0</v>
      </c>
      <c r="V15" s="13">
        <v>71</v>
      </c>
      <c r="W15" s="13">
        <v>0</v>
      </c>
      <c r="X15" s="13">
        <v>57</v>
      </c>
      <c r="Y15" s="13">
        <v>15</v>
      </c>
      <c r="Z15" s="13"/>
      <c r="AA15" s="13">
        <v>4947093</v>
      </c>
      <c r="AB15" s="13">
        <v>5556</v>
      </c>
      <c r="AC15" s="13">
        <v>4316557</v>
      </c>
      <c r="AD15" s="13">
        <v>432449</v>
      </c>
      <c r="AE15" s="13">
        <v>0</v>
      </c>
      <c r="AF15" s="13">
        <v>109097</v>
      </c>
      <c r="AG15" s="13">
        <v>0</v>
      </c>
      <c r="AH15" s="13">
        <v>83434</v>
      </c>
      <c r="AI15" s="13" t="s">
        <v>165</v>
      </c>
      <c r="AJ15" s="13">
        <v>631</v>
      </c>
      <c r="AK15" s="13" t="s">
        <v>103</v>
      </c>
      <c r="AL15" s="13">
        <v>0</v>
      </c>
      <c r="AM15" s="13">
        <v>502</v>
      </c>
      <c r="AN15" s="13">
        <v>0</v>
      </c>
      <c r="AO15" s="13">
        <v>0</v>
      </c>
      <c r="AP15" s="13">
        <v>129</v>
      </c>
      <c r="AQ15" s="13"/>
      <c r="AR15" s="13">
        <v>0</v>
      </c>
      <c r="AS15" s="13"/>
      <c r="AT15" s="13" t="s">
        <v>166</v>
      </c>
      <c r="AU15" s="13">
        <v>446</v>
      </c>
      <c r="AV15" s="13">
        <v>5</v>
      </c>
      <c r="AW15" s="13">
        <v>164</v>
      </c>
      <c r="AX15" s="13">
        <v>16</v>
      </c>
      <c r="AY15" s="13"/>
      <c r="AZ15" s="13">
        <v>600</v>
      </c>
      <c r="BA15" s="13">
        <v>22</v>
      </c>
      <c r="BB15" s="13">
        <v>0</v>
      </c>
      <c r="BC15" s="13">
        <v>0</v>
      </c>
      <c r="BD15" s="13">
        <v>9</v>
      </c>
      <c r="BE15" s="13">
        <v>0</v>
      </c>
      <c r="BF15" s="13">
        <v>0</v>
      </c>
      <c r="BG15" s="13">
        <v>0</v>
      </c>
      <c r="BH15" s="13"/>
      <c r="BI15" s="13">
        <v>323864</v>
      </c>
      <c r="BJ15" s="13">
        <v>133337</v>
      </c>
      <c r="BK15" s="13">
        <v>176698</v>
      </c>
      <c r="BL15" s="13">
        <v>0</v>
      </c>
      <c r="BM15" s="13">
        <v>0</v>
      </c>
      <c r="BN15" s="13">
        <v>13829</v>
      </c>
      <c r="BO15" s="13">
        <v>0</v>
      </c>
      <c r="BP15" s="13"/>
      <c r="BQ15" s="13">
        <v>34276</v>
      </c>
      <c r="BR15" s="13" t="s">
        <v>167</v>
      </c>
      <c r="BS15" s="13">
        <v>100</v>
      </c>
      <c r="BT15" s="13" t="s">
        <v>103</v>
      </c>
      <c r="BU15" s="13">
        <v>86</v>
      </c>
      <c r="BV15" s="13">
        <v>14</v>
      </c>
      <c r="BW15" s="13">
        <v>0</v>
      </c>
      <c r="BX15" s="13">
        <v>3</v>
      </c>
      <c r="BY15" s="13">
        <v>83</v>
      </c>
      <c r="BZ15" s="13">
        <v>0</v>
      </c>
      <c r="CA15" s="13">
        <v>14</v>
      </c>
      <c r="CB15" s="13"/>
      <c r="CC15" s="13">
        <v>24</v>
      </c>
      <c r="CD15" s="13" t="s">
        <v>103</v>
      </c>
      <c r="CE15" s="13">
        <v>2</v>
      </c>
      <c r="CF15" s="13">
        <v>22</v>
      </c>
      <c r="CG15" s="13"/>
      <c r="CH15" s="13">
        <v>0</v>
      </c>
      <c r="CI15" s="13">
        <v>89</v>
      </c>
      <c r="CJ15" s="13">
        <v>6</v>
      </c>
      <c r="CK15" s="13">
        <v>0</v>
      </c>
      <c r="CL15" s="13">
        <v>5</v>
      </c>
      <c r="CM15" s="13">
        <v>0</v>
      </c>
      <c r="CN15" s="13">
        <v>15</v>
      </c>
      <c r="CO15" s="13">
        <v>15</v>
      </c>
      <c r="CP15" s="13" t="s">
        <v>168</v>
      </c>
      <c r="CQ15" s="13">
        <v>728182</v>
      </c>
      <c r="CR15" s="13">
        <v>0</v>
      </c>
      <c r="CS15" s="13">
        <v>720499</v>
      </c>
      <c r="CT15" s="13">
        <v>0</v>
      </c>
      <c r="CU15" s="13">
        <v>0</v>
      </c>
      <c r="CV15" s="13">
        <v>7683</v>
      </c>
      <c r="CW15" s="13">
        <v>0</v>
      </c>
      <c r="CX15" s="13"/>
      <c r="CY15" s="13" t="s">
        <v>169</v>
      </c>
    </row>
    <row r="16" spans="1:103" x14ac:dyDescent="0.35">
      <c r="A16" s="13">
        <v>867</v>
      </c>
      <c r="B16" s="13" t="s">
        <v>170</v>
      </c>
      <c r="C16" s="13">
        <v>2</v>
      </c>
      <c r="D16" s="13">
        <v>420</v>
      </c>
      <c r="E16" s="13" t="s">
        <v>108</v>
      </c>
      <c r="F16" s="13"/>
      <c r="G16" s="13"/>
      <c r="H16" s="13"/>
      <c r="I16" s="13"/>
      <c r="J16" s="13"/>
      <c r="K16" s="13"/>
      <c r="L16" s="13"/>
      <c r="M16" s="13">
        <v>420</v>
      </c>
      <c r="N16" s="13"/>
      <c r="O16" s="13">
        <v>0</v>
      </c>
      <c r="P16" s="13">
        <v>0</v>
      </c>
      <c r="Q16" s="13" t="s">
        <v>105</v>
      </c>
      <c r="R16" s="13">
        <v>10</v>
      </c>
      <c r="S16" s="13">
        <v>347</v>
      </c>
      <c r="T16" s="13">
        <v>0</v>
      </c>
      <c r="U16" s="13">
        <v>0</v>
      </c>
      <c r="V16" s="13">
        <v>63</v>
      </c>
      <c r="W16" s="13"/>
      <c r="X16" s="13">
        <v>24</v>
      </c>
      <c r="Y16" s="13">
        <v>0</v>
      </c>
      <c r="Z16" s="13"/>
      <c r="AA16" s="13">
        <v>3851604</v>
      </c>
      <c r="AB16" s="13">
        <v>3300</v>
      </c>
      <c r="AC16" s="13">
        <v>3690000</v>
      </c>
      <c r="AD16" s="13">
        <v>0</v>
      </c>
      <c r="AE16" s="13">
        <v>0</v>
      </c>
      <c r="AF16" s="13">
        <v>158304</v>
      </c>
      <c r="AG16" s="13">
        <v>0</v>
      </c>
      <c r="AH16" s="13">
        <v>0</v>
      </c>
      <c r="AI16" s="13"/>
      <c r="AJ16" s="13">
        <v>295</v>
      </c>
      <c r="AK16" s="13" t="s">
        <v>108</v>
      </c>
      <c r="AL16" s="13"/>
      <c r="AM16" s="13"/>
      <c r="AN16" s="13"/>
      <c r="AO16" s="13"/>
      <c r="AP16" s="13"/>
      <c r="AQ16" s="13"/>
      <c r="AR16" s="13"/>
      <c r="AS16" s="13">
        <v>0</v>
      </c>
      <c r="AT16" s="13"/>
      <c r="AU16" s="13">
        <v>268</v>
      </c>
      <c r="AV16" s="13">
        <v>6</v>
      </c>
      <c r="AW16" s="13">
        <v>12</v>
      </c>
      <c r="AX16" s="13">
        <v>8</v>
      </c>
      <c r="AY16" s="13"/>
      <c r="AZ16" s="13">
        <v>271</v>
      </c>
      <c r="BA16" s="13">
        <v>22</v>
      </c>
      <c r="BB16" s="13">
        <v>0</v>
      </c>
      <c r="BC16" s="13">
        <v>0</v>
      </c>
      <c r="BD16" s="13">
        <v>2</v>
      </c>
      <c r="BE16" s="13"/>
      <c r="BF16" s="13">
        <v>0</v>
      </c>
      <c r="BG16" s="13"/>
      <c r="BH16" s="13" t="s">
        <v>171</v>
      </c>
      <c r="BI16" s="13">
        <v>400040</v>
      </c>
      <c r="BJ16" s="13">
        <v>262000</v>
      </c>
      <c r="BK16" s="13">
        <v>73963</v>
      </c>
      <c r="BL16" s="13">
        <v>0</v>
      </c>
      <c r="BM16" s="13">
        <v>0</v>
      </c>
      <c r="BN16" s="13">
        <v>3001</v>
      </c>
      <c r="BO16" s="13">
        <v>0</v>
      </c>
      <c r="BP16" s="13">
        <v>0</v>
      </c>
      <c r="BQ16" s="13">
        <v>3912</v>
      </c>
      <c r="BR16" s="13"/>
      <c r="BS16" s="13">
        <v>33</v>
      </c>
      <c r="BT16" s="13" t="s">
        <v>103</v>
      </c>
      <c r="BU16" s="13">
        <v>31</v>
      </c>
      <c r="BV16" s="13">
        <v>2</v>
      </c>
      <c r="BW16" s="13">
        <v>0</v>
      </c>
      <c r="BX16" s="13">
        <v>2</v>
      </c>
      <c r="BY16" s="13">
        <v>29</v>
      </c>
      <c r="BZ16" s="13">
        <v>0</v>
      </c>
      <c r="CA16" s="13">
        <v>2</v>
      </c>
      <c r="CB16" s="13"/>
      <c r="CC16" s="13">
        <v>20</v>
      </c>
      <c r="CD16" s="13" t="s">
        <v>103</v>
      </c>
      <c r="CE16" s="13">
        <v>2</v>
      </c>
      <c r="CF16" s="13">
        <v>18</v>
      </c>
      <c r="CG16" s="13"/>
      <c r="CH16" s="13">
        <v>1</v>
      </c>
      <c r="CI16" s="13">
        <v>27</v>
      </c>
      <c r="CJ16" s="13">
        <v>0</v>
      </c>
      <c r="CK16" s="13">
        <v>0</v>
      </c>
      <c r="CL16" s="13">
        <v>5</v>
      </c>
      <c r="CM16" s="13"/>
      <c r="CN16" s="13">
        <v>5</v>
      </c>
      <c r="CO16" s="13"/>
      <c r="CP16" s="13" t="s">
        <v>172</v>
      </c>
      <c r="CQ16" s="13">
        <v>274341</v>
      </c>
      <c r="CR16" s="13">
        <v>752</v>
      </c>
      <c r="CS16" s="13">
        <v>264256</v>
      </c>
      <c r="CT16" s="13">
        <v>0</v>
      </c>
      <c r="CU16" s="13">
        <v>0</v>
      </c>
      <c r="CV16" s="13">
        <v>9333</v>
      </c>
      <c r="CW16" s="13">
        <v>0</v>
      </c>
      <c r="CX16" s="13">
        <v>0</v>
      </c>
      <c r="CY16" s="13"/>
    </row>
    <row r="17" spans="1:103" x14ac:dyDescent="0.35">
      <c r="A17" s="13">
        <v>210</v>
      </c>
      <c r="B17" s="13" t="s">
        <v>173</v>
      </c>
      <c r="C17" s="13">
        <v>2</v>
      </c>
      <c r="D17" s="13">
        <v>633</v>
      </c>
      <c r="E17" s="13" t="s">
        <v>103</v>
      </c>
      <c r="F17" s="13">
        <v>58</v>
      </c>
      <c r="G17" s="13">
        <v>43</v>
      </c>
      <c r="H17" s="13">
        <v>461</v>
      </c>
      <c r="I17" s="13">
        <v>56</v>
      </c>
      <c r="J17" s="13">
        <v>15</v>
      </c>
      <c r="K17" s="13">
        <v>29</v>
      </c>
      <c r="L17" s="13">
        <v>0</v>
      </c>
      <c r="M17" s="13">
        <v>633</v>
      </c>
      <c r="N17" s="13"/>
      <c r="O17" s="13">
        <v>255</v>
      </c>
      <c r="P17" s="13">
        <v>234</v>
      </c>
      <c r="Q17" s="13" t="s">
        <v>174</v>
      </c>
      <c r="R17" s="13">
        <v>14</v>
      </c>
      <c r="S17" s="13">
        <v>106</v>
      </c>
      <c r="T17" s="13">
        <v>237</v>
      </c>
      <c r="U17" s="13">
        <v>0</v>
      </c>
      <c r="V17" s="13">
        <v>276</v>
      </c>
      <c r="W17" s="13"/>
      <c r="X17" s="13">
        <v>43</v>
      </c>
      <c r="Y17" s="13">
        <v>4</v>
      </c>
      <c r="Z17" s="13"/>
      <c r="AA17" s="13">
        <v>7221810</v>
      </c>
      <c r="AB17" s="13">
        <v>13226</v>
      </c>
      <c r="AC17" s="13">
        <v>2889502</v>
      </c>
      <c r="AD17" s="13">
        <v>2262548</v>
      </c>
      <c r="AE17" s="13">
        <v>0</v>
      </c>
      <c r="AF17" s="13">
        <v>2005454</v>
      </c>
      <c r="AG17" s="13">
        <v>0</v>
      </c>
      <c r="AH17" s="13">
        <v>51080</v>
      </c>
      <c r="AI17" s="13" t="s">
        <v>175</v>
      </c>
      <c r="AJ17" s="13">
        <v>11</v>
      </c>
      <c r="AK17" s="13" t="s">
        <v>103</v>
      </c>
      <c r="AL17" s="13">
        <v>7</v>
      </c>
      <c r="AM17" s="13">
        <v>4</v>
      </c>
      <c r="AN17" s="13">
        <v>0</v>
      </c>
      <c r="AO17" s="13">
        <v>0</v>
      </c>
      <c r="AP17" s="13">
        <v>0</v>
      </c>
      <c r="AQ17" s="13">
        <v>0</v>
      </c>
      <c r="AR17" s="13">
        <v>0</v>
      </c>
      <c r="AS17" s="13">
        <v>0</v>
      </c>
      <c r="AT17" s="13"/>
      <c r="AU17" s="13">
        <v>9</v>
      </c>
      <c r="AV17" s="13">
        <v>0</v>
      </c>
      <c r="AW17" s="13">
        <v>0</v>
      </c>
      <c r="AX17" s="13">
        <v>2</v>
      </c>
      <c r="AY17" s="13"/>
      <c r="AZ17" s="13">
        <v>2</v>
      </c>
      <c r="BA17" s="13">
        <v>4</v>
      </c>
      <c r="BB17" s="13">
        <v>0</v>
      </c>
      <c r="BC17" s="13">
        <v>0</v>
      </c>
      <c r="BD17" s="13">
        <v>5</v>
      </c>
      <c r="BE17" s="13">
        <v>0</v>
      </c>
      <c r="BF17" s="13">
        <v>4</v>
      </c>
      <c r="BG17" s="13">
        <v>0</v>
      </c>
      <c r="BH17" s="13"/>
      <c r="BI17" s="13">
        <v>136653</v>
      </c>
      <c r="BJ17" s="13">
        <v>2082</v>
      </c>
      <c r="BK17" s="13">
        <v>116660</v>
      </c>
      <c r="BL17" s="13">
        <v>0</v>
      </c>
      <c r="BM17" s="13">
        <v>0</v>
      </c>
      <c r="BN17" s="13">
        <v>17908</v>
      </c>
      <c r="BO17" s="13">
        <v>0</v>
      </c>
      <c r="BP17" s="13">
        <v>0</v>
      </c>
      <c r="BQ17" s="13">
        <v>0</v>
      </c>
      <c r="BR17" s="13" t="s">
        <v>175</v>
      </c>
      <c r="BS17" s="13">
        <v>215</v>
      </c>
      <c r="BT17" s="13" t="s">
        <v>103</v>
      </c>
      <c r="BU17" s="13">
        <v>100</v>
      </c>
      <c r="BV17" s="13">
        <v>115</v>
      </c>
      <c r="BW17" s="13">
        <v>0</v>
      </c>
      <c r="BX17" s="13">
        <v>24</v>
      </c>
      <c r="BY17" s="13">
        <v>76</v>
      </c>
      <c r="BZ17" s="13">
        <v>23</v>
      </c>
      <c r="CA17" s="13">
        <v>92</v>
      </c>
      <c r="CB17" s="13"/>
      <c r="CC17" s="13">
        <v>95</v>
      </c>
      <c r="CD17" s="13" t="s">
        <v>103</v>
      </c>
      <c r="CE17" s="13">
        <v>47</v>
      </c>
      <c r="CF17" s="13">
        <v>48</v>
      </c>
      <c r="CG17" s="13"/>
      <c r="CH17" s="13">
        <v>3</v>
      </c>
      <c r="CI17" s="13">
        <v>27</v>
      </c>
      <c r="CJ17" s="13">
        <v>69</v>
      </c>
      <c r="CK17" s="13">
        <v>0</v>
      </c>
      <c r="CL17" s="13">
        <v>114</v>
      </c>
      <c r="CM17" s="13">
        <v>0</v>
      </c>
      <c r="CN17" s="13">
        <v>14</v>
      </c>
      <c r="CO17" s="13">
        <v>1</v>
      </c>
      <c r="CP17" s="13"/>
      <c r="CQ17" s="13">
        <v>2585451</v>
      </c>
      <c r="CR17" s="13">
        <v>3018</v>
      </c>
      <c r="CS17" s="13">
        <v>877610</v>
      </c>
      <c r="CT17" s="13">
        <v>768975</v>
      </c>
      <c r="CU17" s="13">
        <v>0</v>
      </c>
      <c r="CV17" s="13">
        <v>923848</v>
      </c>
      <c r="CW17" s="13">
        <v>0</v>
      </c>
      <c r="CX17" s="13">
        <v>12000</v>
      </c>
      <c r="CY17" s="13" t="s">
        <v>175</v>
      </c>
    </row>
    <row r="18" spans="1:103" x14ac:dyDescent="0.35">
      <c r="A18" s="13">
        <v>872</v>
      </c>
      <c r="B18" s="13" t="s">
        <v>176</v>
      </c>
      <c r="C18" s="13">
        <v>2</v>
      </c>
      <c r="D18" s="13">
        <v>552</v>
      </c>
      <c r="E18" s="13" t="s">
        <v>103</v>
      </c>
      <c r="F18" s="13">
        <v>32</v>
      </c>
      <c r="G18" s="13">
        <v>61</v>
      </c>
      <c r="H18" s="13">
        <v>261</v>
      </c>
      <c r="I18" s="13">
        <v>150</v>
      </c>
      <c r="J18" s="13">
        <v>48</v>
      </c>
      <c r="K18" s="13">
        <v>32</v>
      </c>
      <c r="L18" s="13">
        <v>61</v>
      </c>
      <c r="M18" s="13">
        <v>552</v>
      </c>
      <c r="N18" s="13"/>
      <c r="O18" s="13">
        <v>497</v>
      </c>
      <c r="P18" s="13">
        <v>54</v>
      </c>
      <c r="Q18" s="13" t="s">
        <v>177</v>
      </c>
      <c r="R18" s="13">
        <v>2</v>
      </c>
      <c r="S18" s="13">
        <v>401</v>
      </c>
      <c r="T18" s="13">
        <v>0</v>
      </c>
      <c r="U18" s="13">
        <v>0</v>
      </c>
      <c r="V18" s="13">
        <v>149</v>
      </c>
      <c r="W18" s="13">
        <v>0</v>
      </c>
      <c r="X18" s="13">
        <v>45</v>
      </c>
      <c r="Y18" s="13">
        <v>2</v>
      </c>
      <c r="Z18" s="13"/>
      <c r="AA18" s="13">
        <v>4887270.3899999997</v>
      </c>
      <c r="AB18" s="13">
        <v>1759.2</v>
      </c>
      <c r="AC18" s="13">
        <v>438834.76</v>
      </c>
      <c r="AD18" s="13">
        <v>0</v>
      </c>
      <c r="AE18" s="13">
        <v>0</v>
      </c>
      <c r="AF18" s="13">
        <v>497176.43</v>
      </c>
      <c r="AG18" s="13"/>
      <c r="AH18" s="13">
        <v>29360</v>
      </c>
      <c r="AI18" s="13"/>
      <c r="AJ18" s="13">
        <v>253</v>
      </c>
      <c r="AK18" s="13" t="s">
        <v>103</v>
      </c>
      <c r="AL18" s="13">
        <v>28</v>
      </c>
      <c r="AM18" s="13">
        <v>225</v>
      </c>
      <c r="AN18" s="13">
        <v>0</v>
      </c>
      <c r="AO18" s="13">
        <v>0</v>
      </c>
      <c r="AP18" s="13">
        <v>0</v>
      </c>
      <c r="AQ18" s="13">
        <v>0</v>
      </c>
      <c r="AR18" s="13">
        <v>0</v>
      </c>
      <c r="AS18" s="13">
        <v>0</v>
      </c>
      <c r="AT18" s="13"/>
      <c r="AU18" s="13">
        <v>120</v>
      </c>
      <c r="AV18" s="13">
        <v>81</v>
      </c>
      <c r="AW18" s="13">
        <v>24</v>
      </c>
      <c r="AX18" s="13">
        <v>28</v>
      </c>
      <c r="AY18" s="13"/>
      <c r="AZ18" s="13">
        <v>61</v>
      </c>
      <c r="BA18" s="13">
        <v>46</v>
      </c>
      <c r="BB18" s="13">
        <v>136</v>
      </c>
      <c r="BC18" s="13">
        <v>0</v>
      </c>
      <c r="BD18" s="13">
        <v>10</v>
      </c>
      <c r="BE18" s="13"/>
      <c r="BF18" s="13">
        <v>1</v>
      </c>
      <c r="BG18" s="13">
        <v>0</v>
      </c>
      <c r="BH18" s="13"/>
      <c r="BI18" s="13">
        <v>504037.99</v>
      </c>
      <c r="BJ18" s="13">
        <v>71381</v>
      </c>
      <c r="BK18" s="13">
        <v>279539.7</v>
      </c>
      <c r="BL18" s="13">
        <v>494835</v>
      </c>
      <c r="BM18" s="13">
        <v>0</v>
      </c>
      <c r="BN18" s="13">
        <v>12074.96</v>
      </c>
      <c r="BO18" s="13">
        <v>353792.67</v>
      </c>
      <c r="BP18" s="13">
        <v>0</v>
      </c>
      <c r="BQ18" s="13">
        <v>74138.039999999994</v>
      </c>
      <c r="BR18" s="13" t="s">
        <v>178</v>
      </c>
      <c r="BS18" s="13">
        <v>149</v>
      </c>
      <c r="BT18" s="13" t="s">
        <v>103</v>
      </c>
      <c r="BU18" s="13">
        <v>114</v>
      </c>
      <c r="BV18" s="13">
        <v>35</v>
      </c>
      <c r="BW18" s="13">
        <v>0</v>
      </c>
      <c r="BX18" s="13">
        <v>45</v>
      </c>
      <c r="BY18" s="13">
        <v>69</v>
      </c>
      <c r="BZ18" s="13">
        <v>35</v>
      </c>
      <c r="CA18" s="13">
        <v>0</v>
      </c>
      <c r="CB18" s="13"/>
      <c r="CC18" s="13">
        <v>115</v>
      </c>
      <c r="CD18" s="13" t="s">
        <v>103</v>
      </c>
      <c r="CE18" s="13">
        <v>74</v>
      </c>
      <c r="CF18" s="13">
        <v>41</v>
      </c>
      <c r="CG18" s="13"/>
      <c r="CH18" s="13">
        <v>3</v>
      </c>
      <c r="CI18" s="13">
        <v>67</v>
      </c>
      <c r="CJ18" s="13">
        <v>0</v>
      </c>
      <c r="CK18" s="13">
        <v>0</v>
      </c>
      <c r="CL18" s="13">
        <v>79</v>
      </c>
      <c r="CM18" s="13">
        <v>0</v>
      </c>
      <c r="CN18" s="13">
        <v>9</v>
      </c>
      <c r="CO18" s="13">
        <v>18</v>
      </c>
      <c r="CP18" s="13"/>
      <c r="CQ18" s="13">
        <v>530425.71</v>
      </c>
      <c r="CR18" s="13">
        <v>2638.8</v>
      </c>
      <c r="CS18" s="13">
        <v>404824.7</v>
      </c>
      <c r="CT18" s="13">
        <v>0</v>
      </c>
      <c r="CU18" s="13">
        <v>0</v>
      </c>
      <c r="CV18" s="13">
        <v>147511.35999999999</v>
      </c>
      <c r="CW18" s="13">
        <v>24549.15</v>
      </c>
      <c r="CX18" s="13">
        <v>7340</v>
      </c>
      <c r="CY18" s="13" t="s">
        <v>179</v>
      </c>
    </row>
    <row r="19" spans="1:103" x14ac:dyDescent="0.35">
      <c r="A19" s="13">
        <v>306</v>
      </c>
      <c r="B19" s="13" t="s">
        <v>180</v>
      </c>
      <c r="C19" s="13">
        <v>2</v>
      </c>
      <c r="D19" s="13">
        <v>1717</v>
      </c>
      <c r="E19" s="13" t="s">
        <v>103</v>
      </c>
      <c r="F19" s="13">
        <v>186</v>
      </c>
      <c r="G19" s="13">
        <v>154</v>
      </c>
      <c r="H19" s="13">
        <v>1116</v>
      </c>
      <c r="I19" s="13">
        <v>380</v>
      </c>
      <c r="J19" s="13">
        <v>14</v>
      </c>
      <c r="K19" s="13">
        <v>144</v>
      </c>
      <c r="L19" s="13">
        <v>85</v>
      </c>
      <c r="M19" s="13">
        <v>1701</v>
      </c>
      <c r="N19" s="13" t="s">
        <v>181</v>
      </c>
      <c r="O19" s="13"/>
      <c r="P19" s="13"/>
      <c r="Q19" s="13" t="s">
        <v>182</v>
      </c>
      <c r="R19" s="13">
        <v>0</v>
      </c>
      <c r="S19" s="13">
        <v>863</v>
      </c>
      <c r="T19" s="13">
        <v>348</v>
      </c>
      <c r="U19" s="13">
        <v>348</v>
      </c>
      <c r="V19" s="13">
        <v>158</v>
      </c>
      <c r="W19" s="13">
        <v>0</v>
      </c>
      <c r="X19" s="13">
        <v>217</v>
      </c>
      <c r="Y19" s="13">
        <v>13</v>
      </c>
      <c r="Z19" s="13" t="s">
        <v>183</v>
      </c>
      <c r="AA19" s="13">
        <v>18476657</v>
      </c>
      <c r="AB19" s="13">
        <v>0</v>
      </c>
      <c r="AC19" s="13">
        <v>11961182</v>
      </c>
      <c r="AD19" s="13">
        <v>3367502</v>
      </c>
      <c r="AE19" s="13">
        <v>2422434</v>
      </c>
      <c r="AF19" s="13">
        <v>521512</v>
      </c>
      <c r="AG19" s="13">
        <v>0</v>
      </c>
      <c r="AH19" s="13">
        <v>204137</v>
      </c>
      <c r="AI19" s="13" t="s">
        <v>184</v>
      </c>
      <c r="AJ19" s="13">
        <v>16</v>
      </c>
      <c r="AK19" s="13" t="s">
        <v>108</v>
      </c>
      <c r="AL19" s="13"/>
      <c r="AM19" s="13"/>
      <c r="AN19" s="13"/>
      <c r="AO19" s="13"/>
      <c r="AP19" s="13"/>
      <c r="AQ19" s="13"/>
      <c r="AR19" s="13"/>
      <c r="AS19" s="13">
        <v>0</v>
      </c>
      <c r="AT19" s="13" t="s">
        <v>185</v>
      </c>
      <c r="AU19" s="13"/>
      <c r="AV19" s="13"/>
      <c r="AW19" s="13"/>
      <c r="AX19" s="13"/>
      <c r="AY19" s="13" t="s">
        <v>186</v>
      </c>
      <c r="AZ19" s="13">
        <v>0</v>
      </c>
      <c r="BA19" s="13">
        <v>11</v>
      </c>
      <c r="BB19" s="13">
        <v>0</v>
      </c>
      <c r="BC19" s="13">
        <v>0</v>
      </c>
      <c r="BD19" s="13">
        <v>0</v>
      </c>
      <c r="BE19" s="13">
        <v>5</v>
      </c>
      <c r="BF19" s="13">
        <v>8</v>
      </c>
      <c r="BG19" s="13">
        <v>1</v>
      </c>
      <c r="BH19" s="13"/>
      <c r="BI19" s="13">
        <v>185019</v>
      </c>
      <c r="BJ19" s="13">
        <v>0</v>
      </c>
      <c r="BK19" s="13">
        <v>137519</v>
      </c>
      <c r="BL19" s="13">
        <v>0</v>
      </c>
      <c r="BM19" s="13">
        <v>0</v>
      </c>
      <c r="BN19" s="13">
        <v>0</v>
      </c>
      <c r="BO19" s="13">
        <v>47500</v>
      </c>
      <c r="BP19" s="13">
        <v>0</v>
      </c>
      <c r="BQ19" s="13">
        <v>0</v>
      </c>
      <c r="BR19" s="13"/>
      <c r="BS19" s="13">
        <v>693</v>
      </c>
      <c r="BT19" s="13" t="s">
        <v>108</v>
      </c>
      <c r="BU19" s="13"/>
      <c r="BV19" s="13"/>
      <c r="BW19" s="13"/>
      <c r="BX19" s="13"/>
      <c r="BY19" s="13"/>
      <c r="BZ19" s="13"/>
      <c r="CA19" s="13"/>
      <c r="CB19" s="13" t="s">
        <v>187</v>
      </c>
      <c r="CC19" s="13">
        <v>74</v>
      </c>
      <c r="CD19" s="13" t="s">
        <v>108</v>
      </c>
      <c r="CE19" s="13"/>
      <c r="CF19" s="13"/>
      <c r="CG19" s="13"/>
      <c r="CH19" s="13">
        <v>0</v>
      </c>
      <c r="CI19" s="13">
        <v>348</v>
      </c>
      <c r="CJ19" s="13">
        <v>141</v>
      </c>
      <c r="CK19" s="13">
        <v>140</v>
      </c>
      <c r="CL19" s="13">
        <v>64</v>
      </c>
      <c r="CM19" s="13">
        <v>0</v>
      </c>
      <c r="CN19" s="13">
        <v>87</v>
      </c>
      <c r="CO19" s="13">
        <v>12</v>
      </c>
      <c r="CP19" s="13"/>
      <c r="CQ19" s="13">
        <v>7563423</v>
      </c>
      <c r="CR19" s="13">
        <v>0</v>
      </c>
      <c r="CS19" s="13">
        <v>4827664</v>
      </c>
      <c r="CT19" s="13">
        <v>1359161</v>
      </c>
      <c r="CU19" s="13">
        <v>977676</v>
      </c>
      <c r="CV19" s="13">
        <v>210488</v>
      </c>
      <c r="CW19" s="13">
        <v>0</v>
      </c>
      <c r="CX19" s="13">
        <v>188434</v>
      </c>
      <c r="CY19" s="13" t="s">
        <v>188</v>
      </c>
    </row>
    <row r="20" spans="1:103" x14ac:dyDescent="0.35">
      <c r="A20" s="13">
        <v>873</v>
      </c>
      <c r="B20" s="13" t="s">
        <v>189</v>
      </c>
      <c r="C20" s="13">
        <v>2</v>
      </c>
      <c r="D20" s="13">
        <v>2174</v>
      </c>
      <c r="E20" s="13" t="s">
        <v>108</v>
      </c>
      <c r="F20" s="13"/>
      <c r="G20" s="13"/>
      <c r="H20" s="13"/>
      <c r="I20" s="13"/>
      <c r="J20" s="13"/>
      <c r="K20" s="13"/>
      <c r="L20" s="13"/>
      <c r="M20" s="13"/>
      <c r="N20" s="13"/>
      <c r="O20" s="13"/>
      <c r="P20" s="13"/>
      <c r="Q20" s="13"/>
      <c r="R20" s="13">
        <v>3</v>
      </c>
      <c r="S20" s="13">
        <v>0</v>
      </c>
      <c r="T20" s="13">
        <v>1948</v>
      </c>
      <c r="U20" s="13"/>
      <c r="V20" s="13">
        <v>223</v>
      </c>
      <c r="W20" s="13"/>
      <c r="X20" s="13">
        <v>494</v>
      </c>
      <c r="Y20" s="13"/>
      <c r="Z20" s="13" t="s">
        <v>262</v>
      </c>
      <c r="AA20" s="13">
        <v>26151145</v>
      </c>
      <c r="AB20" s="13">
        <v>2226.89</v>
      </c>
      <c r="AC20" s="13"/>
      <c r="AD20" s="13">
        <v>25411257</v>
      </c>
      <c r="AE20" s="13"/>
      <c r="AF20" s="13">
        <v>737661</v>
      </c>
      <c r="AG20" s="13"/>
      <c r="AH20" s="13"/>
      <c r="AI20" s="13" t="s">
        <v>262</v>
      </c>
      <c r="AJ20" s="13">
        <v>10019</v>
      </c>
      <c r="AK20" s="13" t="s">
        <v>103</v>
      </c>
      <c r="AL20" s="13">
        <v>1059</v>
      </c>
      <c r="AM20" s="13">
        <v>8960</v>
      </c>
      <c r="AN20" s="13"/>
      <c r="AO20" s="13"/>
      <c r="AP20" s="13"/>
      <c r="AQ20" s="13"/>
      <c r="AR20" s="13"/>
      <c r="AS20" s="13"/>
      <c r="AT20" s="13"/>
      <c r="AU20" s="13"/>
      <c r="AV20" s="13"/>
      <c r="AW20" s="13">
        <v>120</v>
      </c>
      <c r="AX20" s="13"/>
      <c r="AY20" s="13"/>
      <c r="AZ20" s="13">
        <v>291</v>
      </c>
      <c r="BA20" s="13">
        <v>0</v>
      </c>
      <c r="BB20" s="13">
        <v>9721</v>
      </c>
      <c r="BC20" s="13"/>
      <c r="BD20" s="13">
        <v>7</v>
      </c>
      <c r="BE20" s="13"/>
      <c r="BF20" s="13">
        <v>48</v>
      </c>
      <c r="BG20" s="13"/>
      <c r="BH20" s="13" t="s">
        <v>262</v>
      </c>
      <c r="BI20" s="13">
        <v>14790685</v>
      </c>
      <c r="BJ20" s="13">
        <v>81600</v>
      </c>
      <c r="BK20" s="13"/>
      <c r="BL20" s="13">
        <v>14687242</v>
      </c>
      <c r="BM20" s="13"/>
      <c r="BN20" s="13">
        <v>21842</v>
      </c>
      <c r="BO20" s="13"/>
      <c r="BP20" s="13"/>
      <c r="BQ20" s="13"/>
      <c r="BR20" s="13" t="s">
        <v>262</v>
      </c>
      <c r="BS20" s="13">
        <v>623</v>
      </c>
      <c r="BT20" s="13" t="s">
        <v>108</v>
      </c>
      <c r="BU20" s="13"/>
      <c r="BV20" s="13"/>
      <c r="BW20" s="13"/>
      <c r="BX20" s="13"/>
      <c r="BY20" s="13"/>
      <c r="BZ20" s="13"/>
      <c r="CA20" s="13"/>
      <c r="CB20" s="13"/>
      <c r="CC20" s="13"/>
      <c r="CD20" s="13"/>
      <c r="CE20" s="13"/>
      <c r="CF20" s="13"/>
      <c r="CG20" s="13"/>
      <c r="CH20" s="13">
        <v>266</v>
      </c>
      <c r="CI20" s="13">
        <v>0</v>
      </c>
      <c r="CJ20" s="13">
        <v>557</v>
      </c>
      <c r="CK20" s="13"/>
      <c r="CL20" s="13">
        <v>63</v>
      </c>
      <c r="CM20" s="13"/>
      <c r="CN20" s="13">
        <v>111</v>
      </c>
      <c r="CO20" s="13">
        <v>0</v>
      </c>
      <c r="CP20" s="13" t="s">
        <v>262</v>
      </c>
      <c r="CQ20" s="13">
        <v>3832089</v>
      </c>
      <c r="CR20" s="13">
        <v>48238</v>
      </c>
      <c r="CS20" s="13"/>
      <c r="CT20" s="13">
        <v>3483392</v>
      </c>
      <c r="CU20" s="13"/>
      <c r="CV20" s="13">
        <v>300458</v>
      </c>
      <c r="CW20" s="13"/>
      <c r="CX20" s="13"/>
      <c r="CY20" s="13" t="s">
        <v>262</v>
      </c>
    </row>
    <row r="21" spans="1:103" x14ac:dyDescent="0.35">
      <c r="A21" s="13">
        <v>318</v>
      </c>
      <c r="B21" s="13" t="s">
        <v>190</v>
      </c>
      <c r="C21" s="13">
        <v>2</v>
      </c>
      <c r="D21" s="13">
        <v>322</v>
      </c>
      <c r="E21" s="13" t="s">
        <v>108</v>
      </c>
      <c r="F21" s="13"/>
      <c r="G21" s="13"/>
      <c r="H21" s="13"/>
      <c r="I21" s="13"/>
      <c r="J21" s="13"/>
      <c r="K21" s="13"/>
      <c r="L21" s="13"/>
      <c r="M21" s="13">
        <v>322</v>
      </c>
      <c r="N21" s="13"/>
      <c r="O21" s="13">
        <v>259</v>
      </c>
      <c r="P21" s="13">
        <v>63</v>
      </c>
      <c r="Q21" s="13"/>
      <c r="R21" s="13">
        <v>1</v>
      </c>
      <c r="S21" s="13">
        <v>131</v>
      </c>
      <c r="T21" s="13">
        <v>0</v>
      </c>
      <c r="U21" s="13">
        <v>0</v>
      </c>
      <c r="V21" s="13">
        <v>48</v>
      </c>
      <c r="W21" s="13">
        <v>142</v>
      </c>
      <c r="X21" s="13">
        <v>24</v>
      </c>
      <c r="Y21" s="13">
        <v>5</v>
      </c>
      <c r="Z21" s="13" t="s">
        <v>191</v>
      </c>
      <c r="AA21" s="13">
        <v>3769543.62</v>
      </c>
      <c r="AB21" s="13">
        <v>0</v>
      </c>
      <c r="AC21" s="13">
        <v>1400628.93</v>
      </c>
      <c r="AD21" s="13">
        <v>0</v>
      </c>
      <c r="AE21" s="13">
        <v>0</v>
      </c>
      <c r="AF21" s="13">
        <v>258544.76</v>
      </c>
      <c r="AG21" s="13">
        <v>263333.8</v>
      </c>
      <c r="AH21" s="13">
        <v>25465</v>
      </c>
      <c r="AI21" s="13" t="s">
        <v>192</v>
      </c>
      <c r="AJ21" s="13">
        <v>0</v>
      </c>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v>0</v>
      </c>
      <c r="BJ21" s="13">
        <v>0</v>
      </c>
      <c r="BK21" s="13">
        <v>0</v>
      </c>
      <c r="BL21" s="13">
        <v>0</v>
      </c>
      <c r="BM21" s="13">
        <v>0</v>
      </c>
      <c r="BN21" s="13">
        <v>0</v>
      </c>
      <c r="BO21" s="13">
        <v>0</v>
      </c>
      <c r="BP21" s="13">
        <v>0</v>
      </c>
      <c r="BQ21" s="13">
        <v>0</v>
      </c>
      <c r="BR21" s="13" t="s">
        <v>193</v>
      </c>
      <c r="BS21" s="13">
        <v>66</v>
      </c>
      <c r="BT21" s="13" t="s">
        <v>108</v>
      </c>
      <c r="BU21" s="13"/>
      <c r="BV21" s="13"/>
      <c r="BW21" s="13"/>
      <c r="BX21" s="13"/>
      <c r="BY21" s="13"/>
      <c r="BZ21" s="13"/>
      <c r="CA21" s="13"/>
      <c r="CB21" s="13"/>
      <c r="CC21" s="13">
        <v>51</v>
      </c>
      <c r="CD21" s="13" t="s">
        <v>108</v>
      </c>
      <c r="CE21" s="13"/>
      <c r="CF21" s="13"/>
      <c r="CG21" s="13"/>
      <c r="CH21" s="13">
        <v>1</v>
      </c>
      <c r="CI21" s="13">
        <v>28</v>
      </c>
      <c r="CJ21" s="13">
        <v>0</v>
      </c>
      <c r="CK21" s="13">
        <v>0</v>
      </c>
      <c r="CL21" s="13">
        <v>15</v>
      </c>
      <c r="CM21" s="13">
        <v>22</v>
      </c>
      <c r="CN21" s="13">
        <v>5</v>
      </c>
      <c r="CO21" s="13">
        <v>3</v>
      </c>
      <c r="CP21" s="13"/>
      <c r="CQ21" s="13">
        <v>772639.38</v>
      </c>
      <c r="CR21" s="13">
        <v>0</v>
      </c>
      <c r="CS21" s="13">
        <v>299371.07</v>
      </c>
      <c r="CT21" s="13">
        <v>0</v>
      </c>
      <c r="CU21" s="13">
        <v>0</v>
      </c>
      <c r="CV21" s="13">
        <v>80795.240000000005</v>
      </c>
      <c r="CW21" s="13">
        <v>40798.199999999997</v>
      </c>
      <c r="CX21" s="13">
        <v>15279</v>
      </c>
      <c r="CY21" s="13" t="s">
        <v>192</v>
      </c>
    </row>
    <row r="22" spans="1:103" x14ac:dyDescent="0.35">
      <c r="A22" s="13">
        <v>309</v>
      </c>
      <c r="B22" s="13" t="s">
        <v>194</v>
      </c>
      <c r="C22" s="13">
        <v>2</v>
      </c>
      <c r="D22" s="13">
        <v>540</v>
      </c>
      <c r="E22" s="13" t="s">
        <v>103</v>
      </c>
      <c r="F22" s="13">
        <v>33</v>
      </c>
      <c r="G22" s="13">
        <v>15</v>
      </c>
      <c r="H22" s="13">
        <v>402</v>
      </c>
      <c r="I22" s="13">
        <v>76</v>
      </c>
      <c r="J22" s="13">
        <v>14</v>
      </c>
      <c r="K22" s="13">
        <v>14</v>
      </c>
      <c r="L22" s="13">
        <v>0</v>
      </c>
      <c r="M22" s="13">
        <v>520</v>
      </c>
      <c r="N22" s="13"/>
      <c r="O22" s="13">
        <v>256</v>
      </c>
      <c r="P22" s="13">
        <v>281</v>
      </c>
      <c r="Q22" s="13"/>
      <c r="R22" s="13">
        <v>0</v>
      </c>
      <c r="S22" s="13">
        <v>68</v>
      </c>
      <c r="T22" s="13">
        <v>434</v>
      </c>
      <c r="U22" s="13">
        <v>0</v>
      </c>
      <c r="V22" s="13">
        <v>32</v>
      </c>
      <c r="W22" s="13">
        <v>3</v>
      </c>
      <c r="X22" s="13">
        <v>44</v>
      </c>
      <c r="Y22" s="13">
        <v>6</v>
      </c>
      <c r="Z22" s="13"/>
      <c r="AA22" s="13">
        <v>5774694.3600000003</v>
      </c>
      <c r="AB22" s="13">
        <v>0</v>
      </c>
      <c r="AC22" s="13">
        <v>1513065.49</v>
      </c>
      <c r="AD22" s="13">
        <v>2296938.7599999998</v>
      </c>
      <c r="AE22" s="13">
        <v>0</v>
      </c>
      <c r="AF22" s="13">
        <v>347368.4</v>
      </c>
      <c r="AG22" s="13">
        <v>1540922</v>
      </c>
      <c r="AH22" s="13">
        <v>76399.710000000006</v>
      </c>
      <c r="AI22" s="13" t="s">
        <v>195</v>
      </c>
      <c r="AJ22" s="13">
        <v>1</v>
      </c>
      <c r="AK22" s="13" t="s">
        <v>103</v>
      </c>
      <c r="AL22" s="13">
        <v>0</v>
      </c>
      <c r="AM22" s="13">
        <v>0</v>
      </c>
      <c r="AN22" s="13">
        <v>0</v>
      </c>
      <c r="AO22" s="13">
        <v>0</v>
      </c>
      <c r="AP22" s="13">
        <v>1</v>
      </c>
      <c r="AQ22" s="13"/>
      <c r="AR22" s="13"/>
      <c r="AS22" s="13">
        <v>0</v>
      </c>
      <c r="AT22" s="13"/>
      <c r="AU22" s="13">
        <v>1</v>
      </c>
      <c r="AV22" s="13">
        <v>0</v>
      </c>
      <c r="AW22" s="13">
        <v>0</v>
      </c>
      <c r="AX22" s="13">
        <v>0</v>
      </c>
      <c r="AY22" s="13"/>
      <c r="AZ22" s="13">
        <v>0</v>
      </c>
      <c r="BA22" s="13">
        <v>1</v>
      </c>
      <c r="BB22" s="13">
        <v>0</v>
      </c>
      <c r="BC22" s="13">
        <v>0</v>
      </c>
      <c r="BD22" s="13">
        <v>0</v>
      </c>
      <c r="BE22" s="13">
        <v>0</v>
      </c>
      <c r="BF22" s="13">
        <v>1</v>
      </c>
      <c r="BG22" s="13">
        <v>0</v>
      </c>
      <c r="BH22" s="13"/>
      <c r="BI22" s="13">
        <v>3240</v>
      </c>
      <c r="BJ22" s="13">
        <v>0</v>
      </c>
      <c r="BK22" s="13">
        <v>3240</v>
      </c>
      <c r="BL22" s="13">
        <v>0</v>
      </c>
      <c r="BM22" s="13">
        <v>0</v>
      </c>
      <c r="BN22" s="13">
        <v>0</v>
      </c>
      <c r="BO22" s="13">
        <v>0</v>
      </c>
      <c r="BP22" s="13">
        <v>0</v>
      </c>
      <c r="BQ22" s="13">
        <v>0</v>
      </c>
      <c r="BR22" s="13"/>
      <c r="BS22" s="13">
        <v>157</v>
      </c>
      <c r="BT22" s="13" t="s">
        <v>103</v>
      </c>
      <c r="BU22" s="13">
        <v>105</v>
      </c>
      <c r="BV22" s="13">
        <v>51</v>
      </c>
      <c r="BW22" s="13">
        <v>1</v>
      </c>
      <c r="BX22" s="13">
        <v>1</v>
      </c>
      <c r="BY22" s="13">
        <v>104</v>
      </c>
      <c r="BZ22" s="13">
        <v>2</v>
      </c>
      <c r="CA22" s="13">
        <v>49</v>
      </c>
      <c r="CB22" s="13"/>
      <c r="CC22" s="13">
        <v>59</v>
      </c>
      <c r="CD22" s="13" t="s">
        <v>103</v>
      </c>
      <c r="CE22" s="13">
        <v>2</v>
      </c>
      <c r="CF22" s="13">
        <v>57</v>
      </c>
      <c r="CG22" s="13"/>
      <c r="CH22" s="13">
        <v>0</v>
      </c>
      <c r="CI22" s="13">
        <v>14</v>
      </c>
      <c r="CJ22" s="13">
        <v>114</v>
      </c>
      <c r="CK22" s="13">
        <v>0</v>
      </c>
      <c r="CL22" s="13">
        <v>21</v>
      </c>
      <c r="CM22" s="13">
        <v>8</v>
      </c>
      <c r="CN22" s="13">
        <v>12</v>
      </c>
      <c r="CO22" s="13">
        <v>8</v>
      </c>
      <c r="CP22" s="13"/>
      <c r="CQ22" s="13">
        <v>1043617.73</v>
      </c>
      <c r="CR22" s="13">
        <v>0</v>
      </c>
      <c r="CS22" s="13">
        <v>167075.87</v>
      </c>
      <c r="CT22" s="13">
        <v>357654.87</v>
      </c>
      <c r="CU22" s="13">
        <v>0</v>
      </c>
      <c r="CV22" s="13">
        <v>202631.6</v>
      </c>
      <c r="CW22" s="13">
        <v>214389.1</v>
      </c>
      <c r="CX22" s="13">
        <v>101866.29</v>
      </c>
      <c r="CY22" s="13" t="s">
        <v>196</v>
      </c>
    </row>
    <row r="23" spans="1:103" x14ac:dyDescent="0.35">
      <c r="A23" s="13">
        <v>314</v>
      </c>
      <c r="B23" s="13" t="s">
        <v>197</v>
      </c>
      <c r="C23" s="13">
        <v>2</v>
      </c>
      <c r="D23" s="13">
        <v>436</v>
      </c>
      <c r="E23" s="13" t="s">
        <v>108</v>
      </c>
      <c r="F23" s="13"/>
      <c r="G23" s="13"/>
      <c r="H23" s="13"/>
      <c r="I23" s="13"/>
      <c r="J23" s="13"/>
      <c r="K23" s="13"/>
      <c r="L23" s="13"/>
      <c r="M23" s="13">
        <v>436</v>
      </c>
      <c r="N23" s="13"/>
      <c r="O23" s="13">
        <v>334</v>
      </c>
      <c r="P23" s="13">
        <v>102</v>
      </c>
      <c r="Q23" s="13"/>
      <c r="R23" s="13">
        <v>3</v>
      </c>
      <c r="S23" s="13">
        <v>98</v>
      </c>
      <c r="T23" s="13">
        <v>0</v>
      </c>
      <c r="U23" s="13">
        <v>0</v>
      </c>
      <c r="V23" s="13">
        <v>58</v>
      </c>
      <c r="W23" s="13">
        <v>277</v>
      </c>
      <c r="X23" s="13">
        <v>6</v>
      </c>
      <c r="Y23" s="13">
        <v>10</v>
      </c>
      <c r="Z23" s="13" t="s">
        <v>191</v>
      </c>
      <c r="AA23" s="13">
        <v>3736243.19</v>
      </c>
      <c r="AB23" s="13">
        <v>0</v>
      </c>
      <c r="AC23" s="13">
        <v>1038574.68</v>
      </c>
      <c r="AD23" s="13">
        <v>0</v>
      </c>
      <c r="AE23" s="13">
        <v>0</v>
      </c>
      <c r="AF23" s="13">
        <v>331693.71000000002</v>
      </c>
      <c r="AG23" s="13">
        <v>245072.78</v>
      </c>
      <c r="AH23" s="13">
        <v>31360.71</v>
      </c>
      <c r="AI23" s="13" t="s">
        <v>192</v>
      </c>
      <c r="AJ23" s="13">
        <v>0</v>
      </c>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v>0</v>
      </c>
      <c r="BJ23" s="13">
        <v>0</v>
      </c>
      <c r="BK23" s="13">
        <v>0</v>
      </c>
      <c r="BL23" s="13">
        <v>0</v>
      </c>
      <c r="BM23" s="13">
        <v>0</v>
      </c>
      <c r="BN23" s="13">
        <v>0</v>
      </c>
      <c r="BO23" s="13">
        <v>0</v>
      </c>
      <c r="BP23" s="13">
        <v>0</v>
      </c>
      <c r="BQ23" s="13">
        <v>0</v>
      </c>
      <c r="BR23" s="13" t="s">
        <v>198</v>
      </c>
      <c r="BS23" s="13">
        <v>57</v>
      </c>
      <c r="BT23" s="13" t="s">
        <v>108</v>
      </c>
      <c r="BU23" s="13"/>
      <c r="BV23" s="13"/>
      <c r="BW23" s="13"/>
      <c r="BX23" s="13"/>
      <c r="BY23" s="13"/>
      <c r="BZ23" s="13"/>
      <c r="CA23" s="13"/>
      <c r="CB23" s="13"/>
      <c r="CC23" s="13">
        <v>29</v>
      </c>
      <c r="CD23" s="13" t="s">
        <v>108</v>
      </c>
      <c r="CE23" s="13"/>
      <c r="CF23" s="13"/>
      <c r="CG23" s="13"/>
      <c r="CH23" s="13">
        <v>0</v>
      </c>
      <c r="CI23" s="13">
        <v>19</v>
      </c>
      <c r="CJ23" s="13">
        <v>0</v>
      </c>
      <c r="CK23" s="13">
        <v>0</v>
      </c>
      <c r="CL23" s="13">
        <v>12</v>
      </c>
      <c r="CM23" s="13">
        <v>26</v>
      </c>
      <c r="CN23" s="13">
        <v>3</v>
      </c>
      <c r="CO23" s="13">
        <v>4</v>
      </c>
      <c r="CP23" s="13"/>
      <c r="CQ23" s="13">
        <v>488453.81</v>
      </c>
      <c r="CR23" s="13">
        <v>0</v>
      </c>
      <c r="CS23" s="13">
        <v>201356.32</v>
      </c>
      <c r="CT23" s="13">
        <v>0</v>
      </c>
      <c r="CU23" s="13">
        <v>0</v>
      </c>
      <c r="CV23" s="13">
        <v>68626.289999999994</v>
      </c>
      <c r="CW23" s="13">
        <v>23003.22</v>
      </c>
      <c r="CX23" s="13">
        <v>12544.29</v>
      </c>
      <c r="CY23" s="13"/>
    </row>
    <row r="24" spans="1:103" x14ac:dyDescent="0.35">
      <c r="A24" s="13">
        <v>893</v>
      </c>
      <c r="B24" s="13" t="s">
        <v>199</v>
      </c>
      <c r="C24" s="13">
        <v>2</v>
      </c>
      <c r="D24" s="13">
        <v>1011</v>
      </c>
      <c r="E24" s="13" t="s">
        <v>103</v>
      </c>
      <c r="F24" s="13">
        <v>78</v>
      </c>
      <c r="G24" s="13">
        <v>80</v>
      </c>
      <c r="H24" s="13">
        <v>467</v>
      </c>
      <c r="I24" s="13">
        <v>375</v>
      </c>
      <c r="J24" s="13">
        <v>8</v>
      </c>
      <c r="K24" s="13">
        <v>0</v>
      </c>
      <c r="L24" s="13"/>
      <c r="M24" s="13"/>
      <c r="N24" s="13" t="s">
        <v>200</v>
      </c>
      <c r="O24" s="13"/>
      <c r="P24" s="13"/>
      <c r="Q24" s="13" t="s">
        <v>201</v>
      </c>
      <c r="R24" s="13">
        <v>2</v>
      </c>
      <c r="S24" s="13">
        <v>661</v>
      </c>
      <c r="T24" s="13"/>
      <c r="U24" s="13">
        <v>150</v>
      </c>
      <c r="V24" s="13">
        <v>197</v>
      </c>
      <c r="W24" s="13">
        <v>0</v>
      </c>
      <c r="X24" s="13">
        <v>102</v>
      </c>
      <c r="Y24" s="13">
        <v>0</v>
      </c>
      <c r="Z24" s="13" t="s">
        <v>202</v>
      </c>
      <c r="AA24" s="13">
        <v>9818249</v>
      </c>
      <c r="AB24" s="13">
        <v>4000</v>
      </c>
      <c r="AC24" s="13">
        <v>7500000</v>
      </c>
      <c r="AD24" s="13">
        <v>450000</v>
      </c>
      <c r="AE24" s="13">
        <v>948248</v>
      </c>
      <c r="AF24" s="13">
        <v>920000</v>
      </c>
      <c r="AG24" s="13">
        <v>0</v>
      </c>
      <c r="AH24" s="13">
        <v>0</v>
      </c>
      <c r="AI24" s="13"/>
      <c r="AJ24" s="13">
        <v>4899</v>
      </c>
      <c r="AK24" s="13" t="s">
        <v>103</v>
      </c>
      <c r="AL24" s="13">
        <v>817</v>
      </c>
      <c r="AM24" s="13">
        <v>4082</v>
      </c>
      <c r="AN24" s="13">
        <v>0</v>
      </c>
      <c r="AO24" s="13">
        <v>0</v>
      </c>
      <c r="AP24" s="13">
        <v>0</v>
      </c>
      <c r="AQ24" s="13">
        <v>0</v>
      </c>
      <c r="AR24" s="13">
        <v>0</v>
      </c>
      <c r="AS24" s="13">
        <v>23</v>
      </c>
      <c r="AT24" s="13"/>
      <c r="AU24" s="13">
        <v>3837</v>
      </c>
      <c r="AV24" s="13">
        <v>531</v>
      </c>
      <c r="AW24" s="13">
        <v>371</v>
      </c>
      <c r="AX24" s="13">
        <v>160</v>
      </c>
      <c r="AY24" s="13"/>
      <c r="AZ24" s="13">
        <v>257</v>
      </c>
      <c r="BA24" s="13">
        <v>413</v>
      </c>
      <c r="BB24" s="13">
        <v>4169</v>
      </c>
      <c r="BC24" s="13">
        <v>0</v>
      </c>
      <c r="BD24" s="13">
        <v>48</v>
      </c>
      <c r="BE24" s="13">
        <v>10</v>
      </c>
      <c r="BF24" s="13">
        <v>20</v>
      </c>
      <c r="BG24" s="13">
        <v>0</v>
      </c>
      <c r="BH24" s="13"/>
      <c r="BI24" s="13">
        <v>8274998</v>
      </c>
      <c r="BJ24" s="13">
        <v>140000</v>
      </c>
      <c r="BK24" s="13">
        <v>1575000</v>
      </c>
      <c r="BL24" s="13">
        <v>6400000</v>
      </c>
      <c r="BM24" s="13">
        <v>0</v>
      </c>
      <c r="BN24" s="13">
        <v>159998</v>
      </c>
      <c r="BO24" s="13">
        <v>0</v>
      </c>
      <c r="BP24" s="13">
        <v>0</v>
      </c>
      <c r="BQ24" s="13"/>
      <c r="BR24" s="13" t="s">
        <v>203</v>
      </c>
      <c r="BS24" s="13">
        <v>224</v>
      </c>
      <c r="BT24" s="13" t="s">
        <v>103</v>
      </c>
      <c r="BU24" s="13">
        <v>143</v>
      </c>
      <c r="BV24" s="13">
        <v>39</v>
      </c>
      <c r="BW24" s="13">
        <v>42</v>
      </c>
      <c r="BX24" s="13">
        <v>30</v>
      </c>
      <c r="BY24" s="13">
        <v>112</v>
      </c>
      <c r="BZ24" s="13">
        <v>6</v>
      </c>
      <c r="CA24" s="13">
        <v>33</v>
      </c>
      <c r="CB24" s="13"/>
      <c r="CC24" s="13">
        <v>15</v>
      </c>
      <c r="CD24" s="13" t="s">
        <v>103</v>
      </c>
      <c r="CE24" s="13">
        <v>11</v>
      </c>
      <c r="CF24" s="13">
        <v>2</v>
      </c>
      <c r="CG24" s="13"/>
      <c r="CH24" s="13">
        <v>14</v>
      </c>
      <c r="CI24" s="13">
        <v>90</v>
      </c>
      <c r="CJ24" s="13">
        <v>28</v>
      </c>
      <c r="CK24" s="13">
        <v>35</v>
      </c>
      <c r="CL24" s="13">
        <v>17</v>
      </c>
      <c r="CM24" s="13">
        <v>0</v>
      </c>
      <c r="CN24" s="13">
        <v>43</v>
      </c>
      <c r="CO24" s="13">
        <v>2</v>
      </c>
      <c r="CP24" s="13"/>
      <c r="CQ24" s="13">
        <v>1748758</v>
      </c>
      <c r="CR24" s="13">
        <v>52498</v>
      </c>
      <c r="CS24" s="13">
        <v>1080000</v>
      </c>
      <c r="CT24" s="13">
        <v>320000</v>
      </c>
      <c r="CU24" s="13">
        <v>221258</v>
      </c>
      <c r="CV24" s="13">
        <v>74999</v>
      </c>
      <c r="CW24" s="13"/>
      <c r="CX24" s="13"/>
      <c r="CY24" s="13"/>
    </row>
    <row r="25" spans="1:103" x14ac:dyDescent="0.35">
      <c r="A25" s="13">
        <v>213</v>
      </c>
      <c r="B25" s="13" t="s">
        <v>207</v>
      </c>
      <c r="C25" s="13">
        <v>2</v>
      </c>
      <c r="D25" s="13">
        <v>334</v>
      </c>
      <c r="E25" s="13" t="s">
        <v>103</v>
      </c>
      <c r="F25" s="13">
        <v>263</v>
      </c>
      <c r="G25" s="13">
        <v>42</v>
      </c>
      <c r="H25" s="13">
        <v>8</v>
      </c>
      <c r="I25" s="13">
        <v>16</v>
      </c>
      <c r="J25" s="13">
        <v>5</v>
      </c>
      <c r="K25" s="13">
        <v>217</v>
      </c>
      <c r="L25" s="13">
        <v>12</v>
      </c>
      <c r="M25" s="13">
        <v>334</v>
      </c>
      <c r="N25" s="13" t="s">
        <v>205</v>
      </c>
      <c r="O25" s="13">
        <v>227</v>
      </c>
      <c r="P25" s="13">
        <v>107</v>
      </c>
      <c r="Q25" s="13"/>
      <c r="R25" s="13">
        <v>0</v>
      </c>
      <c r="S25" s="13">
        <v>130</v>
      </c>
      <c r="T25" s="13">
        <v>114</v>
      </c>
      <c r="U25" s="13">
        <v>0</v>
      </c>
      <c r="V25" s="13">
        <v>224</v>
      </c>
      <c r="W25" s="13"/>
      <c r="X25" s="13">
        <v>50</v>
      </c>
      <c r="Y25" s="13">
        <v>4</v>
      </c>
      <c r="Z25" s="13"/>
      <c r="AA25" s="13">
        <v>4121263</v>
      </c>
      <c r="AB25" s="13">
        <v>0</v>
      </c>
      <c r="AC25" s="13">
        <v>2557118</v>
      </c>
      <c r="AD25" s="13">
        <v>1028242</v>
      </c>
      <c r="AE25" s="13">
        <v>0</v>
      </c>
      <c r="AF25" s="13">
        <v>439571</v>
      </c>
      <c r="AG25" s="13">
        <v>96332</v>
      </c>
      <c r="AH25" s="13"/>
      <c r="AI25" s="13"/>
      <c r="AJ25" s="13">
        <v>0</v>
      </c>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v>0</v>
      </c>
      <c r="BJ25" s="13"/>
      <c r="BK25" s="13"/>
      <c r="BL25" s="13"/>
      <c r="BM25" s="13"/>
      <c r="BN25" s="13"/>
      <c r="BO25" s="13"/>
      <c r="BP25" s="13"/>
      <c r="BQ25" s="13"/>
      <c r="BR25" s="13"/>
      <c r="BS25" s="13">
        <v>109</v>
      </c>
      <c r="BT25" s="13" t="s">
        <v>108</v>
      </c>
      <c r="BU25" s="13"/>
      <c r="BV25" s="13"/>
      <c r="BW25" s="13"/>
      <c r="BX25" s="13"/>
      <c r="BY25" s="13"/>
      <c r="BZ25" s="13"/>
      <c r="CA25" s="13"/>
      <c r="CB25" s="13"/>
      <c r="CC25" s="13">
        <v>57</v>
      </c>
      <c r="CD25" s="13" t="s">
        <v>103</v>
      </c>
      <c r="CE25" s="13"/>
      <c r="CF25" s="13">
        <v>57</v>
      </c>
      <c r="CG25" s="13"/>
      <c r="CH25" s="13"/>
      <c r="CI25" s="13">
        <v>61</v>
      </c>
      <c r="CJ25" s="13">
        <v>31</v>
      </c>
      <c r="CK25" s="13"/>
      <c r="CL25" s="13">
        <v>61</v>
      </c>
      <c r="CM25" s="13"/>
      <c r="CN25" s="13">
        <v>31</v>
      </c>
      <c r="CO25" s="13">
        <v>13</v>
      </c>
      <c r="CP25" s="13"/>
      <c r="CQ25" s="13">
        <v>1632364</v>
      </c>
      <c r="CR25" s="13">
        <v>0</v>
      </c>
      <c r="CS25" s="13">
        <v>1167290</v>
      </c>
      <c r="CT25" s="13">
        <v>338980</v>
      </c>
      <c r="CU25" s="13">
        <v>0</v>
      </c>
      <c r="CV25" s="13">
        <v>103429</v>
      </c>
      <c r="CW25" s="13">
        <v>22666</v>
      </c>
      <c r="CX25" s="13"/>
      <c r="CY25" s="13" t="s">
        <v>206</v>
      </c>
    </row>
    <row r="26" spans="1:103" x14ac:dyDescent="0.35">
      <c r="A26" s="13">
        <v>207</v>
      </c>
      <c r="B26" s="13" t="s">
        <v>204</v>
      </c>
      <c r="C26" s="13">
        <v>2</v>
      </c>
      <c r="D26" s="13">
        <v>139</v>
      </c>
      <c r="E26" s="13" t="s">
        <v>103</v>
      </c>
      <c r="F26" s="13">
        <v>78</v>
      </c>
      <c r="G26" s="13">
        <v>28</v>
      </c>
      <c r="H26" s="13">
        <v>10</v>
      </c>
      <c r="I26" s="13">
        <v>13</v>
      </c>
      <c r="J26" s="13">
        <v>8</v>
      </c>
      <c r="K26" s="13">
        <v>63</v>
      </c>
      <c r="L26" s="13">
        <v>12</v>
      </c>
      <c r="M26" s="13">
        <v>139</v>
      </c>
      <c r="N26" s="13" t="s">
        <v>205</v>
      </c>
      <c r="O26" s="13">
        <v>94</v>
      </c>
      <c r="P26" s="13">
        <v>45</v>
      </c>
      <c r="Q26" s="13"/>
      <c r="R26" s="13"/>
      <c r="S26" s="13">
        <v>51</v>
      </c>
      <c r="T26" s="13">
        <v>42</v>
      </c>
      <c r="U26" s="13">
        <v>0</v>
      </c>
      <c r="V26" s="13">
        <v>124</v>
      </c>
      <c r="W26" s="13"/>
      <c r="X26" s="13">
        <v>16</v>
      </c>
      <c r="Y26" s="13">
        <v>2</v>
      </c>
      <c r="Z26" s="13"/>
      <c r="AA26" s="13">
        <v>1464697</v>
      </c>
      <c r="AB26" s="13">
        <v>0</v>
      </c>
      <c r="AC26" s="13">
        <v>1048883</v>
      </c>
      <c r="AD26" s="13">
        <v>415865</v>
      </c>
      <c r="AE26" s="13">
        <v>0</v>
      </c>
      <c r="AF26" s="13">
        <v>257178</v>
      </c>
      <c r="AG26" s="13">
        <v>59429</v>
      </c>
      <c r="AH26" s="13"/>
      <c r="AI26" s="13" t="s">
        <v>206</v>
      </c>
      <c r="AJ26" s="13">
        <v>0</v>
      </c>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v>0</v>
      </c>
      <c r="BJ26" s="13"/>
      <c r="BK26" s="13"/>
      <c r="BL26" s="13"/>
      <c r="BM26" s="13"/>
      <c r="BN26" s="13"/>
      <c r="BO26" s="13"/>
      <c r="BP26" s="13"/>
      <c r="BQ26" s="13"/>
      <c r="BR26" s="13"/>
      <c r="BS26" s="13">
        <v>64</v>
      </c>
      <c r="BT26" s="13" t="s">
        <v>108</v>
      </c>
      <c r="BU26" s="13"/>
      <c r="BV26" s="13"/>
      <c r="BW26" s="13"/>
      <c r="BX26" s="13"/>
      <c r="BY26" s="13"/>
      <c r="BZ26" s="13"/>
      <c r="CA26" s="13"/>
      <c r="CB26" s="13"/>
      <c r="CC26" s="13">
        <v>60</v>
      </c>
      <c r="CD26" s="13" t="s">
        <v>103</v>
      </c>
      <c r="CE26" s="13"/>
      <c r="CF26" s="13">
        <v>60</v>
      </c>
      <c r="CG26" s="13"/>
      <c r="CH26" s="13">
        <v>0</v>
      </c>
      <c r="CI26" s="13">
        <v>32</v>
      </c>
      <c r="CJ26" s="13">
        <v>19</v>
      </c>
      <c r="CK26" s="13"/>
      <c r="CL26" s="13">
        <v>31</v>
      </c>
      <c r="CM26" s="13"/>
      <c r="CN26" s="13">
        <v>9</v>
      </c>
      <c r="CO26" s="13">
        <v>5</v>
      </c>
      <c r="CP26" s="13"/>
      <c r="CQ26" s="13">
        <v>1042614</v>
      </c>
      <c r="CR26" s="13">
        <v>0</v>
      </c>
      <c r="CS26" s="13">
        <v>775569</v>
      </c>
      <c r="CT26" s="13">
        <v>267045</v>
      </c>
      <c r="CU26" s="13"/>
      <c r="CV26" s="13">
        <v>60513</v>
      </c>
      <c r="CW26" s="13">
        <v>13983</v>
      </c>
      <c r="CX26" s="13"/>
      <c r="CY26" s="13" t="s">
        <v>206</v>
      </c>
    </row>
    <row r="27" spans="1:103" x14ac:dyDescent="0.35">
      <c r="A27" s="13">
        <v>812</v>
      </c>
      <c r="B27" s="13" t="s">
        <v>208</v>
      </c>
      <c r="C27" s="13">
        <v>2</v>
      </c>
      <c r="D27" s="13">
        <v>491</v>
      </c>
      <c r="E27" s="13" t="s">
        <v>103</v>
      </c>
      <c r="F27" s="13">
        <v>21</v>
      </c>
      <c r="G27" s="13">
        <v>53</v>
      </c>
      <c r="H27" s="13">
        <v>272</v>
      </c>
      <c r="I27" s="13">
        <v>140</v>
      </c>
      <c r="J27" s="13">
        <v>5</v>
      </c>
      <c r="K27" s="13">
        <v>15</v>
      </c>
      <c r="L27" s="13">
        <v>6</v>
      </c>
      <c r="M27" s="13">
        <v>487</v>
      </c>
      <c r="N27" s="13"/>
      <c r="O27" s="13">
        <v>351</v>
      </c>
      <c r="P27" s="13">
        <v>140</v>
      </c>
      <c r="Q27" s="13"/>
      <c r="R27" s="13">
        <v>2</v>
      </c>
      <c r="S27" s="13">
        <v>281</v>
      </c>
      <c r="T27" s="13">
        <v>139</v>
      </c>
      <c r="U27" s="13">
        <v>43</v>
      </c>
      <c r="V27" s="13">
        <v>26</v>
      </c>
      <c r="W27" s="13">
        <v>0</v>
      </c>
      <c r="X27" s="13">
        <v>51</v>
      </c>
      <c r="Y27" s="13">
        <v>0</v>
      </c>
      <c r="Z27" s="13"/>
      <c r="AA27" s="13">
        <v>4916759.08</v>
      </c>
      <c r="AB27" s="13">
        <v>1925</v>
      </c>
      <c r="AC27" s="13">
        <v>3292454.47</v>
      </c>
      <c r="AD27" s="13">
        <v>727695.58</v>
      </c>
      <c r="AE27" s="13">
        <v>303003.95</v>
      </c>
      <c r="AF27" s="13">
        <v>75000</v>
      </c>
      <c r="AG27" s="13"/>
      <c r="AH27" s="13">
        <v>0</v>
      </c>
      <c r="AI27" s="13"/>
      <c r="AJ27" s="13">
        <v>282</v>
      </c>
      <c r="AK27" s="13" t="s">
        <v>103</v>
      </c>
      <c r="AL27" s="13">
        <v>35</v>
      </c>
      <c r="AM27" s="13">
        <v>239</v>
      </c>
      <c r="AN27" s="13">
        <v>0</v>
      </c>
      <c r="AO27" s="13">
        <v>0</v>
      </c>
      <c r="AP27" s="13">
        <v>7</v>
      </c>
      <c r="AQ27" s="13">
        <v>5</v>
      </c>
      <c r="AR27" s="13"/>
      <c r="AS27" s="13">
        <v>7</v>
      </c>
      <c r="AT27" s="13"/>
      <c r="AU27" s="13">
        <v>140</v>
      </c>
      <c r="AV27" s="13">
        <v>64</v>
      </c>
      <c r="AW27" s="13">
        <v>62</v>
      </c>
      <c r="AX27" s="13">
        <v>16</v>
      </c>
      <c r="AY27" s="13"/>
      <c r="AZ27" s="13">
        <v>66</v>
      </c>
      <c r="BA27" s="13">
        <v>41</v>
      </c>
      <c r="BB27" s="13">
        <v>175</v>
      </c>
      <c r="BC27" s="13">
        <v>0</v>
      </c>
      <c r="BD27" s="13">
        <v>0</v>
      </c>
      <c r="BE27" s="13"/>
      <c r="BF27" s="13">
        <v>0</v>
      </c>
      <c r="BG27" s="13">
        <v>0</v>
      </c>
      <c r="BH27" s="13"/>
      <c r="BI27" s="13">
        <v>579359.69999999995</v>
      </c>
      <c r="BJ27" s="13">
        <v>36575</v>
      </c>
      <c r="BK27" s="13">
        <v>180165.37</v>
      </c>
      <c r="BL27" s="13">
        <v>260114.63</v>
      </c>
      <c r="BM27" s="13">
        <v>0</v>
      </c>
      <c r="BN27" s="13">
        <v>2000</v>
      </c>
      <c r="BO27" s="13">
        <v>0</v>
      </c>
      <c r="BP27" s="13">
        <v>0</v>
      </c>
      <c r="BQ27" s="13">
        <v>34358.33</v>
      </c>
      <c r="BR27" s="13"/>
      <c r="BS27" s="13">
        <v>121</v>
      </c>
      <c r="BT27" s="13" t="s">
        <v>103</v>
      </c>
      <c r="BU27" s="13">
        <v>68</v>
      </c>
      <c r="BV27" s="13">
        <v>51</v>
      </c>
      <c r="BW27" s="13">
        <v>2</v>
      </c>
      <c r="BX27" s="13">
        <v>10</v>
      </c>
      <c r="BY27" s="13">
        <v>58</v>
      </c>
      <c r="BZ27" s="13">
        <v>11</v>
      </c>
      <c r="CA27" s="13">
        <v>40</v>
      </c>
      <c r="CB27" s="13"/>
      <c r="CC27" s="13">
        <v>15</v>
      </c>
      <c r="CD27" s="13" t="s">
        <v>103</v>
      </c>
      <c r="CE27" s="13">
        <v>3</v>
      </c>
      <c r="CF27" s="13">
        <v>12</v>
      </c>
      <c r="CG27" s="13"/>
      <c r="CH27" s="13">
        <v>2</v>
      </c>
      <c r="CI27" s="13">
        <v>98</v>
      </c>
      <c r="CJ27" s="13">
        <v>1</v>
      </c>
      <c r="CK27" s="13">
        <v>14</v>
      </c>
      <c r="CL27" s="13">
        <v>6</v>
      </c>
      <c r="CM27" s="13">
        <v>0</v>
      </c>
      <c r="CN27" s="13">
        <v>0</v>
      </c>
      <c r="CO27" s="13">
        <v>8</v>
      </c>
      <c r="CP27" s="13"/>
      <c r="CQ27" s="13">
        <v>392847.22</v>
      </c>
      <c r="CR27" s="13">
        <v>0</v>
      </c>
      <c r="CS27" s="13">
        <v>330414</v>
      </c>
      <c r="CT27" s="13">
        <v>0</v>
      </c>
      <c r="CU27" s="13">
        <v>0</v>
      </c>
      <c r="CV27" s="13">
        <v>4000</v>
      </c>
      <c r="CW27" s="13">
        <v>0</v>
      </c>
      <c r="CX27" s="13">
        <v>37208.74</v>
      </c>
      <c r="CY27" s="13"/>
    </row>
    <row r="28" spans="1:103" x14ac:dyDescent="0.35">
      <c r="A28" s="13">
        <v>876</v>
      </c>
      <c r="B28" s="13" t="s">
        <v>263</v>
      </c>
      <c r="C28" s="13">
        <v>2</v>
      </c>
      <c r="D28" s="13">
        <v>569</v>
      </c>
      <c r="E28" s="13" t="s">
        <v>103</v>
      </c>
      <c r="F28" s="13">
        <v>263</v>
      </c>
      <c r="G28" s="13">
        <v>306</v>
      </c>
      <c r="H28" s="13"/>
      <c r="I28" s="13"/>
      <c r="J28" s="13"/>
      <c r="K28" s="13"/>
      <c r="L28" s="13"/>
      <c r="M28" s="13"/>
      <c r="N28" s="13" t="s">
        <v>264</v>
      </c>
      <c r="O28" s="13">
        <v>472</v>
      </c>
      <c r="P28" s="13">
        <v>97</v>
      </c>
      <c r="Q28" s="13"/>
      <c r="R28" s="13">
        <v>0</v>
      </c>
      <c r="S28" s="13">
        <v>346</v>
      </c>
      <c r="T28" s="13">
        <v>67</v>
      </c>
      <c r="U28" s="13">
        <v>116</v>
      </c>
      <c r="V28" s="13">
        <v>40</v>
      </c>
      <c r="W28" s="13"/>
      <c r="X28" s="13">
        <v>45</v>
      </c>
      <c r="Y28" s="13">
        <v>3</v>
      </c>
      <c r="Z28" s="13"/>
      <c r="AA28" s="13">
        <v>3610780.96</v>
      </c>
      <c r="AB28" s="13"/>
      <c r="AC28" s="13">
        <v>2542445.12</v>
      </c>
      <c r="AD28" s="13">
        <v>294768.25</v>
      </c>
      <c r="AE28" s="13">
        <v>640953.81999999995</v>
      </c>
      <c r="AF28" s="13">
        <v>132613.76999999999</v>
      </c>
      <c r="AG28" s="13">
        <v>0</v>
      </c>
      <c r="AH28" s="13"/>
      <c r="AI28" s="13"/>
      <c r="AJ28" s="13">
        <v>31</v>
      </c>
      <c r="AK28" s="13" t="s">
        <v>103</v>
      </c>
      <c r="AL28" s="13">
        <v>1</v>
      </c>
      <c r="AM28" s="13">
        <v>30</v>
      </c>
      <c r="AN28" s="13"/>
      <c r="AO28" s="13"/>
      <c r="AP28" s="13"/>
      <c r="AQ28" s="13"/>
      <c r="AR28" s="13"/>
      <c r="AS28" s="13"/>
      <c r="AT28" s="13" t="s">
        <v>265</v>
      </c>
      <c r="AU28" s="13">
        <v>18</v>
      </c>
      <c r="AV28" s="13">
        <v>3</v>
      </c>
      <c r="AW28" s="13">
        <v>5</v>
      </c>
      <c r="AX28" s="13">
        <v>4</v>
      </c>
      <c r="AY28" s="13"/>
      <c r="AZ28" s="13">
        <v>29</v>
      </c>
      <c r="BA28" s="13">
        <v>2</v>
      </c>
      <c r="BB28" s="13"/>
      <c r="BC28" s="13"/>
      <c r="BD28" s="13"/>
      <c r="BE28" s="13"/>
      <c r="BF28" s="13">
        <v>0</v>
      </c>
      <c r="BG28" s="13">
        <v>0</v>
      </c>
      <c r="BH28" s="13"/>
      <c r="BI28" s="13">
        <v>41875.300000000003</v>
      </c>
      <c r="BJ28" s="13">
        <v>36266.29</v>
      </c>
      <c r="BK28" s="13">
        <v>5609.01</v>
      </c>
      <c r="BL28" s="13">
        <v>0</v>
      </c>
      <c r="BM28" s="13">
        <v>0</v>
      </c>
      <c r="BN28" s="13">
        <v>0</v>
      </c>
      <c r="BO28" s="13">
        <v>0</v>
      </c>
      <c r="BP28" s="13"/>
      <c r="BQ28" s="13">
        <v>5000</v>
      </c>
      <c r="BR28" s="13" t="s">
        <v>266</v>
      </c>
      <c r="BS28" s="13">
        <v>99</v>
      </c>
      <c r="BT28" s="13" t="s">
        <v>103</v>
      </c>
      <c r="BU28" s="13">
        <v>78</v>
      </c>
      <c r="BV28" s="13">
        <v>21</v>
      </c>
      <c r="BW28" s="13">
        <v>0</v>
      </c>
      <c r="BX28" s="13"/>
      <c r="BY28" s="13"/>
      <c r="BZ28" s="13"/>
      <c r="CA28" s="13"/>
      <c r="CB28" s="13"/>
      <c r="CC28" s="13">
        <v>56</v>
      </c>
      <c r="CD28" s="13" t="s">
        <v>108</v>
      </c>
      <c r="CE28" s="13"/>
      <c r="CF28" s="13"/>
      <c r="CG28" s="13"/>
      <c r="CH28" s="13">
        <v>0</v>
      </c>
      <c r="CI28" s="13">
        <v>59</v>
      </c>
      <c r="CJ28" s="13">
        <v>20</v>
      </c>
      <c r="CK28" s="13">
        <v>14</v>
      </c>
      <c r="CL28" s="13">
        <v>6</v>
      </c>
      <c r="CM28" s="13">
        <v>0</v>
      </c>
      <c r="CN28" s="13">
        <v>17</v>
      </c>
      <c r="CO28" s="13">
        <v>17</v>
      </c>
      <c r="CP28" s="13"/>
      <c r="CQ28" s="13">
        <v>823780.25</v>
      </c>
      <c r="CR28" s="13">
        <v>0</v>
      </c>
      <c r="CS28" s="13">
        <v>602083</v>
      </c>
      <c r="CT28" s="13">
        <v>76954</v>
      </c>
      <c r="CU28" s="13">
        <v>128406.18</v>
      </c>
      <c r="CV28" s="13">
        <v>16337.07</v>
      </c>
      <c r="CW28" s="13">
        <v>0</v>
      </c>
      <c r="CX28" s="13"/>
      <c r="CY28" s="13" t="s">
        <v>267</v>
      </c>
    </row>
    <row r="29" spans="1:103" x14ac:dyDescent="0.35">
      <c r="A29" s="13">
        <v>935</v>
      </c>
      <c r="B29" s="13" t="s">
        <v>268</v>
      </c>
      <c r="C29" s="13">
        <v>2</v>
      </c>
      <c r="D29" s="13">
        <v>2944</v>
      </c>
      <c r="E29" s="13" t="s">
        <v>103</v>
      </c>
      <c r="F29" s="13">
        <v>377</v>
      </c>
      <c r="G29" s="13">
        <v>329</v>
      </c>
      <c r="H29" s="13">
        <v>1450</v>
      </c>
      <c r="I29" s="13">
        <v>527</v>
      </c>
      <c r="J29" s="13">
        <v>273</v>
      </c>
      <c r="K29" s="13">
        <v>40</v>
      </c>
      <c r="L29" s="13">
        <v>115</v>
      </c>
      <c r="M29" s="13">
        <v>2728</v>
      </c>
      <c r="N29" s="13" t="s">
        <v>269</v>
      </c>
      <c r="O29" s="13">
        <v>2627</v>
      </c>
      <c r="P29" s="13">
        <v>317</v>
      </c>
      <c r="Q29" s="13"/>
      <c r="R29" s="13">
        <v>64</v>
      </c>
      <c r="S29" s="13">
        <v>2413</v>
      </c>
      <c r="T29" s="13">
        <v>267</v>
      </c>
      <c r="U29" s="13">
        <v>0</v>
      </c>
      <c r="V29" s="13">
        <v>220</v>
      </c>
      <c r="W29" s="13">
        <v>0</v>
      </c>
      <c r="X29" s="13">
        <v>431</v>
      </c>
      <c r="Y29" s="13">
        <v>16</v>
      </c>
      <c r="Z29" s="13" t="s">
        <v>270</v>
      </c>
      <c r="AA29" s="13">
        <v>33945188.07</v>
      </c>
      <c r="AB29" s="13">
        <v>732959.53</v>
      </c>
      <c r="AC29" s="13">
        <v>27634864.649999999</v>
      </c>
      <c r="AD29" s="13">
        <v>3057815.52</v>
      </c>
      <c r="AE29" s="13">
        <v>0</v>
      </c>
      <c r="AF29" s="13">
        <v>2519548.37</v>
      </c>
      <c r="AG29" s="13">
        <v>0</v>
      </c>
      <c r="AH29" s="13">
        <v>32266.84</v>
      </c>
      <c r="AI29" s="13" t="s">
        <v>271</v>
      </c>
      <c r="AJ29" s="13">
        <v>8165</v>
      </c>
      <c r="AK29" s="13" t="s">
        <v>103</v>
      </c>
      <c r="AL29" s="13">
        <v>795</v>
      </c>
      <c r="AM29" s="13">
        <v>7360</v>
      </c>
      <c r="AN29" s="13">
        <v>0</v>
      </c>
      <c r="AO29" s="13">
        <v>5</v>
      </c>
      <c r="AP29" s="13">
        <v>6</v>
      </c>
      <c r="AQ29" s="13">
        <v>0</v>
      </c>
      <c r="AR29" s="13">
        <v>0</v>
      </c>
      <c r="AS29" s="13">
        <v>192</v>
      </c>
      <c r="AT29" s="13" t="s">
        <v>272</v>
      </c>
      <c r="AU29" s="13">
        <v>5720</v>
      </c>
      <c r="AV29" s="13">
        <v>1739</v>
      </c>
      <c r="AW29" s="13">
        <v>440</v>
      </c>
      <c r="AX29" s="13">
        <v>266</v>
      </c>
      <c r="AY29" s="13" t="s">
        <v>273</v>
      </c>
      <c r="AZ29" s="13">
        <v>3042</v>
      </c>
      <c r="BA29" s="13">
        <v>572</v>
      </c>
      <c r="BB29" s="13">
        <v>4546</v>
      </c>
      <c r="BC29" s="13">
        <v>0</v>
      </c>
      <c r="BD29" s="13">
        <v>39</v>
      </c>
      <c r="BE29" s="13">
        <v>0</v>
      </c>
      <c r="BF29" s="13">
        <v>35</v>
      </c>
      <c r="BG29" s="13">
        <v>9</v>
      </c>
      <c r="BH29" s="13" t="s">
        <v>274</v>
      </c>
      <c r="BI29" s="13">
        <v>14438720.85</v>
      </c>
      <c r="BJ29" s="13">
        <v>5357066.67</v>
      </c>
      <c r="BK29" s="13">
        <v>1007310.66</v>
      </c>
      <c r="BL29" s="13">
        <v>8005662.2699999996</v>
      </c>
      <c r="BM29" s="13">
        <v>0</v>
      </c>
      <c r="BN29" s="13">
        <v>68680.34</v>
      </c>
      <c r="BO29" s="13">
        <v>0</v>
      </c>
      <c r="BP29" s="13">
        <v>18150.099999999999</v>
      </c>
      <c r="BQ29" s="13">
        <v>779904.09</v>
      </c>
      <c r="BR29" s="13" t="s">
        <v>275</v>
      </c>
      <c r="BS29" s="13">
        <v>614</v>
      </c>
      <c r="BT29" s="13" t="s">
        <v>103</v>
      </c>
      <c r="BU29" s="13">
        <v>373</v>
      </c>
      <c r="BV29" s="13">
        <v>78</v>
      </c>
      <c r="BW29" s="13">
        <v>163</v>
      </c>
      <c r="BX29" s="13">
        <v>207</v>
      </c>
      <c r="BY29" s="13">
        <v>166</v>
      </c>
      <c r="BZ29" s="13"/>
      <c r="CA29" s="13">
        <v>78</v>
      </c>
      <c r="CB29" s="13"/>
      <c r="CC29" s="13">
        <v>88</v>
      </c>
      <c r="CD29" s="13" t="s">
        <v>103</v>
      </c>
      <c r="CE29" s="13">
        <v>40</v>
      </c>
      <c r="CF29" s="13">
        <v>48</v>
      </c>
      <c r="CG29" s="13"/>
      <c r="CH29" s="13">
        <v>71</v>
      </c>
      <c r="CI29" s="13">
        <v>401</v>
      </c>
      <c r="CJ29" s="13">
        <v>119</v>
      </c>
      <c r="CK29" s="13">
        <v>0</v>
      </c>
      <c r="CL29" s="13">
        <v>33</v>
      </c>
      <c r="CM29" s="13">
        <v>0</v>
      </c>
      <c r="CN29" s="13">
        <v>99</v>
      </c>
      <c r="CO29" s="13">
        <v>41</v>
      </c>
      <c r="CP29" s="13"/>
      <c r="CQ29" s="13">
        <v>5488424.6600000001</v>
      </c>
      <c r="CR29" s="13">
        <v>624483.22</v>
      </c>
      <c r="CS29" s="13">
        <v>3527016.49</v>
      </c>
      <c r="CT29" s="13">
        <v>1046670.73</v>
      </c>
      <c r="CU29" s="13">
        <v>0</v>
      </c>
      <c r="CV29" s="13">
        <v>290253.23</v>
      </c>
      <c r="CW29" s="13">
        <v>0</v>
      </c>
      <c r="CX29" s="13">
        <v>82683.77</v>
      </c>
      <c r="CY29" s="13" t="s">
        <v>276</v>
      </c>
    </row>
    <row r="30" spans="1:103" x14ac:dyDescent="0.35">
      <c r="A30" s="13">
        <v>908</v>
      </c>
      <c r="B30" s="13" t="s">
        <v>277</v>
      </c>
      <c r="C30" s="13">
        <v>2</v>
      </c>
      <c r="D30" s="13">
        <v>1658</v>
      </c>
      <c r="E30" s="13" t="s">
        <v>103</v>
      </c>
      <c r="F30" s="13">
        <v>173</v>
      </c>
      <c r="G30" s="13">
        <v>493</v>
      </c>
      <c r="H30" s="13">
        <v>685</v>
      </c>
      <c r="I30" s="13">
        <v>252</v>
      </c>
      <c r="J30" s="13">
        <v>54</v>
      </c>
      <c r="K30" s="13"/>
      <c r="L30" s="13"/>
      <c r="M30" s="13">
        <v>1658</v>
      </c>
      <c r="N30" s="13" t="s">
        <v>278</v>
      </c>
      <c r="O30" s="13">
        <v>1455</v>
      </c>
      <c r="P30" s="13">
        <v>203</v>
      </c>
      <c r="Q30" s="13"/>
      <c r="R30" s="13">
        <v>40</v>
      </c>
      <c r="S30" s="13">
        <v>1124</v>
      </c>
      <c r="T30" s="13">
        <v>264</v>
      </c>
      <c r="U30" s="13">
        <v>0</v>
      </c>
      <c r="V30" s="13">
        <v>225</v>
      </c>
      <c r="W30" s="13">
        <v>5</v>
      </c>
      <c r="X30" s="13">
        <v>82</v>
      </c>
      <c r="Y30" s="13">
        <v>36</v>
      </c>
      <c r="Z30" s="13" t="s">
        <v>279</v>
      </c>
      <c r="AA30" s="13">
        <v>12888000</v>
      </c>
      <c r="AB30" s="13">
        <v>37700</v>
      </c>
      <c r="AC30" s="13">
        <v>11397000</v>
      </c>
      <c r="AD30" s="13">
        <v>591800</v>
      </c>
      <c r="AE30" s="13">
        <v>0</v>
      </c>
      <c r="AF30" s="13">
        <v>846000</v>
      </c>
      <c r="AG30" s="13">
        <v>15500</v>
      </c>
      <c r="AH30" s="13"/>
      <c r="AI30" s="13"/>
      <c r="AJ30" s="13">
        <v>11131</v>
      </c>
      <c r="AK30" s="13" t="s">
        <v>103</v>
      </c>
      <c r="AL30" s="13">
        <v>653</v>
      </c>
      <c r="AM30" s="13">
        <v>10297</v>
      </c>
      <c r="AN30" s="13">
        <v>0</v>
      </c>
      <c r="AO30" s="13">
        <v>0</v>
      </c>
      <c r="AP30" s="13">
        <v>181</v>
      </c>
      <c r="AQ30" s="13">
        <v>0</v>
      </c>
      <c r="AR30" s="13">
        <v>0</v>
      </c>
      <c r="AS30" s="13">
        <v>0</v>
      </c>
      <c r="AT30" s="13" t="s">
        <v>280</v>
      </c>
      <c r="AU30" s="13">
        <v>9616</v>
      </c>
      <c r="AV30" s="13">
        <v>627</v>
      </c>
      <c r="AW30" s="13">
        <v>476</v>
      </c>
      <c r="AX30" s="13">
        <v>412</v>
      </c>
      <c r="AY30" s="13"/>
      <c r="AZ30" s="13">
        <v>1334</v>
      </c>
      <c r="BA30" s="13">
        <v>806</v>
      </c>
      <c r="BB30" s="13">
        <v>8768</v>
      </c>
      <c r="BC30" s="13">
        <v>0</v>
      </c>
      <c r="BD30" s="13">
        <v>190</v>
      </c>
      <c r="BE30" s="13">
        <v>40</v>
      </c>
      <c r="BF30" s="13">
        <v>42</v>
      </c>
      <c r="BG30" s="13">
        <v>0</v>
      </c>
      <c r="BH30" s="13" t="s">
        <v>281</v>
      </c>
      <c r="BI30" s="13">
        <v>16264000</v>
      </c>
      <c r="BJ30" s="13">
        <v>409000</v>
      </c>
      <c r="BK30" s="13">
        <v>3450000</v>
      </c>
      <c r="BL30" s="13">
        <v>12124000</v>
      </c>
      <c r="BM30" s="13"/>
      <c r="BN30" s="13">
        <v>280000</v>
      </c>
      <c r="BO30" s="13">
        <v>1000</v>
      </c>
      <c r="BP30" s="13">
        <v>0</v>
      </c>
      <c r="BQ30" s="13">
        <v>1342000</v>
      </c>
      <c r="BR30" s="13"/>
      <c r="BS30" s="13">
        <v>887</v>
      </c>
      <c r="BT30" s="13" t="s">
        <v>103</v>
      </c>
      <c r="BU30" s="13">
        <v>226</v>
      </c>
      <c r="BV30" s="13">
        <v>274</v>
      </c>
      <c r="BW30" s="13">
        <v>387</v>
      </c>
      <c r="BX30" s="13">
        <v>136</v>
      </c>
      <c r="BY30" s="13">
        <v>90</v>
      </c>
      <c r="BZ30" s="13">
        <v>132</v>
      </c>
      <c r="CA30" s="13">
        <v>142</v>
      </c>
      <c r="CB30" s="13"/>
      <c r="CC30" s="13">
        <v>101</v>
      </c>
      <c r="CD30" s="13" t="s">
        <v>103</v>
      </c>
      <c r="CE30" s="13">
        <v>60</v>
      </c>
      <c r="CF30" s="13">
        <v>41</v>
      </c>
      <c r="CG30" s="13"/>
      <c r="CH30" s="13">
        <v>149</v>
      </c>
      <c r="CI30" s="13">
        <v>494</v>
      </c>
      <c r="CJ30" s="13">
        <v>165</v>
      </c>
      <c r="CK30" s="13">
        <v>0</v>
      </c>
      <c r="CL30" s="13">
        <v>39</v>
      </c>
      <c r="CM30" s="13">
        <v>40</v>
      </c>
      <c r="CN30" s="13">
        <v>38</v>
      </c>
      <c r="CO30" s="13"/>
      <c r="CP30" s="13" t="s">
        <v>282</v>
      </c>
      <c r="CQ30" s="13">
        <v>4789000</v>
      </c>
      <c r="CR30" s="13">
        <v>135000</v>
      </c>
      <c r="CS30" s="13">
        <v>4041000</v>
      </c>
      <c r="CT30" s="13">
        <v>412000</v>
      </c>
      <c r="CU30" s="13">
        <v>0</v>
      </c>
      <c r="CV30" s="13">
        <v>200000</v>
      </c>
      <c r="CW30" s="13">
        <v>1000</v>
      </c>
      <c r="CX30" s="13"/>
      <c r="CY30" s="13"/>
    </row>
    <row r="31" spans="1:103" x14ac:dyDescent="0.35">
      <c r="A31" s="13">
        <v>303</v>
      </c>
      <c r="B31" s="13" t="s">
        <v>283</v>
      </c>
      <c r="C31" s="13">
        <v>2</v>
      </c>
      <c r="D31" s="13">
        <v>915</v>
      </c>
      <c r="E31" s="13" t="s">
        <v>108</v>
      </c>
      <c r="F31" s="13"/>
      <c r="G31" s="13"/>
      <c r="H31" s="13"/>
      <c r="I31" s="13"/>
      <c r="J31" s="13"/>
      <c r="K31" s="13"/>
      <c r="L31" s="13"/>
      <c r="M31" s="13">
        <v>915</v>
      </c>
      <c r="N31" s="13"/>
      <c r="O31" s="13">
        <v>614</v>
      </c>
      <c r="P31" s="13">
        <v>301</v>
      </c>
      <c r="Q31" s="13"/>
      <c r="R31" s="13">
        <v>0</v>
      </c>
      <c r="S31" s="13"/>
      <c r="T31" s="13"/>
      <c r="U31" s="13">
        <v>0</v>
      </c>
      <c r="V31" s="13">
        <v>260</v>
      </c>
      <c r="W31" s="13"/>
      <c r="X31" s="13">
        <v>34</v>
      </c>
      <c r="Y31" s="13">
        <v>0</v>
      </c>
      <c r="Z31" s="13" t="s">
        <v>284</v>
      </c>
      <c r="AA31" s="13">
        <v>8582000</v>
      </c>
      <c r="AB31" s="13"/>
      <c r="AC31" s="13"/>
      <c r="AD31" s="13"/>
      <c r="AE31" s="13">
        <v>0</v>
      </c>
      <c r="AF31" s="13"/>
      <c r="AG31" s="13"/>
      <c r="AH31" s="13"/>
      <c r="AI31" s="13"/>
      <c r="AJ31" s="13">
        <v>0</v>
      </c>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v>0</v>
      </c>
      <c r="BJ31" s="13">
        <v>0</v>
      </c>
      <c r="BK31" s="13">
        <v>0</v>
      </c>
      <c r="BL31" s="13">
        <v>0</v>
      </c>
      <c r="BM31" s="13">
        <v>0</v>
      </c>
      <c r="BN31" s="13">
        <v>0</v>
      </c>
      <c r="BO31" s="13">
        <v>0</v>
      </c>
      <c r="BP31" s="13">
        <v>0</v>
      </c>
      <c r="BQ31" s="13">
        <v>0</v>
      </c>
      <c r="BR31" s="13"/>
      <c r="BS31" s="13">
        <v>200</v>
      </c>
      <c r="BT31" s="13" t="s">
        <v>103</v>
      </c>
      <c r="BU31" s="13">
        <v>141</v>
      </c>
      <c r="BV31" s="13">
        <v>59</v>
      </c>
      <c r="BW31" s="13">
        <v>0</v>
      </c>
      <c r="BX31" s="13"/>
      <c r="BY31" s="13"/>
      <c r="BZ31" s="13"/>
      <c r="CA31" s="13"/>
      <c r="CB31" s="13"/>
      <c r="CC31" s="13">
        <v>110</v>
      </c>
      <c r="CD31" s="13" t="s">
        <v>108</v>
      </c>
      <c r="CE31" s="13"/>
      <c r="CF31" s="13"/>
      <c r="CG31" s="13"/>
      <c r="CH31" s="13">
        <v>0</v>
      </c>
      <c r="CI31" s="13"/>
      <c r="CJ31" s="13"/>
      <c r="CK31" s="13">
        <v>0</v>
      </c>
      <c r="CL31" s="13">
        <v>62</v>
      </c>
      <c r="CM31" s="13"/>
      <c r="CN31" s="13">
        <v>15</v>
      </c>
      <c r="CO31" s="13"/>
      <c r="CP31" s="13"/>
      <c r="CQ31" s="13">
        <v>1872000</v>
      </c>
      <c r="CR31" s="13">
        <v>0</v>
      </c>
      <c r="CS31" s="13"/>
      <c r="CT31" s="13"/>
      <c r="CU31" s="13">
        <v>0</v>
      </c>
      <c r="CV31" s="13"/>
      <c r="CW31" s="13"/>
      <c r="CX31" s="13">
        <v>0</v>
      </c>
      <c r="CY31" s="13"/>
    </row>
    <row r="32" spans="1:103" x14ac:dyDescent="0.35">
      <c r="A32" s="13">
        <v>356</v>
      </c>
      <c r="B32" s="13" t="s">
        <v>285</v>
      </c>
      <c r="C32" s="13">
        <v>2</v>
      </c>
      <c r="D32" s="13">
        <v>1052</v>
      </c>
      <c r="E32" s="13" t="s">
        <v>103</v>
      </c>
      <c r="F32" s="13">
        <v>94</v>
      </c>
      <c r="G32" s="13">
        <v>49</v>
      </c>
      <c r="H32" s="13">
        <v>712</v>
      </c>
      <c r="I32" s="13">
        <v>148</v>
      </c>
      <c r="J32" s="13">
        <v>49</v>
      </c>
      <c r="K32" s="13">
        <v>72</v>
      </c>
      <c r="L32" s="13">
        <v>30</v>
      </c>
      <c r="M32" s="13"/>
      <c r="N32" s="13"/>
      <c r="O32" s="13">
        <v>988</v>
      </c>
      <c r="P32" s="13">
        <v>64</v>
      </c>
      <c r="Q32" s="13" t="s">
        <v>286</v>
      </c>
      <c r="R32" s="13"/>
      <c r="S32" s="13">
        <v>419</v>
      </c>
      <c r="T32" s="13">
        <v>458</v>
      </c>
      <c r="U32" s="13">
        <v>0</v>
      </c>
      <c r="V32" s="13">
        <v>175</v>
      </c>
      <c r="W32" s="13"/>
      <c r="X32" s="13">
        <v>17</v>
      </c>
      <c r="Y32" s="13">
        <v>21</v>
      </c>
      <c r="Z32" s="13"/>
      <c r="AA32" s="13">
        <v>7356380</v>
      </c>
      <c r="AB32" s="13">
        <v>0</v>
      </c>
      <c r="AC32" s="13">
        <v>5180603</v>
      </c>
      <c r="AD32" s="13">
        <v>1743155</v>
      </c>
      <c r="AE32" s="13">
        <v>0</v>
      </c>
      <c r="AF32" s="13">
        <v>432622</v>
      </c>
      <c r="AG32" s="13">
        <v>0</v>
      </c>
      <c r="AH32" s="13">
        <v>107873</v>
      </c>
      <c r="AI32" s="13" t="s">
        <v>287</v>
      </c>
      <c r="AJ32" s="13">
        <v>769</v>
      </c>
      <c r="AK32" s="13" t="s">
        <v>103</v>
      </c>
      <c r="AL32" s="13">
        <v>63</v>
      </c>
      <c r="AM32" s="13">
        <v>688</v>
      </c>
      <c r="AN32" s="13">
        <v>0</v>
      </c>
      <c r="AO32" s="13">
        <v>0</v>
      </c>
      <c r="AP32" s="13">
        <v>18</v>
      </c>
      <c r="AQ32" s="13">
        <v>0</v>
      </c>
      <c r="AR32" s="13">
        <v>0</v>
      </c>
      <c r="AS32" s="13"/>
      <c r="AT32" s="13" t="s">
        <v>288</v>
      </c>
      <c r="AU32" s="13">
        <v>205</v>
      </c>
      <c r="AV32" s="13"/>
      <c r="AW32" s="13">
        <v>377</v>
      </c>
      <c r="AX32" s="13">
        <v>187</v>
      </c>
      <c r="AY32" s="13"/>
      <c r="AZ32" s="13">
        <v>769</v>
      </c>
      <c r="BA32" s="13">
        <v>0</v>
      </c>
      <c r="BB32" s="13">
        <v>0</v>
      </c>
      <c r="BC32" s="13">
        <v>0</v>
      </c>
      <c r="BD32" s="13">
        <v>0</v>
      </c>
      <c r="BE32" s="13">
        <v>0</v>
      </c>
      <c r="BF32" s="13">
        <v>0</v>
      </c>
      <c r="BG32" s="13">
        <v>0</v>
      </c>
      <c r="BH32" s="13"/>
      <c r="BI32" s="13">
        <v>317100</v>
      </c>
      <c r="BJ32" s="13">
        <v>317100</v>
      </c>
      <c r="BK32" s="13">
        <v>0</v>
      </c>
      <c r="BL32" s="13">
        <v>0</v>
      </c>
      <c r="BM32" s="13">
        <v>0</v>
      </c>
      <c r="BN32" s="13">
        <v>0</v>
      </c>
      <c r="BO32" s="13">
        <v>0</v>
      </c>
      <c r="BP32" s="13">
        <v>0</v>
      </c>
      <c r="BQ32" s="13"/>
      <c r="BR32" s="13"/>
      <c r="BS32" s="13">
        <v>197</v>
      </c>
      <c r="BT32" s="13" t="s">
        <v>103</v>
      </c>
      <c r="BU32" s="13">
        <v>134</v>
      </c>
      <c r="BV32" s="13">
        <v>63</v>
      </c>
      <c r="BW32" s="13">
        <v>0</v>
      </c>
      <c r="BX32" s="13">
        <v>14</v>
      </c>
      <c r="BY32" s="13">
        <v>120</v>
      </c>
      <c r="BZ32" s="13">
        <v>1</v>
      </c>
      <c r="CA32" s="13">
        <v>62</v>
      </c>
      <c r="CB32" s="13"/>
      <c r="CC32" s="13">
        <v>47</v>
      </c>
      <c r="CD32" s="13" t="s">
        <v>103</v>
      </c>
      <c r="CE32" s="13">
        <v>7</v>
      </c>
      <c r="CF32" s="13">
        <v>40</v>
      </c>
      <c r="CG32" s="13"/>
      <c r="CH32" s="13">
        <v>0</v>
      </c>
      <c r="CI32" s="13">
        <v>81</v>
      </c>
      <c r="CJ32" s="13">
        <v>92</v>
      </c>
      <c r="CK32" s="13">
        <v>0</v>
      </c>
      <c r="CL32" s="13">
        <v>24</v>
      </c>
      <c r="CM32" s="13">
        <v>0</v>
      </c>
      <c r="CN32" s="13">
        <v>6</v>
      </c>
      <c r="CO32" s="13">
        <v>16</v>
      </c>
      <c r="CP32" s="13"/>
      <c r="CQ32" s="13">
        <v>1956720</v>
      </c>
      <c r="CR32" s="13">
        <v>0</v>
      </c>
      <c r="CS32" s="13">
        <v>774567</v>
      </c>
      <c r="CT32" s="13">
        <v>1053312</v>
      </c>
      <c r="CU32" s="13">
        <v>0</v>
      </c>
      <c r="CV32" s="13">
        <v>128841</v>
      </c>
      <c r="CW32" s="13">
        <v>0</v>
      </c>
      <c r="CX32" s="13">
        <v>82162</v>
      </c>
      <c r="CY32" s="13"/>
    </row>
    <row r="33" spans="1:103" x14ac:dyDescent="0.35">
      <c r="A33" s="13">
        <v>313</v>
      </c>
      <c r="B33" s="13" t="s">
        <v>289</v>
      </c>
      <c r="C33" s="13">
        <v>2</v>
      </c>
      <c r="D33" s="13">
        <v>942</v>
      </c>
      <c r="E33" s="13" t="s">
        <v>103</v>
      </c>
      <c r="F33" s="13">
        <v>92</v>
      </c>
      <c r="G33" s="13">
        <v>49</v>
      </c>
      <c r="H33" s="13">
        <v>671</v>
      </c>
      <c r="I33" s="13">
        <v>98</v>
      </c>
      <c r="J33" s="13">
        <v>32</v>
      </c>
      <c r="K33" s="13">
        <v>73</v>
      </c>
      <c r="L33" s="13">
        <v>26</v>
      </c>
      <c r="M33" s="13">
        <v>907</v>
      </c>
      <c r="N33" s="13" t="s">
        <v>290</v>
      </c>
      <c r="O33" s="13">
        <v>847</v>
      </c>
      <c r="P33" s="13">
        <v>95</v>
      </c>
      <c r="Q33" s="13" t="s">
        <v>291</v>
      </c>
      <c r="R33" s="13">
        <v>16</v>
      </c>
      <c r="S33" s="13">
        <v>281</v>
      </c>
      <c r="T33" s="13">
        <v>262</v>
      </c>
      <c r="U33" s="13">
        <v>299</v>
      </c>
      <c r="V33" s="13">
        <v>84</v>
      </c>
      <c r="W33" s="13"/>
      <c r="X33" s="13">
        <v>58</v>
      </c>
      <c r="Y33" s="13">
        <v>10</v>
      </c>
      <c r="Z33" s="13"/>
      <c r="AA33" s="13">
        <v>9850758.9299999997</v>
      </c>
      <c r="AB33" s="13">
        <v>28806</v>
      </c>
      <c r="AC33" s="13">
        <v>4026234.87</v>
      </c>
      <c r="AD33" s="13">
        <v>1894698.76</v>
      </c>
      <c r="AE33" s="13">
        <v>2928402.5</v>
      </c>
      <c r="AF33" s="13">
        <v>373190.61</v>
      </c>
      <c r="AG33" s="13">
        <v>3928</v>
      </c>
      <c r="AH33" s="13">
        <v>119823.59</v>
      </c>
      <c r="AI33" s="13" t="s">
        <v>292</v>
      </c>
      <c r="AJ33" s="13">
        <v>0</v>
      </c>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v>0</v>
      </c>
      <c r="BJ33" s="13">
        <v>0</v>
      </c>
      <c r="BK33" s="13">
        <v>0</v>
      </c>
      <c r="BL33" s="13">
        <v>0</v>
      </c>
      <c r="BM33" s="13">
        <v>0</v>
      </c>
      <c r="BN33" s="13">
        <v>0</v>
      </c>
      <c r="BO33" s="13">
        <v>0</v>
      </c>
      <c r="BP33" s="13">
        <v>0</v>
      </c>
      <c r="BQ33" s="13">
        <v>0</v>
      </c>
      <c r="BR33" s="13" t="s">
        <v>293</v>
      </c>
      <c r="BS33" s="13">
        <v>145</v>
      </c>
      <c r="BT33" s="13" t="s">
        <v>103</v>
      </c>
      <c r="BU33" s="13">
        <v>79</v>
      </c>
      <c r="BV33" s="13">
        <v>66</v>
      </c>
      <c r="BW33" s="13">
        <v>0</v>
      </c>
      <c r="BX33" s="13">
        <v>11</v>
      </c>
      <c r="BY33" s="13">
        <v>68</v>
      </c>
      <c r="BZ33" s="13">
        <v>13</v>
      </c>
      <c r="CA33" s="13">
        <v>53</v>
      </c>
      <c r="CB33" s="13"/>
      <c r="CC33" s="13">
        <v>53</v>
      </c>
      <c r="CD33" s="13" t="s">
        <v>103</v>
      </c>
      <c r="CE33" s="13">
        <v>11</v>
      </c>
      <c r="CF33" s="13">
        <v>42</v>
      </c>
      <c r="CG33" s="13"/>
      <c r="CH33" s="13">
        <v>2</v>
      </c>
      <c r="CI33" s="13">
        <v>29</v>
      </c>
      <c r="CJ33" s="13">
        <v>25</v>
      </c>
      <c r="CK33" s="13">
        <v>67</v>
      </c>
      <c r="CL33" s="13">
        <v>22</v>
      </c>
      <c r="CM33" s="13">
        <v>0</v>
      </c>
      <c r="CN33" s="13">
        <v>15</v>
      </c>
      <c r="CO33" s="13">
        <v>6</v>
      </c>
      <c r="CP33" s="13"/>
      <c r="CQ33" s="13">
        <v>1471952.48</v>
      </c>
      <c r="CR33" s="13">
        <v>7631</v>
      </c>
      <c r="CS33" s="13">
        <v>398131.74</v>
      </c>
      <c r="CT33" s="13">
        <v>486605.47</v>
      </c>
      <c r="CU33" s="13">
        <v>437577.38</v>
      </c>
      <c r="CV33" s="13">
        <v>53024.41</v>
      </c>
      <c r="CW33" s="13"/>
      <c r="CX33" s="13">
        <v>17904.669999999998</v>
      </c>
      <c r="CY33" s="13" t="s">
        <v>294</v>
      </c>
    </row>
    <row r="34" spans="1:103" x14ac:dyDescent="0.35">
      <c r="A34" s="13">
        <v>336</v>
      </c>
      <c r="B34" s="13" t="s">
        <v>295</v>
      </c>
      <c r="C34" s="13">
        <v>2</v>
      </c>
      <c r="D34" s="13">
        <v>1643</v>
      </c>
      <c r="E34" s="13" t="s">
        <v>108</v>
      </c>
      <c r="F34" s="13"/>
      <c r="G34" s="13"/>
      <c r="H34" s="13"/>
      <c r="I34" s="13"/>
      <c r="J34" s="13"/>
      <c r="K34" s="13"/>
      <c r="L34" s="13"/>
      <c r="M34" s="13">
        <v>1475</v>
      </c>
      <c r="N34" s="13"/>
      <c r="O34" s="13">
        <v>1205</v>
      </c>
      <c r="P34" s="13">
        <v>438</v>
      </c>
      <c r="Q34" s="13"/>
      <c r="R34" s="13">
        <v>303</v>
      </c>
      <c r="S34" s="13">
        <v>80</v>
      </c>
      <c r="T34" s="13">
        <v>250</v>
      </c>
      <c r="U34" s="13">
        <v>931</v>
      </c>
      <c r="V34" s="13">
        <v>64</v>
      </c>
      <c r="W34" s="13"/>
      <c r="X34" s="13">
        <v>34</v>
      </c>
      <c r="Y34" s="13">
        <v>15</v>
      </c>
      <c r="Z34" s="13"/>
      <c r="AA34" s="13">
        <v>5687567</v>
      </c>
      <c r="AB34" s="13">
        <v>103626</v>
      </c>
      <c r="AC34" s="13">
        <v>901200</v>
      </c>
      <c r="AD34" s="13">
        <v>768000</v>
      </c>
      <c r="AE34" s="13">
        <v>3532276</v>
      </c>
      <c r="AF34" s="13">
        <v>207000</v>
      </c>
      <c r="AG34" s="13"/>
      <c r="AH34" s="13">
        <v>131384</v>
      </c>
      <c r="AI34" s="13" t="s">
        <v>296</v>
      </c>
      <c r="AJ34" s="13">
        <v>4</v>
      </c>
      <c r="AK34" s="13" t="s">
        <v>103</v>
      </c>
      <c r="AL34" s="13"/>
      <c r="AM34" s="13">
        <v>4</v>
      </c>
      <c r="AN34" s="13"/>
      <c r="AO34" s="13"/>
      <c r="AP34" s="13"/>
      <c r="AQ34" s="13"/>
      <c r="AR34" s="13">
        <v>0</v>
      </c>
      <c r="AS34" s="13">
        <v>2</v>
      </c>
      <c r="AT34" s="13" t="s">
        <v>297</v>
      </c>
      <c r="AU34" s="13">
        <v>4</v>
      </c>
      <c r="AV34" s="13">
        <v>0</v>
      </c>
      <c r="AW34" s="13">
        <v>0</v>
      </c>
      <c r="AX34" s="13">
        <v>0</v>
      </c>
      <c r="AY34" s="13"/>
      <c r="AZ34" s="13">
        <v>0</v>
      </c>
      <c r="BA34" s="13">
        <v>4</v>
      </c>
      <c r="BB34" s="13">
        <v>0</v>
      </c>
      <c r="BC34" s="13">
        <v>0</v>
      </c>
      <c r="BD34" s="13">
        <v>0</v>
      </c>
      <c r="BE34" s="13">
        <v>0</v>
      </c>
      <c r="BF34" s="13">
        <v>1</v>
      </c>
      <c r="BG34" s="13">
        <v>0</v>
      </c>
      <c r="BH34" s="13"/>
      <c r="BI34" s="13">
        <v>24081</v>
      </c>
      <c r="BJ34" s="13">
        <v>0</v>
      </c>
      <c r="BK34" s="13">
        <v>24081</v>
      </c>
      <c r="BL34" s="13">
        <v>0</v>
      </c>
      <c r="BM34" s="13">
        <v>0</v>
      </c>
      <c r="BN34" s="13">
        <v>0</v>
      </c>
      <c r="BO34" s="13">
        <v>0</v>
      </c>
      <c r="BP34" s="13">
        <v>0</v>
      </c>
      <c r="BQ34" s="13">
        <v>0</v>
      </c>
      <c r="BR34" s="13" t="s">
        <v>298</v>
      </c>
      <c r="BS34" s="13">
        <v>198</v>
      </c>
      <c r="BT34" s="13" t="s">
        <v>108</v>
      </c>
      <c r="BU34" s="13"/>
      <c r="BV34" s="13"/>
      <c r="BW34" s="13"/>
      <c r="BX34" s="13"/>
      <c r="BY34" s="13"/>
      <c r="BZ34" s="13"/>
      <c r="CA34" s="13"/>
      <c r="CB34" s="13"/>
      <c r="CC34" s="13">
        <v>87</v>
      </c>
      <c r="CD34" s="13" t="s">
        <v>108</v>
      </c>
      <c r="CE34" s="13"/>
      <c r="CF34" s="13"/>
      <c r="CG34" s="13"/>
      <c r="CH34" s="13">
        <v>1</v>
      </c>
      <c r="CI34" s="13">
        <v>17</v>
      </c>
      <c r="CJ34" s="13">
        <v>22</v>
      </c>
      <c r="CK34" s="13">
        <v>155</v>
      </c>
      <c r="CL34" s="13">
        <v>2</v>
      </c>
      <c r="CM34" s="13">
        <v>0</v>
      </c>
      <c r="CN34" s="13">
        <v>8</v>
      </c>
      <c r="CO34" s="13">
        <v>1</v>
      </c>
      <c r="CP34" s="13"/>
      <c r="CQ34" s="13">
        <v>700994</v>
      </c>
      <c r="CR34" s="13">
        <v>342</v>
      </c>
      <c r="CS34" s="13">
        <v>155550</v>
      </c>
      <c r="CT34" s="13">
        <v>134200</v>
      </c>
      <c r="CU34" s="13">
        <v>395833</v>
      </c>
      <c r="CV34" s="13">
        <v>7068</v>
      </c>
      <c r="CW34" s="13"/>
      <c r="CX34" s="13">
        <v>8001</v>
      </c>
      <c r="CY34" s="13" t="s">
        <v>299</v>
      </c>
    </row>
    <row r="35" spans="1:103" x14ac:dyDescent="0.35">
      <c r="A35" s="13">
        <v>800</v>
      </c>
      <c r="B35" s="13" t="s">
        <v>300</v>
      </c>
      <c r="C35" s="13">
        <v>2</v>
      </c>
      <c r="D35" s="13">
        <v>585</v>
      </c>
      <c r="E35" s="13" t="s">
        <v>103</v>
      </c>
      <c r="F35" s="13">
        <v>46</v>
      </c>
      <c r="G35" s="13">
        <v>18</v>
      </c>
      <c r="H35" s="13">
        <v>449</v>
      </c>
      <c r="I35" s="13">
        <v>71</v>
      </c>
      <c r="J35" s="13">
        <v>1</v>
      </c>
      <c r="K35" s="13">
        <v>46</v>
      </c>
      <c r="L35" s="13">
        <v>17</v>
      </c>
      <c r="M35" s="13">
        <v>585</v>
      </c>
      <c r="N35" s="13"/>
      <c r="O35" s="13">
        <v>519</v>
      </c>
      <c r="P35" s="13">
        <v>29</v>
      </c>
      <c r="Q35" s="13" t="s">
        <v>301</v>
      </c>
      <c r="R35" s="13">
        <v>2</v>
      </c>
      <c r="S35" s="13">
        <v>353</v>
      </c>
      <c r="T35" s="13">
        <v>84</v>
      </c>
      <c r="U35" s="13">
        <v>99</v>
      </c>
      <c r="V35" s="13">
        <v>30</v>
      </c>
      <c r="W35" s="13">
        <v>17</v>
      </c>
      <c r="X35" s="13">
        <v>47</v>
      </c>
      <c r="Y35" s="13">
        <v>0</v>
      </c>
      <c r="Z35" s="13" t="s">
        <v>302</v>
      </c>
      <c r="AA35" s="13">
        <v>5332529</v>
      </c>
      <c r="AB35" s="13"/>
      <c r="AC35" s="13"/>
      <c r="AD35" s="13"/>
      <c r="AE35" s="13"/>
      <c r="AF35" s="13"/>
      <c r="AG35" s="13"/>
      <c r="AH35" s="13">
        <v>0</v>
      </c>
      <c r="AI35" s="13" t="s">
        <v>303</v>
      </c>
      <c r="AJ35" s="13">
        <v>1544</v>
      </c>
      <c r="AK35" s="13" t="s">
        <v>103</v>
      </c>
      <c r="AL35" s="13">
        <v>165</v>
      </c>
      <c r="AM35" s="13">
        <v>1330</v>
      </c>
      <c r="AN35" s="13">
        <v>0</v>
      </c>
      <c r="AO35" s="13">
        <v>0</v>
      </c>
      <c r="AP35" s="13">
        <v>49</v>
      </c>
      <c r="AQ35" s="13">
        <v>0</v>
      </c>
      <c r="AR35" s="13">
        <v>0</v>
      </c>
      <c r="AS35" s="13">
        <v>117</v>
      </c>
      <c r="AT35" s="13"/>
      <c r="AU35" s="13">
        <v>779</v>
      </c>
      <c r="AV35" s="13">
        <v>431</v>
      </c>
      <c r="AW35" s="13">
        <v>218</v>
      </c>
      <c r="AX35" s="13">
        <v>116</v>
      </c>
      <c r="AY35" s="13"/>
      <c r="AZ35" s="13">
        <v>220</v>
      </c>
      <c r="BA35" s="13">
        <v>207</v>
      </c>
      <c r="BB35" s="13">
        <v>1099</v>
      </c>
      <c r="BC35" s="13">
        <v>9</v>
      </c>
      <c r="BD35" s="13">
        <v>6</v>
      </c>
      <c r="BE35" s="13">
        <v>3</v>
      </c>
      <c r="BF35" s="13">
        <v>22</v>
      </c>
      <c r="BG35" s="13">
        <v>0</v>
      </c>
      <c r="BH35" s="13"/>
      <c r="BI35" s="13">
        <v>3412900</v>
      </c>
      <c r="BJ35" s="13"/>
      <c r="BK35" s="13"/>
      <c r="BL35" s="13"/>
      <c r="BM35" s="13"/>
      <c r="BN35" s="13"/>
      <c r="BO35" s="13"/>
      <c r="BP35" s="13">
        <v>0</v>
      </c>
      <c r="BQ35" s="13"/>
      <c r="BR35" s="13" t="s">
        <v>303</v>
      </c>
      <c r="BS35" s="13">
        <v>181</v>
      </c>
      <c r="BT35" s="13" t="s">
        <v>103</v>
      </c>
      <c r="BU35" s="13">
        <v>70</v>
      </c>
      <c r="BV35" s="13">
        <v>30</v>
      </c>
      <c r="BW35" s="13">
        <v>81</v>
      </c>
      <c r="BX35" s="13">
        <v>28</v>
      </c>
      <c r="BY35" s="13">
        <v>42</v>
      </c>
      <c r="BZ35" s="13">
        <v>9</v>
      </c>
      <c r="CA35" s="13">
        <v>21</v>
      </c>
      <c r="CB35" s="13"/>
      <c r="CC35" s="13">
        <v>27</v>
      </c>
      <c r="CD35" s="13" t="s">
        <v>103</v>
      </c>
      <c r="CE35" s="13">
        <v>4</v>
      </c>
      <c r="CF35" s="13">
        <v>23</v>
      </c>
      <c r="CG35" s="13"/>
      <c r="CH35" s="13">
        <v>26</v>
      </c>
      <c r="CI35" s="13">
        <v>24</v>
      </c>
      <c r="CJ35" s="13">
        <v>92</v>
      </c>
      <c r="CK35" s="13">
        <v>11</v>
      </c>
      <c r="CL35" s="13">
        <v>28</v>
      </c>
      <c r="CM35" s="13">
        <v>0</v>
      </c>
      <c r="CN35" s="13">
        <v>5</v>
      </c>
      <c r="CO35" s="13">
        <v>18</v>
      </c>
      <c r="CP35" s="13"/>
      <c r="CQ35" s="13">
        <v>95566</v>
      </c>
      <c r="CR35" s="13"/>
      <c r="CS35" s="13"/>
      <c r="CT35" s="13"/>
      <c r="CU35" s="13"/>
      <c r="CV35" s="13"/>
      <c r="CW35" s="13">
        <v>0</v>
      </c>
      <c r="CX35" s="13">
        <v>35330</v>
      </c>
      <c r="CY35" s="13" t="s">
        <v>304</v>
      </c>
    </row>
    <row r="36" spans="1:103" x14ac:dyDescent="0.35">
      <c r="A36" s="13">
        <v>921</v>
      </c>
      <c r="B36" s="13" t="s">
        <v>305</v>
      </c>
      <c r="C36" s="13">
        <v>2</v>
      </c>
      <c r="D36" s="13">
        <v>489</v>
      </c>
      <c r="E36" s="13" t="s">
        <v>103</v>
      </c>
      <c r="F36" s="13">
        <v>48</v>
      </c>
      <c r="G36" s="13">
        <v>98</v>
      </c>
      <c r="H36" s="13">
        <v>245</v>
      </c>
      <c r="I36" s="13">
        <v>74</v>
      </c>
      <c r="J36" s="13">
        <v>24</v>
      </c>
      <c r="K36" s="13">
        <v>27</v>
      </c>
      <c r="L36" s="13">
        <v>41</v>
      </c>
      <c r="M36" s="13">
        <v>489</v>
      </c>
      <c r="N36" s="13"/>
      <c r="O36" s="13"/>
      <c r="P36" s="13"/>
      <c r="Q36" s="13"/>
      <c r="R36" s="13">
        <v>20</v>
      </c>
      <c r="S36" s="13">
        <v>212</v>
      </c>
      <c r="T36" s="13">
        <v>159</v>
      </c>
      <c r="U36" s="13">
        <v>15</v>
      </c>
      <c r="V36" s="13">
        <v>83</v>
      </c>
      <c r="W36" s="13">
        <v>0</v>
      </c>
      <c r="X36" s="13">
        <v>40</v>
      </c>
      <c r="Y36" s="13">
        <v>0</v>
      </c>
      <c r="Z36" s="13"/>
      <c r="AA36" s="13">
        <v>2896285</v>
      </c>
      <c r="AB36" s="13">
        <v>19129</v>
      </c>
      <c r="AC36" s="13">
        <v>1718441</v>
      </c>
      <c r="AD36" s="13">
        <v>890621</v>
      </c>
      <c r="AE36" s="13">
        <v>133963</v>
      </c>
      <c r="AF36" s="13">
        <v>134131</v>
      </c>
      <c r="AG36" s="13">
        <v>0</v>
      </c>
      <c r="AH36" s="13">
        <v>0</v>
      </c>
      <c r="AI36" s="13" t="s">
        <v>306</v>
      </c>
      <c r="AJ36" s="13">
        <v>1181</v>
      </c>
      <c r="AK36" s="13" t="s">
        <v>103</v>
      </c>
      <c r="AL36" s="13">
        <v>120</v>
      </c>
      <c r="AM36" s="13">
        <v>1038</v>
      </c>
      <c r="AN36" s="13">
        <v>0</v>
      </c>
      <c r="AO36" s="13">
        <v>0</v>
      </c>
      <c r="AP36" s="13">
        <v>23</v>
      </c>
      <c r="AQ36" s="13">
        <v>0</v>
      </c>
      <c r="AR36" s="13">
        <v>0</v>
      </c>
      <c r="AS36" s="13">
        <v>0</v>
      </c>
      <c r="AT36" s="13"/>
      <c r="AU36" s="13">
        <v>743</v>
      </c>
      <c r="AV36" s="13">
        <v>145</v>
      </c>
      <c r="AW36" s="13">
        <v>205</v>
      </c>
      <c r="AX36" s="13">
        <v>88</v>
      </c>
      <c r="AY36" s="13"/>
      <c r="AZ36" s="13">
        <v>301</v>
      </c>
      <c r="BA36" s="13">
        <v>94</v>
      </c>
      <c r="BB36" s="13">
        <v>665</v>
      </c>
      <c r="BC36" s="13">
        <v>39</v>
      </c>
      <c r="BD36" s="13">
        <v>50</v>
      </c>
      <c r="BE36" s="13">
        <v>0</v>
      </c>
      <c r="BF36" s="13">
        <v>1</v>
      </c>
      <c r="BG36" s="13">
        <v>0</v>
      </c>
      <c r="BH36" s="13"/>
      <c r="BI36" s="13">
        <v>2185725</v>
      </c>
      <c r="BJ36" s="13">
        <v>359328</v>
      </c>
      <c r="BK36" s="13">
        <v>449846</v>
      </c>
      <c r="BL36" s="13">
        <v>1183514</v>
      </c>
      <c r="BM36" s="13">
        <v>97556</v>
      </c>
      <c r="BN36" s="13">
        <v>95481</v>
      </c>
      <c r="BO36" s="13">
        <v>0</v>
      </c>
      <c r="BP36" s="13">
        <v>0</v>
      </c>
      <c r="BQ36" s="13">
        <v>0</v>
      </c>
      <c r="BR36" s="13"/>
      <c r="BS36" s="13">
        <v>89</v>
      </c>
      <c r="BT36" s="13" t="s">
        <v>103</v>
      </c>
      <c r="BU36" s="13">
        <v>59</v>
      </c>
      <c r="BV36" s="13">
        <v>30</v>
      </c>
      <c r="BW36" s="13">
        <v>0</v>
      </c>
      <c r="BX36" s="13">
        <v>14</v>
      </c>
      <c r="BY36" s="13">
        <v>45</v>
      </c>
      <c r="BZ36" s="13">
        <v>29</v>
      </c>
      <c r="CA36" s="13">
        <v>1</v>
      </c>
      <c r="CB36" s="13"/>
      <c r="CC36" s="13">
        <v>5</v>
      </c>
      <c r="CD36" s="13" t="s">
        <v>103</v>
      </c>
      <c r="CE36" s="13">
        <v>3</v>
      </c>
      <c r="CF36" s="13">
        <v>2</v>
      </c>
      <c r="CG36" s="13"/>
      <c r="CH36" s="13">
        <v>0</v>
      </c>
      <c r="CI36" s="13">
        <v>46</v>
      </c>
      <c r="CJ36" s="13">
        <v>30</v>
      </c>
      <c r="CK36" s="13">
        <v>3</v>
      </c>
      <c r="CL36" s="13">
        <v>10</v>
      </c>
      <c r="CM36" s="13">
        <v>0</v>
      </c>
      <c r="CN36" s="13">
        <v>4</v>
      </c>
      <c r="CO36" s="13">
        <v>0</v>
      </c>
      <c r="CP36" s="13"/>
      <c r="CQ36" s="13">
        <v>590323</v>
      </c>
      <c r="CR36" s="13">
        <v>34545</v>
      </c>
      <c r="CS36" s="13">
        <v>330876</v>
      </c>
      <c r="CT36" s="13">
        <v>164326</v>
      </c>
      <c r="CU36" s="13">
        <v>12499</v>
      </c>
      <c r="CV36" s="13">
        <v>48077</v>
      </c>
      <c r="CW36" s="13">
        <v>0</v>
      </c>
      <c r="CX36" s="13">
        <v>0</v>
      </c>
      <c r="CY36" s="13"/>
    </row>
    <row r="37" spans="1:103" x14ac:dyDescent="0.35">
      <c r="A37" s="13">
        <v>390</v>
      </c>
      <c r="B37" s="13" t="s">
        <v>307</v>
      </c>
      <c r="C37" s="13">
        <v>2</v>
      </c>
      <c r="D37" s="13">
        <v>623</v>
      </c>
      <c r="E37" s="13" t="s">
        <v>103</v>
      </c>
      <c r="F37" s="13">
        <v>33</v>
      </c>
      <c r="G37" s="13">
        <v>32</v>
      </c>
      <c r="H37" s="13">
        <v>350</v>
      </c>
      <c r="I37" s="13">
        <v>204</v>
      </c>
      <c r="J37" s="13">
        <v>4</v>
      </c>
      <c r="K37" s="13">
        <v>32</v>
      </c>
      <c r="L37" s="13">
        <v>17</v>
      </c>
      <c r="M37" s="13">
        <v>612</v>
      </c>
      <c r="N37" s="13" t="s">
        <v>308</v>
      </c>
      <c r="O37" s="13">
        <v>426</v>
      </c>
      <c r="P37" s="13">
        <v>197</v>
      </c>
      <c r="Q37" s="13"/>
      <c r="R37" s="13">
        <v>6</v>
      </c>
      <c r="S37" s="13">
        <v>466</v>
      </c>
      <c r="T37" s="13">
        <v>169</v>
      </c>
      <c r="U37" s="13">
        <v>0</v>
      </c>
      <c r="V37" s="13">
        <v>69</v>
      </c>
      <c r="W37" s="13">
        <v>0</v>
      </c>
      <c r="X37" s="13">
        <v>40</v>
      </c>
      <c r="Y37" s="13">
        <v>30</v>
      </c>
      <c r="Z37" s="13"/>
      <c r="AA37" s="13">
        <v>4253332</v>
      </c>
      <c r="AB37" s="13">
        <v>1254</v>
      </c>
      <c r="AC37" s="13">
        <v>3946596</v>
      </c>
      <c r="AD37" s="13">
        <v>83333</v>
      </c>
      <c r="AE37" s="13">
        <v>0</v>
      </c>
      <c r="AF37" s="13">
        <v>222148</v>
      </c>
      <c r="AG37" s="13">
        <v>0</v>
      </c>
      <c r="AH37" s="13">
        <v>100000</v>
      </c>
      <c r="AI37" s="13" t="s">
        <v>309</v>
      </c>
      <c r="AJ37" s="13">
        <v>904</v>
      </c>
      <c r="AK37" s="13" t="s">
        <v>103</v>
      </c>
      <c r="AL37" s="13"/>
      <c r="AM37" s="13">
        <v>892</v>
      </c>
      <c r="AN37" s="13"/>
      <c r="AO37" s="13"/>
      <c r="AP37" s="13">
        <v>12</v>
      </c>
      <c r="AQ37" s="13"/>
      <c r="AR37" s="13">
        <v>0</v>
      </c>
      <c r="AS37" s="13">
        <v>0</v>
      </c>
      <c r="AT37" s="13" t="s">
        <v>310</v>
      </c>
      <c r="AU37" s="13">
        <v>901</v>
      </c>
      <c r="AV37" s="13">
        <v>3</v>
      </c>
      <c r="AW37" s="13">
        <v>0</v>
      </c>
      <c r="AX37" s="13">
        <v>0</v>
      </c>
      <c r="AY37" s="13"/>
      <c r="AZ37" s="13">
        <v>889</v>
      </c>
      <c r="BA37" s="13">
        <v>3</v>
      </c>
      <c r="BB37" s="13">
        <v>12</v>
      </c>
      <c r="BC37" s="13">
        <v>0</v>
      </c>
      <c r="BD37" s="13">
        <v>0</v>
      </c>
      <c r="BE37" s="13">
        <v>0</v>
      </c>
      <c r="BF37" s="13">
        <v>0</v>
      </c>
      <c r="BG37" s="13">
        <v>0</v>
      </c>
      <c r="BH37" s="13"/>
      <c r="BI37" s="13">
        <v>242935</v>
      </c>
      <c r="BJ37" s="13">
        <v>185999</v>
      </c>
      <c r="BK37" s="13">
        <v>7936</v>
      </c>
      <c r="BL37" s="13">
        <v>49000</v>
      </c>
      <c r="BM37" s="13">
        <v>0</v>
      </c>
      <c r="BN37" s="13">
        <v>0</v>
      </c>
      <c r="BO37" s="13">
        <v>0</v>
      </c>
      <c r="BP37" s="13">
        <v>10000</v>
      </c>
      <c r="BQ37" s="13">
        <v>0</v>
      </c>
      <c r="BR37" s="13" t="s">
        <v>311</v>
      </c>
      <c r="BS37" s="13">
        <v>87</v>
      </c>
      <c r="BT37" s="13" t="s">
        <v>103</v>
      </c>
      <c r="BU37" s="13">
        <v>69</v>
      </c>
      <c r="BV37" s="13">
        <v>18</v>
      </c>
      <c r="BW37" s="13">
        <v>0</v>
      </c>
      <c r="BX37" s="13">
        <v>12</v>
      </c>
      <c r="BY37" s="13">
        <v>57</v>
      </c>
      <c r="BZ37" s="13">
        <v>12</v>
      </c>
      <c r="CA37" s="13">
        <v>6</v>
      </c>
      <c r="CB37" s="13"/>
      <c r="CC37" s="13">
        <v>20</v>
      </c>
      <c r="CD37" s="13" t="s">
        <v>103</v>
      </c>
      <c r="CE37" s="13">
        <v>6</v>
      </c>
      <c r="CF37" s="13">
        <v>14</v>
      </c>
      <c r="CG37" s="13"/>
      <c r="CH37" s="13">
        <v>3</v>
      </c>
      <c r="CI37" s="13">
        <v>77</v>
      </c>
      <c r="CJ37" s="13">
        <v>10</v>
      </c>
      <c r="CK37" s="13">
        <v>0</v>
      </c>
      <c r="CL37" s="13">
        <v>13</v>
      </c>
      <c r="CM37" s="13">
        <v>0</v>
      </c>
      <c r="CN37" s="13">
        <v>8</v>
      </c>
      <c r="CO37" s="13">
        <v>5</v>
      </c>
      <c r="CP37" s="13"/>
      <c r="CQ37" s="13">
        <v>587774</v>
      </c>
      <c r="CR37" s="13">
        <v>2027</v>
      </c>
      <c r="CS37" s="13">
        <v>519879</v>
      </c>
      <c r="CT37" s="13">
        <v>0</v>
      </c>
      <c r="CU37" s="13">
        <v>0</v>
      </c>
      <c r="CV37" s="13">
        <v>65868</v>
      </c>
      <c r="CW37" s="13">
        <v>0</v>
      </c>
      <c r="CX37" s="13">
        <v>0</v>
      </c>
      <c r="CY37" s="13" t="s">
        <v>312</v>
      </c>
    </row>
    <row r="38" spans="1:103" x14ac:dyDescent="0.35">
      <c r="A38" s="13">
        <v>311</v>
      </c>
      <c r="B38" s="13" t="s">
        <v>313</v>
      </c>
      <c r="C38" s="13">
        <v>2</v>
      </c>
      <c r="D38" s="13">
        <v>761</v>
      </c>
      <c r="E38" s="13" t="s">
        <v>103</v>
      </c>
      <c r="F38" s="13">
        <v>154</v>
      </c>
      <c r="G38" s="13">
        <v>127</v>
      </c>
      <c r="H38" s="13">
        <v>428</v>
      </c>
      <c r="I38" s="13">
        <v>3</v>
      </c>
      <c r="J38" s="13">
        <v>49</v>
      </c>
      <c r="K38" s="13">
        <v>67</v>
      </c>
      <c r="L38" s="13">
        <v>81</v>
      </c>
      <c r="M38" s="13">
        <v>761</v>
      </c>
      <c r="N38" s="13"/>
      <c r="O38" s="13"/>
      <c r="P38" s="13"/>
      <c r="Q38" s="13" t="s">
        <v>314</v>
      </c>
      <c r="R38" s="13">
        <v>0</v>
      </c>
      <c r="S38" s="13">
        <v>174</v>
      </c>
      <c r="T38" s="13">
        <v>20</v>
      </c>
      <c r="U38" s="13">
        <v>394</v>
      </c>
      <c r="V38" s="13">
        <v>200</v>
      </c>
      <c r="W38" s="13">
        <v>0</v>
      </c>
      <c r="X38" s="13">
        <v>91</v>
      </c>
      <c r="Y38" s="13">
        <v>12</v>
      </c>
      <c r="Z38" s="13"/>
      <c r="AA38" s="13">
        <v>8316419</v>
      </c>
      <c r="AB38" s="13">
        <v>0</v>
      </c>
      <c r="AC38" s="13">
        <v>3167946</v>
      </c>
      <c r="AD38" s="13">
        <v>149924</v>
      </c>
      <c r="AE38" s="13">
        <v>4129016</v>
      </c>
      <c r="AF38" s="13">
        <v>634213</v>
      </c>
      <c r="AG38" s="13">
        <v>123000</v>
      </c>
      <c r="AH38" s="13">
        <v>112320</v>
      </c>
      <c r="AI38" s="13"/>
      <c r="AJ38" s="13">
        <v>37</v>
      </c>
      <c r="AK38" s="13" t="s">
        <v>103</v>
      </c>
      <c r="AL38" s="13">
        <v>37</v>
      </c>
      <c r="AM38" s="13">
        <v>0</v>
      </c>
      <c r="AN38" s="13">
        <v>0</v>
      </c>
      <c r="AO38" s="13">
        <v>0</v>
      </c>
      <c r="AP38" s="13">
        <v>0</v>
      </c>
      <c r="AQ38" s="13">
        <v>0</v>
      </c>
      <c r="AR38" s="13"/>
      <c r="AS38" s="13">
        <v>0</v>
      </c>
      <c r="AT38" s="13"/>
      <c r="AU38" s="13">
        <v>0</v>
      </c>
      <c r="AV38" s="13">
        <v>29</v>
      </c>
      <c r="AW38" s="13">
        <v>0</v>
      </c>
      <c r="AX38" s="13">
        <v>8</v>
      </c>
      <c r="AY38" s="13"/>
      <c r="AZ38" s="13">
        <v>0</v>
      </c>
      <c r="BA38" s="13">
        <v>17</v>
      </c>
      <c r="BB38" s="13">
        <v>0</v>
      </c>
      <c r="BC38" s="13">
        <v>20</v>
      </c>
      <c r="BD38" s="13">
        <v>2</v>
      </c>
      <c r="BE38" s="13">
        <v>0</v>
      </c>
      <c r="BF38" s="13">
        <v>1</v>
      </c>
      <c r="BG38" s="13">
        <v>0</v>
      </c>
      <c r="BH38" s="13"/>
      <c r="BI38" s="13">
        <v>223696</v>
      </c>
      <c r="BJ38" s="13">
        <v>0</v>
      </c>
      <c r="BK38" s="13">
        <v>93927</v>
      </c>
      <c r="BL38" s="13">
        <v>0</v>
      </c>
      <c r="BM38" s="13">
        <v>124235</v>
      </c>
      <c r="BN38" s="13">
        <v>0</v>
      </c>
      <c r="BO38" s="13">
        <v>0</v>
      </c>
      <c r="BP38" s="13">
        <v>0</v>
      </c>
      <c r="BQ38" s="13">
        <v>0</v>
      </c>
      <c r="BR38" s="13"/>
      <c r="BS38" s="13">
        <v>237</v>
      </c>
      <c r="BT38" s="13" t="s">
        <v>103</v>
      </c>
      <c r="BU38" s="13">
        <v>138</v>
      </c>
      <c r="BV38" s="13">
        <v>99</v>
      </c>
      <c r="BW38" s="13">
        <v>0</v>
      </c>
      <c r="BX38" s="13">
        <v>37</v>
      </c>
      <c r="BY38" s="13">
        <v>101</v>
      </c>
      <c r="BZ38" s="13">
        <v>14</v>
      </c>
      <c r="CA38" s="13">
        <v>85</v>
      </c>
      <c r="CB38" s="13"/>
      <c r="CC38" s="13">
        <v>50</v>
      </c>
      <c r="CD38" s="13" t="s">
        <v>103</v>
      </c>
      <c r="CE38" s="13">
        <v>15</v>
      </c>
      <c r="CF38" s="13">
        <v>35</v>
      </c>
      <c r="CG38" s="13"/>
      <c r="CH38" s="13">
        <v>0</v>
      </c>
      <c r="CI38" s="13">
        <v>28</v>
      </c>
      <c r="CJ38" s="13">
        <v>0</v>
      </c>
      <c r="CK38" s="13">
        <v>71</v>
      </c>
      <c r="CL38" s="13">
        <v>60</v>
      </c>
      <c r="CM38" s="13">
        <v>0</v>
      </c>
      <c r="CN38" s="13">
        <v>23</v>
      </c>
      <c r="CO38" s="13">
        <v>6</v>
      </c>
      <c r="CP38" s="13"/>
      <c r="CQ38" s="13">
        <v>1325039</v>
      </c>
      <c r="CR38" s="13">
        <v>0</v>
      </c>
      <c r="CS38" s="13">
        <v>463871</v>
      </c>
      <c r="CT38" s="13">
        <v>0</v>
      </c>
      <c r="CU38" s="13">
        <v>585866</v>
      </c>
      <c r="CV38" s="13">
        <v>197512</v>
      </c>
      <c r="CW38" s="13">
        <v>0</v>
      </c>
      <c r="CX38" s="13">
        <v>77790</v>
      </c>
      <c r="CY38" s="13"/>
    </row>
    <row r="39" spans="1:103" x14ac:dyDescent="0.35">
      <c r="A39" s="13">
        <v>331</v>
      </c>
      <c r="B39" s="13" t="s">
        <v>322</v>
      </c>
      <c r="C39" s="13">
        <v>2</v>
      </c>
      <c r="D39" s="13">
        <v>1142</v>
      </c>
      <c r="E39" s="13" t="s">
        <v>103</v>
      </c>
      <c r="F39" s="13">
        <v>46</v>
      </c>
      <c r="G39" s="13">
        <v>26</v>
      </c>
      <c r="H39" s="13">
        <v>989</v>
      </c>
      <c r="I39" s="13">
        <v>74</v>
      </c>
      <c r="J39" s="13">
        <v>7</v>
      </c>
      <c r="K39" s="13">
        <v>43</v>
      </c>
      <c r="L39" s="13">
        <v>8</v>
      </c>
      <c r="M39" s="13">
        <v>1142</v>
      </c>
      <c r="N39" s="13"/>
      <c r="O39" s="13">
        <v>899</v>
      </c>
      <c r="P39" s="13">
        <v>243</v>
      </c>
      <c r="Q39" s="13"/>
      <c r="R39" s="13">
        <v>15</v>
      </c>
      <c r="S39" s="13">
        <v>243</v>
      </c>
      <c r="T39" s="13">
        <v>40</v>
      </c>
      <c r="U39" s="13">
        <v>698</v>
      </c>
      <c r="V39" s="13">
        <v>145</v>
      </c>
      <c r="W39" s="13">
        <v>1</v>
      </c>
      <c r="X39" s="13">
        <v>25</v>
      </c>
      <c r="Y39" s="13">
        <v>10</v>
      </c>
      <c r="Z39" s="13"/>
      <c r="AA39" s="13">
        <v>6491764</v>
      </c>
      <c r="AB39" s="13">
        <v>2508</v>
      </c>
      <c r="AC39" s="13">
        <v>2134375</v>
      </c>
      <c r="AD39" s="13">
        <v>62300</v>
      </c>
      <c r="AE39" s="13">
        <v>4083897</v>
      </c>
      <c r="AF39" s="13">
        <v>163976</v>
      </c>
      <c r="AG39" s="13">
        <v>4863</v>
      </c>
      <c r="AH39" s="13">
        <v>39845</v>
      </c>
      <c r="AI39" s="13"/>
      <c r="AJ39" s="13">
        <v>1166</v>
      </c>
      <c r="AK39" s="13" t="s">
        <v>103</v>
      </c>
      <c r="AL39" s="13">
        <v>162</v>
      </c>
      <c r="AM39" s="13">
        <v>967</v>
      </c>
      <c r="AN39" s="13">
        <v>0</v>
      </c>
      <c r="AO39" s="13">
        <v>0</v>
      </c>
      <c r="AP39" s="13">
        <v>37</v>
      </c>
      <c r="AQ39" s="13">
        <v>0</v>
      </c>
      <c r="AR39" s="13">
        <v>0</v>
      </c>
      <c r="AS39" s="13">
        <v>20</v>
      </c>
      <c r="AT39" s="13" t="s">
        <v>323</v>
      </c>
      <c r="AU39" s="13">
        <v>233</v>
      </c>
      <c r="AV39" s="13">
        <v>2</v>
      </c>
      <c r="AW39" s="13">
        <v>774</v>
      </c>
      <c r="AX39" s="13">
        <v>157</v>
      </c>
      <c r="AY39" s="13" t="s">
        <v>324</v>
      </c>
      <c r="AZ39" s="13">
        <v>1164</v>
      </c>
      <c r="BA39" s="13">
        <v>1</v>
      </c>
      <c r="BB39" s="13">
        <v>1</v>
      </c>
      <c r="BC39" s="13">
        <v>0</v>
      </c>
      <c r="BD39" s="13">
        <v>0</v>
      </c>
      <c r="BE39" s="13">
        <v>0</v>
      </c>
      <c r="BF39" s="13">
        <v>1</v>
      </c>
      <c r="BG39" s="13">
        <v>0</v>
      </c>
      <c r="BH39" s="13" t="s">
        <v>325</v>
      </c>
      <c r="BI39" s="13">
        <v>374224</v>
      </c>
      <c r="BJ39" s="13">
        <v>367438</v>
      </c>
      <c r="BK39" s="13">
        <v>6111</v>
      </c>
      <c r="BL39" s="13">
        <v>675</v>
      </c>
      <c r="BM39" s="13">
        <v>0</v>
      </c>
      <c r="BN39" s="13">
        <v>0</v>
      </c>
      <c r="BO39" s="13">
        <v>0</v>
      </c>
      <c r="BP39" s="13"/>
      <c r="BQ39" s="13">
        <v>264708</v>
      </c>
      <c r="BR39" s="13"/>
      <c r="BS39" s="13">
        <v>184</v>
      </c>
      <c r="BT39" s="13" t="s">
        <v>103</v>
      </c>
      <c r="BU39" s="13">
        <v>145</v>
      </c>
      <c r="BV39" s="13">
        <v>39</v>
      </c>
      <c r="BW39" s="13">
        <v>0</v>
      </c>
      <c r="BX39" s="13">
        <v>3</v>
      </c>
      <c r="BY39" s="13">
        <v>142</v>
      </c>
      <c r="BZ39" s="13">
        <v>0</v>
      </c>
      <c r="CA39" s="13">
        <v>39</v>
      </c>
      <c r="CB39" s="13"/>
      <c r="CC39" s="13">
        <v>35</v>
      </c>
      <c r="CD39" s="13" t="s">
        <v>103</v>
      </c>
      <c r="CE39" s="13">
        <v>3</v>
      </c>
      <c r="CF39" s="13">
        <v>32</v>
      </c>
      <c r="CG39" s="13"/>
      <c r="CH39" s="13">
        <v>0</v>
      </c>
      <c r="CI39" s="13">
        <v>43</v>
      </c>
      <c r="CJ39" s="13">
        <v>4</v>
      </c>
      <c r="CK39" s="13">
        <v>115</v>
      </c>
      <c r="CL39" s="13">
        <v>22</v>
      </c>
      <c r="CM39" s="13">
        <v>0</v>
      </c>
      <c r="CN39" s="13">
        <v>12</v>
      </c>
      <c r="CO39" s="13">
        <v>7</v>
      </c>
      <c r="CP39" s="13"/>
      <c r="CQ39" s="13">
        <v>1511259</v>
      </c>
      <c r="CR39" s="13">
        <v>0</v>
      </c>
      <c r="CS39" s="13">
        <v>533525</v>
      </c>
      <c r="CT39" s="13">
        <v>0</v>
      </c>
      <c r="CU39" s="13">
        <v>906427</v>
      </c>
      <c r="CV39" s="13">
        <v>18503</v>
      </c>
      <c r="CW39" s="13">
        <v>0</v>
      </c>
      <c r="CX39" s="13">
        <v>52804</v>
      </c>
      <c r="CY39" s="13" t="s">
        <v>326</v>
      </c>
    </row>
    <row r="40" spans="1:103" x14ac:dyDescent="0.35">
      <c r="A40" s="13">
        <v>882</v>
      </c>
      <c r="B40" s="13" t="s">
        <v>327</v>
      </c>
      <c r="C40" s="13">
        <v>2</v>
      </c>
      <c r="D40" s="13">
        <v>444</v>
      </c>
      <c r="E40" s="13" t="s">
        <v>108</v>
      </c>
      <c r="F40" s="13"/>
      <c r="G40" s="13"/>
      <c r="H40" s="13"/>
      <c r="I40" s="13"/>
      <c r="J40" s="13"/>
      <c r="K40" s="13"/>
      <c r="L40" s="13"/>
      <c r="M40" s="13">
        <v>444</v>
      </c>
      <c r="N40" s="13"/>
      <c r="O40" s="13"/>
      <c r="P40" s="13"/>
      <c r="Q40" s="13"/>
      <c r="R40" s="13">
        <v>1</v>
      </c>
      <c r="S40" s="13">
        <v>69</v>
      </c>
      <c r="T40" s="13">
        <v>0</v>
      </c>
      <c r="U40" s="13">
        <v>326</v>
      </c>
      <c r="V40" s="13">
        <v>24</v>
      </c>
      <c r="W40" s="13"/>
      <c r="X40" s="13">
        <v>14</v>
      </c>
      <c r="Y40" s="13">
        <v>4</v>
      </c>
      <c r="Z40" s="13"/>
      <c r="AA40" s="13">
        <v>3700000</v>
      </c>
      <c r="AB40" s="13"/>
      <c r="AC40" s="13"/>
      <c r="AD40" s="13"/>
      <c r="AE40" s="13"/>
      <c r="AF40" s="13"/>
      <c r="AG40" s="13"/>
      <c r="AH40" s="13"/>
      <c r="AI40" s="13" t="s">
        <v>328</v>
      </c>
      <c r="AJ40" s="13">
        <v>30</v>
      </c>
      <c r="AK40" s="13" t="s">
        <v>108</v>
      </c>
      <c r="AL40" s="13"/>
      <c r="AM40" s="13"/>
      <c r="AN40" s="13"/>
      <c r="AO40" s="13"/>
      <c r="AP40" s="13"/>
      <c r="AQ40" s="13"/>
      <c r="AR40" s="13"/>
      <c r="AS40" s="13">
        <v>1</v>
      </c>
      <c r="AT40" s="13"/>
      <c r="AU40" s="13">
        <v>30</v>
      </c>
      <c r="AV40" s="13">
        <v>0</v>
      </c>
      <c r="AW40" s="13">
        <v>0</v>
      </c>
      <c r="AX40" s="13"/>
      <c r="AY40" s="13"/>
      <c r="AZ40" s="13">
        <v>30</v>
      </c>
      <c r="BA40" s="13">
        <v>0</v>
      </c>
      <c r="BB40" s="13">
        <v>0</v>
      </c>
      <c r="BC40" s="13">
        <v>0</v>
      </c>
      <c r="BD40" s="13">
        <v>0</v>
      </c>
      <c r="BE40" s="13"/>
      <c r="BF40" s="13">
        <v>0</v>
      </c>
      <c r="BG40" s="13">
        <v>0</v>
      </c>
      <c r="BH40" s="13"/>
      <c r="BI40" s="13">
        <v>0</v>
      </c>
      <c r="BJ40" s="13"/>
      <c r="BK40" s="13"/>
      <c r="BL40" s="13"/>
      <c r="BM40" s="13"/>
      <c r="BN40" s="13"/>
      <c r="BO40" s="13"/>
      <c r="BP40" s="13"/>
      <c r="BQ40" s="13"/>
      <c r="BR40" s="13" t="s">
        <v>329</v>
      </c>
      <c r="BS40" s="13">
        <v>16</v>
      </c>
      <c r="BT40" s="13" t="s">
        <v>108</v>
      </c>
      <c r="BU40" s="13"/>
      <c r="BV40" s="13"/>
      <c r="BW40" s="13"/>
      <c r="BX40" s="13"/>
      <c r="BY40" s="13"/>
      <c r="BZ40" s="13"/>
      <c r="CA40" s="13"/>
      <c r="CB40" s="13"/>
      <c r="CC40" s="13">
        <v>0</v>
      </c>
      <c r="CD40" s="13"/>
      <c r="CE40" s="13"/>
      <c r="CF40" s="13"/>
      <c r="CG40" s="13"/>
      <c r="CH40" s="13"/>
      <c r="CI40" s="13"/>
      <c r="CJ40" s="13"/>
      <c r="CK40" s="13"/>
      <c r="CL40" s="13"/>
      <c r="CM40" s="13"/>
      <c r="CN40" s="13">
        <v>12</v>
      </c>
      <c r="CO40" s="13">
        <v>1</v>
      </c>
      <c r="CP40" s="13"/>
      <c r="CQ40" s="13">
        <v>0</v>
      </c>
      <c r="CR40" s="13"/>
      <c r="CS40" s="13"/>
      <c r="CT40" s="13"/>
      <c r="CU40" s="13"/>
      <c r="CV40" s="13"/>
      <c r="CW40" s="13"/>
      <c r="CX40" s="13"/>
      <c r="CY40" s="13" t="s">
        <v>330</v>
      </c>
    </row>
    <row r="41" spans="1:103" x14ac:dyDescent="0.35">
      <c r="A41" s="13">
        <v>861</v>
      </c>
      <c r="B41" s="13" t="s">
        <v>331</v>
      </c>
      <c r="C41" s="13">
        <v>2</v>
      </c>
      <c r="D41" s="13">
        <v>1134</v>
      </c>
      <c r="E41" s="13" t="s">
        <v>103</v>
      </c>
      <c r="F41" s="13">
        <v>52</v>
      </c>
      <c r="G41" s="13">
        <v>23</v>
      </c>
      <c r="H41" s="13">
        <v>769</v>
      </c>
      <c r="I41" s="13">
        <v>285</v>
      </c>
      <c r="J41" s="13">
        <v>3</v>
      </c>
      <c r="K41" s="13">
        <v>36</v>
      </c>
      <c r="L41" s="13">
        <v>2</v>
      </c>
      <c r="M41" s="13">
        <v>1133</v>
      </c>
      <c r="N41" s="13" t="s">
        <v>332</v>
      </c>
      <c r="O41" s="13"/>
      <c r="P41" s="13"/>
      <c r="Q41" s="13" t="s">
        <v>333</v>
      </c>
      <c r="R41" s="13">
        <v>0</v>
      </c>
      <c r="S41" s="13">
        <v>702</v>
      </c>
      <c r="T41" s="13">
        <v>308</v>
      </c>
      <c r="U41" s="13">
        <v>0</v>
      </c>
      <c r="V41" s="13">
        <v>124</v>
      </c>
      <c r="W41" s="13">
        <v>0</v>
      </c>
      <c r="X41" s="13">
        <v>119</v>
      </c>
      <c r="Y41" s="13">
        <v>0</v>
      </c>
      <c r="Z41" s="13" t="s">
        <v>334</v>
      </c>
      <c r="AA41" s="13">
        <v>8238479</v>
      </c>
      <c r="AB41" s="13">
        <v>0</v>
      </c>
      <c r="AC41" s="13"/>
      <c r="AD41" s="13"/>
      <c r="AE41" s="13">
        <v>0</v>
      </c>
      <c r="AF41" s="13">
        <v>324504</v>
      </c>
      <c r="AG41" s="13">
        <v>0</v>
      </c>
      <c r="AH41" s="13">
        <v>0</v>
      </c>
      <c r="AI41" s="13" t="s">
        <v>335</v>
      </c>
      <c r="AJ41" s="13">
        <v>97</v>
      </c>
      <c r="AK41" s="13" t="s">
        <v>103</v>
      </c>
      <c r="AL41" s="13">
        <v>0</v>
      </c>
      <c r="AM41" s="13">
        <v>77</v>
      </c>
      <c r="AN41" s="13">
        <v>0</v>
      </c>
      <c r="AO41" s="13">
        <v>0</v>
      </c>
      <c r="AP41" s="13">
        <v>20</v>
      </c>
      <c r="AQ41" s="13"/>
      <c r="AR41" s="13">
        <v>0</v>
      </c>
      <c r="AS41" s="13">
        <v>0</v>
      </c>
      <c r="AT41" s="13"/>
      <c r="AU41" s="13">
        <v>6</v>
      </c>
      <c r="AV41" s="13">
        <v>0</v>
      </c>
      <c r="AW41" s="13">
        <v>70</v>
      </c>
      <c r="AX41" s="13">
        <v>10</v>
      </c>
      <c r="AY41" s="13" t="s">
        <v>336</v>
      </c>
      <c r="AZ41" s="13">
        <v>97</v>
      </c>
      <c r="BA41" s="13">
        <v>0</v>
      </c>
      <c r="BB41" s="13">
        <v>0</v>
      </c>
      <c r="BC41" s="13">
        <v>0</v>
      </c>
      <c r="BD41" s="13">
        <v>0</v>
      </c>
      <c r="BE41" s="13">
        <v>0</v>
      </c>
      <c r="BF41" s="13">
        <v>0</v>
      </c>
      <c r="BG41" s="13">
        <v>0</v>
      </c>
      <c r="BH41" s="13" t="s">
        <v>337</v>
      </c>
      <c r="BI41" s="13">
        <v>26000</v>
      </c>
      <c r="BJ41" s="13">
        <v>26000</v>
      </c>
      <c r="BK41" s="13">
        <v>0</v>
      </c>
      <c r="BL41" s="13">
        <v>0</v>
      </c>
      <c r="BM41" s="13">
        <v>0</v>
      </c>
      <c r="BN41" s="13">
        <v>0</v>
      </c>
      <c r="BO41" s="13">
        <v>0</v>
      </c>
      <c r="BP41" s="13">
        <v>0</v>
      </c>
      <c r="BQ41" s="13"/>
      <c r="BR41" s="13" t="s">
        <v>338</v>
      </c>
      <c r="BS41" s="13">
        <v>177</v>
      </c>
      <c r="BT41" s="13" t="s">
        <v>103</v>
      </c>
      <c r="BU41" s="13">
        <v>97</v>
      </c>
      <c r="BV41" s="13">
        <v>80</v>
      </c>
      <c r="BW41" s="13">
        <v>0</v>
      </c>
      <c r="BX41" s="13">
        <v>13</v>
      </c>
      <c r="BY41" s="13">
        <v>84</v>
      </c>
      <c r="BZ41" s="13">
        <v>9</v>
      </c>
      <c r="CA41" s="13">
        <v>71</v>
      </c>
      <c r="CB41" s="13" t="s">
        <v>339</v>
      </c>
      <c r="CC41" s="13">
        <v>23</v>
      </c>
      <c r="CD41" s="13" t="s">
        <v>103</v>
      </c>
      <c r="CE41" s="13">
        <v>14</v>
      </c>
      <c r="CF41" s="13">
        <v>9</v>
      </c>
      <c r="CG41" s="13"/>
      <c r="CH41" s="13">
        <v>0</v>
      </c>
      <c r="CI41" s="13">
        <v>90</v>
      </c>
      <c r="CJ41" s="13">
        <v>60</v>
      </c>
      <c r="CK41" s="13">
        <v>0</v>
      </c>
      <c r="CL41" s="13">
        <v>27</v>
      </c>
      <c r="CM41" s="13">
        <v>0</v>
      </c>
      <c r="CN41" s="13">
        <v>41</v>
      </c>
      <c r="CO41" s="13">
        <v>0</v>
      </c>
      <c r="CP41" s="13" t="s">
        <v>334</v>
      </c>
      <c r="CQ41" s="13">
        <v>1359352</v>
      </c>
      <c r="CR41" s="13">
        <v>0</v>
      </c>
      <c r="CS41" s="13"/>
      <c r="CT41" s="13"/>
      <c r="CU41" s="13">
        <v>0</v>
      </c>
      <c r="CV41" s="13">
        <v>135496</v>
      </c>
      <c r="CW41" s="13">
        <v>0</v>
      </c>
      <c r="CX41" s="13">
        <v>0</v>
      </c>
      <c r="CY41" s="13" t="s">
        <v>340</v>
      </c>
    </row>
    <row r="42" spans="1:103" x14ac:dyDescent="0.35">
      <c r="A42" s="13">
        <v>896</v>
      </c>
      <c r="B42" s="13" t="s">
        <v>341</v>
      </c>
      <c r="C42" s="13">
        <v>2</v>
      </c>
      <c r="D42" s="13">
        <v>1049</v>
      </c>
      <c r="E42" s="13" t="s">
        <v>103</v>
      </c>
      <c r="F42" s="13">
        <v>70</v>
      </c>
      <c r="G42" s="13">
        <v>91</v>
      </c>
      <c r="H42" s="13">
        <v>756</v>
      </c>
      <c r="I42" s="13">
        <v>119</v>
      </c>
      <c r="J42" s="13">
        <v>7</v>
      </c>
      <c r="K42" s="13">
        <v>70</v>
      </c>
      <c r="L42" s="13">
        <v>91</v>
      </c>
      <c r="M42" s="13"/>
      <c r="N42" s="13" t="s">
        <v>342</v>
      </c>
      <c r="O42" s="13">
        <v>924</v>
      </c>
      <c r="P42" s="13">
        <v>73</v>
      </c>
      <c r="Q42" s="13" t="s">
        <v>343</v>
      </c>
      <c r="R42" s="13">
        <v>0</v>
      </c>
      <c r="S42" s="13">
        <v>972</v>
      </c>
      <c r="T42" s="13">
        <v>31</v>
      </c>
      <c r="U42" s="13">
        <v>46</v>
      </c>
      <c r="V42" s="13">
        <v>219</v>
      </c>
      <c r="W42" s="13"/>
      <c r="X42" s="13">
        <v>95</v>
      </c>
      <c r="Y42" s="13">
        <v>0</v>
      </c>
      <c r="Z42" s="13" t="s">
        <v>344</v>
      </c>
      <c r="AA42" s="13">
        <v>11921055</v>
      </c>
      <c r="AB42" s="13">
        <v>0</v>
      </c>
      <c r="AC42" s="13">
        <v>11760493</v>
      </c>
      <c r="AD42" s="13"/>
      <c r="AE42" s="13"/>
      <c r="AF42" s="13"/>
      <c r="AG42" s="13">
        <v>250561</v>
      </c>
      <c r="AH42" s="13"/>
      <c r="AI42" s="13" t="s">
        <v>345</v>
      </c>
      <c r="AJ42" s="13">
        <v>2877</v>
      </c>
      <c r="AK42" s="13" t="s">
        <v>103</v>
      </c>
      <c r="AL42" s="13">
        <v>67</v>
      </c>
      <c r="AM42" s="13">
        <v>2720</v>
      </c>
      <c r="AN42" s="13">
        <v>0</v>
      </c>
      <c r="AO42" s="13">
        <v>0</v>
      </c>
      <c r="AP42" s="13">
        <v>85</v>
      </c>
      <c r="AQ42" s="13"/>
      <c r="AR42" s="13"/>
      <c r="AS42" s="13"/>
      <c r="AT42" s="13" t="s">
        <v>346</v>
      </c>
      <c r="AU42" s="13">
        <v>1704</v>
      </c>
      <c r="AV42" s="13">
        <v>489</v>
      </c>
      <c r="AW42" s="13">
        <v>538</v>
      </c>
      <c r="AX42" s="13">
        <v>141</v>
      </c>
      <c r="AY42" s="13" t="s">
        <v>347</v>
      </c>
      <c r="AZ42" s="13">
        <v>801</v>
      </c>
      <c r="BA42" s="13">
        <v>255</v>
      </c>
      <c r="BB42" s="13">
        <v>1539</v>
      </c>
      <c r="BC42" s="13">
        <v>0</v>
      </c>
      <c r="BD42" s="13">
        <v>97</v>
      </c>
      <c r="BE42" s="13">
        <v>185</v>
      </c>
      <c r="BF42" s="13">
        <v>21</v>
      </c>
      <c r="BG42" s="13">
        <v>0</v>
      </c>
      <c r="BH42" s="13" t="s">
        <v>348</v>
      </c>
      <c r="BI42" s="13">
        <v>6023332</v>
      </c>
      <c r="BJ42" s="13">
        <v>586741</v>
      </c>
      <c r="BK42" s="13">
        <v>4431895</v>
      </c>
      <c r="BL42" s="13"/>
      <c r="BM42" s="13">
        <v>821000</v>
      </c>
      <c r="BN42" s="13">
        <v>0</v>
      </c>
      <c r="BO42" s="13">
        <v>183696</v>
      </c>
      <c r="BP42" s="13"/>
      <c r="BQ42" s="13"/>
      <c r="BR42" s="13" t="s">
        <v>345</v>
      </c>
      <c r="BS42" s="13">
        <v>288</v>
      </c>
      <c r="BT42" s="13" t="s">
        <v>103</v>
      </c>
      <c r="BU42" s="13">
        <v>225</v>
      </c>
      <c r="BV42" s="13">
        <v>58</v>
      </c>
      <c r="BW42" s="13">
        <v>5</v>
      </c>
      <c r="BX42" s="13">
        <v>89</v>
      </c>
      <c r="BY42" s="13">
        <v>136</v>
      </c>
      <c r="BZ42" s="13">
        <v>22</v>
      </c>
      <c r="CA42" s="13">
        <v>36</v>
      </c>
      <c r="CB42" s="13" t="s">
        <v>349</v>
      </c>
      <c r="CC42" s="13">
        <v>114</v>
      </c>
      <c r="CD42" s="13" t="s">
        <v>103</v>
      </c>
      <c r="CE42" s="13">
        <v>92</v>
      </c>
      <c r="CF42" s="13">
        <v>22</v>
      </c>
      <c r="CG42" s="13" t="s">
        <v>350</v>
      </c>
      <c r="CH42" s="13">
        <v>1</v>
      </c>
      <c r="CI42" s="13">
        <v>266</v>
      </c>
      <c r="CJ42" s="13">
        <v>13</v>
      </c>
      <c r="CK42" s="13">
        <v>8</v>
      </c>
      <c r="CL42" s="13">
        <v>28</v>
      </c>
      <c r="CM42" s="13"/>
      <c r="CN42" s="13">
        <v>28</v>
      </c>
      <c r="CO42" s="13">
        <v>10</v>
      </c>
      <c r="CP42" s="13"/>
      <c r="CQ42" s="13">
        <v>1570129</v>
      </c>
      <c r="CR42" s="13"/>
      <c r="CS42" s="13">
        <v>1570129</v>
      </c>
      <c r="CT42" s="13"/>
      <c r="CU42" s="13"/>
      <c r="CV42" s="13"/>
      <c r="CW42" s="13"/>
      <c r="CX42" s="13"/>
      <c r="CY42" s="13" t="s">
        <v>345</v>
      </c>
    </row>
    <row r="43" spans="1:103" x14ac:dyDescent="0.35">
      <c r="A43" s="13">
        <v>206</v>
      </c>
      <c r="B43" s="13" t="s">
        <v>351</v>
      </c>
      <c r="C43" s="13">
        <v>2</v>
      </c>
      <c r="D43" s="13">
        <v>484</v>
      </c>
      <c r="E43" s="13" t="s">
        <v>103</v>
      </c>
      <c r="F43" s="13">
        <v>84</v>
      </c>
      <c r="G43" s="13">
        <v>29</v>
      </c>
      <c r="H43" s="13">
        <v>348</v>
      </c>
      <c r="I43" s="13">
        <v>11</v>
      </c>
      <c r="J43" s="13">
        <v>12</v>
      </c>
      <c r="K43" s="13">
        <v>55</v>
      </c>
      <c r="L43" s="13">
        <v>3</v>
      </c>
      <c r="M43" s="13">
        <v>464</v>
      </c>
      <c r="N43" s="13"/>
      <c r="O43" s="13">
        <v>133</v>
      </c>
      <c r="P43" s="13">
        <v>241</v>
      </c>
      <c r="Q43" s="13" t="s">
        <v>352</v>
      </c>
      <c r="R43" s="13">
        <v>0</v>
      </c>
      <c r="S43" s="13">
        <v>128</v>
      </c>
      <c r="T43" s="13">
        <v>0</v>
      </c>
      <c r="U43" s="13">
        <v>252</v>
      </c>
      <c r="V43" s="13">
        <v>104</v>
      </c>
      <c r="W43" s="13">
        <v>0</v>
      </c>
      <c r="X43" s="13">
        <v>27</v>
      </c>
      <c r="Y43" s="13">
        <v>1</v>
      </c>
      <c r="Z43" s="13"/>
      <c r="AA43" s="13">
        <v>4855164.03</v>
      </c>
      <c r="AB43" s="13">
        <v>0</v>
      </c>
      <c r="AC43" s="13">
        <v>1486701.49</v>
      </c>
      <c r="AD43" s="13">
        <v>0</v>
      </c>
      <c r="AE43" s="13">
        <v>3018454.54</v>
      </c>
      <c r="AF43" s="13">
        <v>350000</v>
      </c>
      <c r="AG43" s="13">
        <v>8000</v>
      </c>
      <c r="AH43" s="13">
        <v>8000</v>
      </c>
      <c r="AI43" s="13"/>
      <c r="AJ43" s="13">
        <v>0</v>
      </c>
      <c r="AK43" s="13"/>
      <c r="AL43" s="13"/>
      <c r="AM43" s="13"/>
      <c r="AN43" s="13"/>
      <c r="AO43" s="13"/>
      <c r="AP43" s="13"/>
      <c r="AQ43" s="13"/>
      <c r="AR43" s="13"/>
      <c r="AS43" s="13"/>
      <c r="AT43" s="13" t="s">
        <v>353</v>
      </c>
      <c r="AU43" s="13"/>
      <c r="AV43" s="13"/>
      <c r="AW43" s="13"/>
      <c r="AX43" s="13"/>
      <c r="AY43" s="13"/>
      <c r="AZ43" s="13"/>
      <c r="BA43" s="13"/>
      <c r="BB43" s="13"/>
      <c r="BC43" s="13"/>
      <c r="BD43" s="13"/>
      <c r="BE43" s="13"/>
      <c r="BF43" s="13"/>
      <c r="BG43" s="13"/>
      <c r="BH43" s="13"/>
      <c r="BI43" s="13">
        <v>0</v>
      </c>
      <c r="BJ43" s="13">
        <v>0</v>
      </c>
      <c r="BK43" s="13">
        <v>0</v>
      </c>
      <c r="BL43" s="13">
        <v>0</v>
      </c>
      <c r="BM43" s="13">
        <v>0</v>
      </c>
      <c r="BN43" s="13">
        <v>0</v>
      </c>
      <c r="BO43" s="13">
        <v>0</v>
      </c>
      <c r="BP43" s="13">
        <v>0</v>
      </c>
      <c r="BQ43" s="13">
        <v>0</v>
      </c>
      <c r="BR43" s="13"/>
      <c r="BS43" s="13">
        <v>191</v>
      </c>
      <c r="BT43" s="13" t="s">
        <v>103</v>
      </c>
      <c r="BU43" s="13">
        <v>134</v>
      </c>
      <c r="BV43" s="13">
        <v>57</v>
      </c>
      <c r="BW43" s="13">
        <v>0</v>
      </c>
      <c r="BX43" s="13">
        <v>19</v>
      </c>
      <c r="BY43" s="13">
        <v>115</v>
      </c>
      <c r="BZ43" s="13">
        <v>19</v>
      </c>
      <c r="CA43" s="13">
        <v>38</v>
      </c>
      <c r="CB43" s="13" t="s">
        <v>354</v>
      </c>
      <c r="CC43" s="13">
        <v>65</v>
      </c>
      <c r="CD43" s="13" t="s">
        <v>103</v>
      </c>
      <c r="CE43" s="13">
        <v>26</v>
      </c>
      <c r="CF43" s="13">
        <v>39</v>
      </c>
      <c r="CG43" s="13"/>
      <c r="CH43" s="13">
        <v>0</v>
      </c>
      <c r="CI43" s="13">
        <v>52</v>
      </c>
      <c r="CJ43" s="13">
        <v>0</v>
      </c>
      <c r="CK43" s="13">
        <v>95</v>
      </c>
      <c r="CL43" s="13">
        <v>43</v>
      </c>
      <c r="CM43" s="13">
        <v>1</v>
      </c>
      <c r="CN43" s="13">
        <v>20</v>
      </c>
      <c r="CO43" s="13">
        <v>4</v>
      </c>
      <c r="CP43" s="13"/>
      <c r="CQ43" s="13">
        <v>1918005.12</v>
      </c>
      <c r="CR43" s="13">
        <v>0</v>
      </c>
      <c r="CS43" s="13">
        <v>613201.79</v>
      </c>
      <c r="CT43" s="13">
        <v>0</v>
      </c>
      <c r="CU43" s="13">
        <v>1138803.32</v>
      </c>
      <c r="CV43" s="13">
        <v>150000</v>
      </c>
      <c r="CW43" s="13">
        <v>16000</v>
      </c>
      <c r="CX43" s="13">
        <v>16000</v>
      </c>
      <c r="CY43" s="13"/>
    </row>
    <row r="44" spans="1:103" x14ac:dyDescent="0.35">
      <c r="A44" s="13">
        <v>943</v>
      </c>
      <c r="B44" s="13" t="s">
        <v>355</v>
      </c>
      <c r="C44" s="13">
        <v>2</v>
      </c>
      <c r="D44" s="13">
        <v>432</v>
      </c>
      <c r="E44" s="13" t="s">
        <v>103</v>
      </c>
      <c r="F44" s="13">
        <v>15</v>
      </c>
      <c r="G44" s="13">
        <v>34</v>
      </c>
      <c r="H44" s="13">
        <v>278</v>
      </c>
      <c r="I44" s="13">
        <v>91</v>
      </c>
      <c r="J44" s="13">
        <v>14</v>
      </c>
      <c r="K44" s="13">
        <v>15</v>
      </c>
      <c r="L44" s="13">
        <v>34</v>
      </c>
      <c r="M44" s="13">
        <v>430</v>
      </c>
      <c r="N44" s="13" t="s">
        <v>356</v>
      </c>
      <c r="O44" s="13">
        <v>320</v>
      </c>
      <c r="P44" s="13">
        <v>112</v>
      </c>
      <c r="Q44" s="13" t="s">
        <v>357</v>
      </c>
      <c r="R44" s="13">
        <v>0</v>
      </c>
      <c r="S44" s="13">
        <v>281</v>
      </c>
      <c r="T44" s="13">
        <v>64</v>
      </c>
      <c r="U44" s="13">
        <v>61</v>
      </c>
      <c r="V44" s="13">
        <v>16</v>
      </c>
      <c r="W44" s="13">
        <v>0</v>
      </c>
      <c r="X44" s="13">
        <v>72</v>
      </c>
      <c r="Y44" s="13">
        <v>0</v>
      </c>
      <c r="Z44" s="13" t="s">
        <v>358</v>
      </c>
      <c r="AA44" s="13">
        <v>4028617.86</v>
      </c>
      <c r="AB44" s="13">
        <v>0</v>
      </c>
      <c r="AC44" s="13">
        <v>3195847.02</v>
      </c>
      <c r="AD44" s="13">
        <v>372445.85</v>
      </c>
      <c r="AE44" s="13">
        <v>294640.21000000002</v>
      </c>
      <c r="AF44" s="13">
        <v>135246.79999999999</v>
      </c>
      <c r="AG44" s="13">
        <v>0</v>
      </c>
      <c r="AH44" s="13">
        <v>0</v>
      </c>
      <c r="AI44" s="13" t="s">
        <v>359</v>
      </c>
      <c r="AJ44" s="13">
        <v>3381</v>
      </c>
      <c r="AK44" s="13" t="s">
        <v>103</v>
      </c>
      <c r="AL44" s="13">
        <v>723</v>
      </c>
      <c r="AM44" s="13">
        <v>2626</v>
      </c>
      <c r="AN44" s="13">
        <v>0</v>
      </c>
      <c r="AO44" s="13">
        <v>1</v>
      </c>
      <c r="AP44" s="13">
        <v>31</v>
      </c>
      <c r="AQ44" s="13">
        <v>0</v>
      </c>
      <c r="AR44" s="13">
        <v>0</v>
      </c>
      <c r="AS44" s="13">
        <v>142</v>
      </c>
      <c r="AT44" s="13" t="s">
        <v>360</v>
      </c>
      <c r="AU44" s="13">
        <v>170</v>
      </c>
      <c r="AV44" s="13">
        <v>1011</v>
      </c>
      <c r="AW44" s="13">
        <v>41</v>
      </c>
      <c r="AX44" s="13">
        <v>288</v>
      </c>
      <c r="AY44" s="13" t="s">
        <v>361</v>
      </c>
      <c r="AZ44" s="13">
        <v>72</v>
      </c>
      <c r="BA44" s="13">
        <v>263</v>
      </c>
      <c r="BB44" s="13">
        <v>2884</v>
      </c>
      <c r="BC44" s="13">
        <v>142</v>
      </c>
      <c r="BD44" s="13">
        <v>20</v>
      </c>
      <c r="BE44" s="13">
        <v>0</v>
      </c>
      <c r="BF44" s="13">
        <v>16</v>
      </c>
      <c r="BG44" s="13">
        <v>0</v>
      </c>
      <c r="BH44" s="13" t="s">
        <v>362</v>
      </c>
      <c r="BI44" s="13">
        <v>7767645.5499999998</v>
      </c>
      <c r="BJ44" s="13">
        <v>62278.400000000001</v>
      </c>
      <c r="BK44" s="13">
        <v>1840722.82</v>
      </c>
      <c r="BL44" s="13">
        <v>5511695.6500000004</v>
      </c>
      <c r="BM44" s="13">
        <v>325481.18</v>
      </c>
      <c r="BN44" s="13">
        <v>27467.5</v>
      </c>
      <c r="BO44" s="13">
        <v>0</v>
      </c>
      <c r="BP44" s="13">
        <v>0</v>
      </c>
      <c r="BQ44" s="13">
        <v>57498.77</v>
      </c>
      <c r="BR44" s="13" t="s">
        <v>363</v>
      </c>
      <c r="BS44" s="13">
        <v>319</v>
      </c>
      <c r="BT44" s="13" t="s">
        <v>103</v>
      </c>
      <c r="BU44" s="13">
        <v>120</v>
      </c>
      <c r="BV44" s="13">
        <v>35</v>
      </c>
      <c r="BW44" s="13">
        <v>163</v>
      </c>
      <c r="BX44" s="13">
        <v>45</v>
      </c>
      <c r="BY44" s="13">
        <v>75</v>
      </c>
      <c r="BZ44" s="13">
        <v>0</v>
      </c>
      <c r="CA44" s="13">
        <v>35</v>
      </c>
      <c r="CB44" s="13" t="s">
        <v>364</v>
      </c>
      <c r="CC44" s="13">
        <v>15</v>
      </c>
      <c r="CD44" s="13" t="s">
        <v>103</v>
      </c>
      <c r="CE44" s="13">
        <v>4</v>
      </c>
      <c r="CF44" s="13">
        <v>11</v>
      </c>
      <c r="CG44" s="13" t="s">
        <v>365</v>
      </c>
      <c r="CH44" s="13">
        <v>2</v>
      </c>
      <c r="CI44" s="13">
        <v>81</v>
      </c>
      <c r="CJ44" s="13">
        <v>153</v>
      </c>
      <c r="CK44" s="13">
        <v>37</v>
      </c>
      <c r="CL44" s="13">
        <v>10</v>
      </c>
      <c r="CM44" s="13">
        <v>2</v>
      </c>
      <c r="CN44" s="13">
        <v>24</v>
      </c>
      <c r="CO44" s="13">
        <v>2</v>
      </c>
      <c r="CP44" s="13" t="s">
        <v>366</v>
      </c>
      <c r="CQ44" s="13">
        <v>2153252.5299999998</v>
      </c>
      <c r="CR44" s="13">
        <v>1425.6</v>
      </c>
      <c r="CS44" s="13">
        <v>1018743.5</v>
      </c>
      <c r="CT44" s="13">
        <v>279992.26</v>
      </c>
      <c r="CU44" s="13">
        <v>323680.46000000002</v>
      </c>
      <c r="CV44" s="13">
        <v>67059.199999999997</v>
      </c>
      <c r="CW44" s="13">
        <v>11052.54</v>
      </c>
      <c r="CX44" s="13">
        <v>1354.8</v>
      </c>
      <c r="CY44" s="13" t="s">
        <v>367</v>
      </c>
    </row>
    <row r="45" spans="1:103" x14ac:dyDescent="0.35">
      <c r="A45" s="13">
        <v>821</v>
      </c>
      <c r="B45" s="13" t="s">
        <v>368</v>
      </c>
      <c r="C45" s="13">
        <v>2</v>
      </c>
      <c r="D45" s="13">
        <v>823</v>
      </c>
      <c r="E45" s="13" t="s">
        <v>103</v>
      </c>
      <c r="F45" s="13">
        <v>54</v>
      </c>
      <c r="G45" s="13">
        <v>67</v>
      </c>
      <c r="H45" s="13">
        <v>667</v>
      </c>
      <c r="I45" s="13">
        <v>25</v>
      </c>
      <c r="J45" s="13">
        <v>10</v>
      </c>
      <c r="K45" s="13">
        <v>39</v>
      </c>
      <c r="L45" s="13">
        <v>13</v>
      </c>
      <c r="M45" s="13">
        <v>823</v>
      </c>
      <c r="N45" s="13"/>
      <c r="O45" s="13">
        <v>505</v>
      </c>
      <c r="P45" s="13">
        <v>314</v>
      </c>
      <c r="Q45" s="13" t="s">
        <v>369</v>
      </c>
      <c r="R45" s="13">
        <v>0</v>
      </c>
      <c r="S45" s="13">
        <v>511</v>
      </c>
      <c r="T45" s="13"/>
      <c r="U45" s="13">
        <v>182</v>
      </c>
      <c r="V45" s="13">
        <v>130</v>
      </c>
      <c r="W45" s="13">
        <v>0</v>
      </c>
      <c r="X45" s="13">
        <v>23</v>
      </c>
      <c r="Y45" s="13">
        <v>0</v>
      </c>
      <c r="Z45" s="13" t="s">
        <v>370</v>
      </c>
      <c r="AA45" s="13">
        <v>7136956</v>
      </c>
      <c r="AB45" s="13">
        <v>0</v>
      </c>
      <c r="AC45" s="13">
        <v>3383533.32</v>
      </c>
      <c r="AD45" s="13"/>
      <c r="AE45" s="13">
        <v>3540278.15</v>
      </c>
      <c r="AF45" s="13">
        <v>180000.53</v>
      </c>
      <c r="AG45" s="13">
        <v>0</v>
      </c>
      <c r="AH45" s="13">
        <v>0</v>
      </c>
      <c r="AI45" s="13" t="s">
        <v>371</v>
      </c>
      <c r="AJ45" s="13">
        <v>44</v>
      </c>
      <c r="AK45" s="13" t="s">
        <v>103</v>
      </c>
      <c r="AL45" s="13">
        <v>0</v>
      </c>
      <c r="AM45" s="13">
        <v>30</v>
      </c>
      <c r="AN45" s="13">
        <v>0</v>
      </c>
      <c r="AO45" s="13">
        <v>0</v>
      </c>
      <c r="AP45" s="13">
        <v>14</v>
      </c>
      <c r="AQ45" s="13"/>
      <c r="AR45" s="13">
        <v>0</v>
      </c>
      <c r="AS45" s="13">
        <v>0</v>
      </c>
      <c r="AT45" s="13"/>
      <c r="AU45" s="13">
        <v>2</v>
      </c>
      <c r="AV45" s="13">
        <v>0</v>
      </c>
      <c r="AW45" s="13">
        <v>39</v>
      </c>
      <c r="AX45" s="13">
        <v>3</v>
      </c>
      <c r="AY45" s="13"/>
      <c r="AZ45" s="13">
        <v>11</v>
      </c>
      <c r="BA45" s="13">
        <v>3</v>
      </c>
      <c r="BB45" s="13">
        <v>0</v>
      </c>
      <c r="BC45" s="13">
        <v>0</v>
      </c>
      <c r="BD45" s="13">
        <v>30</v>
      </c>
      <c r="BE45" s="13">
        <v>0</v>
      </c>
      <c r="BF45" s="13">
        <v>1</v>
      </c>
      <c r="BG45" s="13">
        <v>0</v>
      </c>
      <c r="BH45" s="13"/>
      <c r="BI45" s="13">
        <v>100718</v>
      </c>
      <c r="BJ45" s="13">
        <v>0</v>
      </c>
      <c r="BK45" s="13">
        <v>18623</v>
      </c>
      <c r="BL45" s="13">
        <v>0</v>
      </c>
      <c r="BM45" s="13">
        <v>0</v>
      </c>
      <c r="BN45" s="13">
        <v>11090</v>
      </c>
      <c r="BO45" s="13">
        <v>0</v>
      </c>
      <c r="BP45" s="13">
        <v>0</v>
      </c>
      <c r="BQ45" s="13">
        <v>21220</v>
      </c>
      <c r="BR45" s="13" t="s">
        <v>372</v>
      </c>
      <c r="BS45" s="13">
        <v>152</v>
      </c>
      <c r="BT45" s="13" t="s">
        <v>103</v>
      </c>
      <c r="BU45" s="13">
        <v>69</v>
      </c>
      <c r="BV45" s="13">
        <v>12</v>
      </c>
      <c r="BW45" s="13">
        <v>0</v>
      </c>
      <c r="BX45" s="13">
        <v>0</v>
      </c>
      <c r="BY45" s="13">
        <v>69</v>
      </c>
      <c r="BZ45" s="13">
        <v>0</v>
      </c>
      <c r="CA45" s="13">
        <v>12</v>
      </c>
      <c r="CB45" s="13" t="s">
        <v>373</v>
      </c>
      <c r="CC45" s="13">
        <v>28</v>
      </c>
      <c r="CD45" s="13" t="s">
        <v>103</v>
      </c>
      <c r="CE45" s="13">
        <v>0</v>
      </c>
      <c r="CF45" s="13">
        <v>28</v>
      </c>
      <c r="CG45" s="13"/>
      <c r="CH45" s="13">
        <v>0</v>
      </c>
      <c r="CI45" s="13">
        <v>44</v>
      </c>
      <c r="CJ45" s="13">
        <v>16</v>
      </c>
      <c r="CK45" s="13">
        <v>21</v>
      </c>
      <c r="CL45" s="13">
        <v>71</v>
      </c>
      <c r="CM45" s="13">
        <v>0</v>
      </c>
      <c r="CN45" s="13">
        <v>4</v>
      </c>
      <c r="CO45" s="13">
        <v>0</v>
      </c>
      <c r="CP45" s="13"/>
      <c r="CQ45" s="13">
        <v>570446</v>
      </c>
      <c r="CR45" s="13">
        <v>0</v>
      </c>
      <c r="CS45" s="13">
        <v>412213.79</v>
      </c>
      <c r="CT45" s="13"/>
      <c r="CU45" s="13">
        <v>19981.04</v>
      </c>
      <c r="CV45" s="13">
        <v>83527.17</v>
      </c>
      <c r="CW45" s="13">
        <v>0</v>
      </c>
      <c r="CX45" s="13">
        <v>0</v>
      </c>
      <c r="CY45" s="13" t="s">
        <v>374</v>
      </c>
    </row>
    <row r="46" spans="1:103" x14ac:dyDescent="0.35">
      <c r="A46" s="13">
        <v>881</v>
      </c>
      <c r="B46" s="13" t="s">
        <v>375</v>
      </c>
      <c r="C46" s="13">
        <v>2</v>
      </c>
      <c r="D46" s="13">
        <v>4433</v>
      </c>
      <c r="E46" s="13" t="s">
        <v>103</v>
      </c>
      <c r="F46" s="13">
        <v>108</v>
      </c>
      <c r="G46" s="13">
        <v>249</v>
      </c>
      <c r="H46" s="13">
        <v>3160</v>
      </c>
      <c r="I46" s="13">
        <v>384</v>
      </c>
      <c r="J46" s="13">
        <v>522</v>
      </c>
      <c r="K46" s="13">
        <v>69</v>
      </c>
      <c r="L46" s="13">
        <v>122</v>
      </c>
      <c r="M46" s="13">
        <v>4433</v>
      </c>
      <c r="N46" s="13"/>
      <c r="O46" s="13">
        <v>4234</v>
      </c>
      <c r="P46" s="13">
        <v>199</v>
      </c>
      <c r="Q46" s="13"/>
      <c r="R46" s="13">
        <v>275</v>
      </c>
      <c r="S46" s="13">
        <v>3664</v>
      </c>
      <c r="T46" s="13"/>
      <c r="U46" s="13">
        <v>103</v>
      </c>
      <c r="V46" s="13">
        <v>396</v>
      </c>
      <c r="W46" s="13">
        <v>0</v>
      </c>
      <c r="X46" s="13"/>
      <c r="Y46" s="13">
        <v>16</v>
      </c>
      <c r="Z46" s="13" t="s">
        <v>376</v>
      </c>
      <c r="AA46" s="13">
        <v>39743065</v>
      </c>
      <c r="AB46" s="13">
        <v>272794</v>
      </c>
      <c r="AC46" s="13">
        <v>38645910</v>
      </c>
      <c r="AD46" s="13"/>
      <c r="AE46" s="13"/>
      <c r="AF46" s="13">
        <v>824361</v>
      </c>
      <c r="AG46" s="13"/>
      <c r="AH46" s="13">
        <v>87764.160000000003</v>
      </c>
      <c r="AI46" s="13" t="s">
        <v>377</v>
      </c>
      <c r="AJ46" s="13">
        <v>9156</v>
      </c>
      <c r="AK46" s="13" t="s">
        <v>103</v>
      </c>
      <c r="AL46" s="13">
        <v>890</v>
      </c>
      <c r="AM46" s="13">
        <v>8242</v>
      </c>
      <c r="AN46" s="13">
        <v>14</v>
      </c>
      <c r="AO46" s="13">
        <v>1</v>
      </c>
      <c r="AP46" s="13">
        <v>7</v>
      </c>
      <c r="AQ46" s="13">
        <v>0</v>
      </c>
      <c r="AR46" s="13">
        <v>0</v>
      </c>
      <c r="AS46" s="13">
        <v>0</v>
      </c>
      <c r="AT46" s="13"/>
      <c r="AU46" s="13">
        <v>6004</v>
      </c>
      <c r="AV46" s="13">
        <v>1920</v>
      </c>
      <c r="AW46" s="13">
        <v>1085</v>
      </c>
      <c r="AX46" s="13">
        <v>146</v>
      </c>
      <c r="AY46" s="13"/>
      <c r="AZ46" s="13">
        <v>5221</v>
      </c>
      <c r="BA46" s="13">
        <v>3663</v>
      </c>
      <c r="BB46" s="13"/>
      <c r="BC46" s="13">
        <v>76</v>
      </c>
      <c r="BD46" s="13">
        <v>199</v>
      </c>
      <c r="BE46" s="13">
        <v>0</v>
      </c>
      <c r="BF46" s="13"/>
      <c r="BG46" s="13">
        <v>33</v>
      </c>
      <c r="BH46" s="13" t="s">
        <v>378</v>
      </c>
      <c r="BI46" s="13">
        <v>14920300</v>
      </c>
      <c r="BJ46" s="13">
        <v>5102141</v>
      </c>
      <c r="BK46" s="13">
        <v>9606264</v>
      </c>
      <c r="BL46" s="13"/>
      <c r="BM46" s="13"/>
      <c r="BN46" s="13">
        <v>211895</v>
      </c>
      <c r="BO46" s="13"/>
      <c r="BP46" s="13">
        <v>181013.58</v>
      </c>
      <c r="BQ46" s="13">
        <v>1843441.04</v>
      </c>
      <c r="BR46" s="13"/>
      <c r="BS46" s="13">
        <v>550</v>
      </c>
      <c r="BT46" s="13" t="s">
        <v>103</v>
      </c>
      <c r="BU46" s="13">
        <v>388</v>
      </c>
      <c r="BV46" s="13">
        <v>162</v>
      </c>
      <c r="BW46" s="13">
        <v>0</v>
      </c>
      <c r="BX46" s="13">
        <v>195</v>
      </c>
      <c r="BY46" s="13">
        <v>193</v>
      </c>
      <c r="BZ46" s="13">
        <v>104</v>
      </c>
      <c r="CA46" s="13">
        <v>58</v>
      </c>
      <c r="CB46" s="13"/>
      <c r="CC46" s="13">
        <v>134</v>
      </c>
      <c r="CD46" s="13" t="s">
        <v>103</v>
      </c>
      <c r="CE46" s="13">
        <v>76</v>
      </c>
      <c r="CF46" s="13">
        <v>58</v>
      </c>
      <c r="CG46" s="13"/>
      <c r="CH46" s="13">
        <v>90</v>
      </c>
      <c r="CI46" s="13">
        <v>422</v>
      </c>
      <c r="CJ46" s="13"/>
      <c r="CK46" s="13">
        <v>15</v>
      </c>
      <c r="CL46" s="13">
        <v>23</v>
      </c>
      <c r="CM46" s="13">
        <v>0</v>
      </c>
      <c r="CN46" s="13"/>
      <c r="CO46" s="13">
        <v>124</v>
      </c>
      <c r="CP46" s="13" t="s">
        <v>379</v>
      </c>
      <c r="CQ46" s="13">
        <v>3854666</v>
      </c>
      <c r="CR46" s="13">
        <v>74164</v>
      </c>
      <c r="CS46" s="13">
        <v>3765424</v>
      </c>
      <c r="CT46" s="13"/>
      <c r="CU46" s="13"/>
      <c r="CV46" s="13">
        <v>13744</v>
      </c>
      <c r="CW46" s="13"/>
      <c r="CX46" s="13">
        <v>680172.25</v>
      </c>
      <c r="CY46" s="13"/>
    </row>
    <row r="47" spans="1:103" x14ac:dyDescent="0.35">
      <c r="A47" s="13">
        <v>209</v>
      </c>
      <c r="B47" s="13" t="s">
        <v>380</v>
      </c>
      <c r="C47" s="13">
        <v>2</v>
      </c>
      <c r="D47" s="13">
        <v>882</v>
      </c>
      <c r="E47" s="13" t="s">
        <v>108</v>
      </c>
      <c r="F47" s="13"/>
      <c r="G47" s="13"/>
      <c r="H47" s="13"/>
      <c r="I47" s="13"/>
      <c r="J47" s="13"/>
      <c r="K47" s="13"/>
      <c r="L47" s="13"/>
      <c r="M47" s="13">
        <v>882</v>
      </c>
      <c r="N47" s="13"/>
      <c r="O47" s="13"/>
      <c r="P47" s="13"/>
      <c r="Q47" s="13" t="s">
        <v>381</v>
      </c>
      <c r="R47" s="13">
        <v>0</v>
      </c>
      <c r="S47" s="13">
        <v>514</v>
      </c>
      <c r="T47" s="13">
        <v>48</v>
      </c>
      <c r="U47" s="13">
        <v>296</v>
      </c>
      <c r="V47" s="13">
        <v>51</v>
      </c>
      <c r="W47" s="13"/>
      <c r="X47" s="13">
        <v>99</v>
      </c>
      <c r="Y47" s="13">
        <v>30</v>
      </c>
      <c r="Z47" s="13" t="s">
        <v>382</v>
      </c>
      <c r="AA47" s="13">
        <v>7649585</v>
      </c>
      <c r="AB47" s="13">
        <v>0</v>
      </c>
      <c r="AC47" s="13">
        <v>5139725</v>
      </c>
      <c r="AD47" s="13">
        <v>0</v>
      </c>
      <c r="AE47" s="13">
        <v>1940240</v>
      </c>
      <c r="AF47" s="13">
        <v>159299</v>
      </c>
      <c r="AG47" s="13">
        <v>186850</v>
      </c>
      <c r="AH47" s="13">
        <v>223471</v>
      </c>
      <c r="AI47" s="13" t="s">
        <v>383</v>
      </c>
      <c r="AJ47" s="13">
        <v>0</v>
      </c>
      <c r="AK47" s="13"/>
      <c r="AL47" s="13"/>
      <c r="AM47" s="13"/>
      <c r="AN47" s="13"/>
      <c r="AO47" s="13"/>
      <c r="AP47" s="13"/>
      <c r="AQ47" s="13"/>
      <c r="AR47" s="13"/>
      <c r="AS47" s="13"/>
      <c r="AT47" s="13" t="s">
        <v>384</v>
      </c>
      <c r="AU47" s="13"/>
      <c r="AV47" s="13"/>
      <c r="AW47" s="13"/>
      <c r="AX47" s="13"/>
      <c r="AY47" s="13"/>
      <c r="AZ47" s="13"/>
      <c r="BA47" s="13"/>
      <c r="BB47" s="13"/>
      <c r="BC47" s="13"/>
      <c r="BD47" s="13"/>
      <c r="BE47" s="13"/>
      <c r="BF47" s="13"/>
      <c r="BG47" s="13"/>
      <c r="BH47" s="13"/>
      <c r="BI47" s="13">
        <v>0</v>
      </c>
      <c r="BJ47" s="13">
        <v>0</v>
      </c>
      <c r="BK47" s="13">
        <v>0</v>
      </c>
      <c r="BL47" s="13">
        <v>0</v>
      </c>
      <c r="BM47" s="13">
        <v>0</v>
      </c>
      <c r="BN47" s="13">
        <v>0</v>
      </c>
      <c r="BO47" s="13">
        <v>0</v>
      </c>
      <c r="BP47" s="13">
        <v>0</v>
      </c>
      <c r="BQ47" s="13">
        <v>0</v>
      </c>
      <c r="BR47" s="13"/>
      <c r="BS47" s="13">
        <v>273</v>
      </c>
      <c r="BT47" s="13" t="s">
        <v>103</v>
      </c>
      <c r="BU47" s="13">
        <v>150</v>
      </c>
      <c r="BV47" s="13">
        <v>123</v>
      </c>
      <c r="BW47" s="13">
        <v>0</v>
      </c>
      <c r="BX47" s="13">
        <v>25</v>
      </c>
      <c r="BY47" s="13">
        <v>125</v>
      </c>
      <c r="BZ47" s="13">
        <v>45</v>
      </c>
      <c r="CA47" s="13">
        <v>77</v>
      </c>
      <c r="CB47" s="13"/>
      <c r="CC47" s="13">
        <v>162</v>
      </c>
      <c r="CD47" s="13" t="s">
        <v>103</v>
      </c>
      <c r="CE47" s="13">
        <v>35</v>
      </c>
      <c r="CF47" s="13">
        <v>126</v>
      </c>
      <c r="CG47" s="13"/>
      <c r="CH47" s="13">
        <v>0</v>
      </c>
      <c r="CI47" s="13">
        <v>204</v>
      </c>
      <c r="CJ47" s="13">
        <v>0</v>
      </c>
      <c r="CK47" s="13">
        <v>57</v>
      </c>
      <c r="CL47" s="13">
        <v>12</v>
      </c>
      <c r="CM47" s="13">
        <v>0</v>
      </c>
      <c r="CN47" s="13">
        <v>36</v>
      </c>
      <c r="CO47" s="13">
        <v>5</v>
      </c>
      <c r="CP47" s="13"/>
      <c r="CQ47" s="13">
        <v>1816478</v>
      </c>
      <c r="CR47" s="13">
        <v>0</v>
      </c>
      <c r="CS47" s="13">
        <v>1220484</v>
      </c>
      <c r="CT47" s="13">
        <v>0</v>
      </c>
      <c r="CU47" s="13">
        <v>460731</v>
      </c>
      <c r="CV47" s="13">
        <v>37827</v>
      </c>
      <c r="CW47" s="13">
        <v>44370</v>
      </c>
      <c r="CX47" s="13">
        <v>53067</v>
      </c>
      <c r="CY47" s="13" t="s">
        <v>385</v>
      </c>
    </row>
    <row r="48" spans="1:103" x14ac:dyDescent="0.35">
      <c r="A48" s="13">
        <v>823</v>
      </c>
      <c r="B48" s="13" t="s">
        <v>386</v>
      </c>
      <c r="C48" s="13">
        <v>2</v>
      </c>
      <c r="D48" s="13">
        <v>1112</v>
      </c>
      <c r="E48" s="13" t="s">
        <v>108</v>
      </c>
      <c r="F48" s="13"/>
      <c r="G48" s="13"/>
      <c r="H48" s="13"/>
      <c r="I48" s="13"/>
      <c r="J48" s="13"/>
      <c r="K48" s="13"/>
      <c r="L48" s="13"/>
      <c r="M48" s="13">
        <v>1112</v>
      </c>
      <c r="N48" s="13"/>
      <c r="O48" s="13"/>
      <c r="P48" s="13"/>
      <c r="Q48" s="13" t="s">
        <v>387</v>
      </c>
      <c r="R48" s="13">
        <v>0</v>
      </c>
      <c r="S48" s="13"/>
      <c r="T48" s="13"/>
      <c r="U48" s="13">
        <v>221</v>
      </c>
      <c r="V48" s="13">
        <v>177</v>
      </c>
      <c r="W48" s="13">
        <v>667</v>
      </c>
      <c r="X48" s="13">
        <v>47</v>
      </c>
      <c r="Y48" s="13">
        <v>0</v>
      </c>
      <c r="Z48" s="13" t="s">
        <v>388</v>
      </c>
      <c r="AA48" s="13">
        <v>9226530.6400000006</v>
      </c>
      <c r="AB48" s="13">
        <v>0</v>
      </c>
      <c r="AC48" s="13"/>
      <c r="AD48" s="13"/>
      <c r="AE48" s="13">
        <v>1265482.94</v>
      </c>
      <c r="AF48" s="13">
        <v>430372.8</v>
      </c>
      <c r="AG48" s="13">
        <v>7530674.9000000004</v>
      </c>
      <c r="AH48" s="13">
        <v>0</v>
      </c>
      <c r="AI48" s="13" t="s">
        <v>389</v>
      </c>
      <c r="AJ48" s="13">
        <v>4011</v>
      </c>
      <c r="AK48" s="13" t="s">
        <v>108</v>
      </c>
      <c r="AL48" s="13"/>
      <c r="AM48" s="13"/>
      <c r="AN48" s="13"/>
      <c r="AO48" s="13"/>
      <c r="AP48" s="13"/>
      <c r="AQ48" s="13"/>
      <c r="AR48" s="13"/>
      <c r="AS48" s="13"/>
      <c r="AT48" s="13"/>
      <c r="AU48" s="13">
        <v>2501</v>
      </c>
      <c r="AV48" s="13">
        <v>1261</v>
      </c>
      <c r="AW48" s="13">
        <v>34</v>
      </c>
      <c r="AX48" s="13">
        <v>215</v>
      </c>
      <c r="AY48" s="13"/>
      <c r="AZ48" s="13">
        <v>48</v>
      </c>
      <c r="BA48" s="13"/>
      <c r="BB48" s="13"/>
      <c r="BC48" s="13">
        <v>43</v>
      </c>
      <c r="BD48" s="13">
        <v>6</v>
      </c>
      <c r="BE48" s="13">
        <v>3914</v>
      </c>
      <c r="BF48" s="13">
        <v>0</v>
      </c>
      <c r="BG48" s="13">
        <v>0</v>
      </c>
      <c r="BH48" s="13"/>
      <c r="BI48" s="13">
        <v>6307230.2300000004</v>
      </c>
      <c r="BJ48" s="13">
        <v>46974.2</v>
      </c>
      <c r="BK48" s="13"/>
      <c r="BL48" s="13"/>
      <c r="BM48" s="13">
        <v>189078.04</v>
      </c>
      <c r="BN48" s="13">
        <v>2356.1999999999998</v>
      </c>
      <c r="BO48" s="13">
        <v>6068821.79</v>
      </c>
      <c r="BP48" s="13">
        <v>0</v>
      </c>
      <c r="BQ48" s="13"/>
      <c r="BR48" s="13"/>
      <c r="BS48" s="13">
        <v>280</v>
      </c>
      <c r="BT48" s="13" t="s">
        <v>103</v>
      </c>
      <c r="BU48" s="13">
        <v>164</v>
      </c>
      <c r="BV48" s="13">
        <v>87</v>
      </c>
      <c r="BW48" s="13">
        <v>29</v>
      </c>
      <c r="BX48" s="13"/>
      <c r="BY48" s="13"/>
      <c r="BZ48" s="13"/>
      <c r="CA48" s="13"/>
      <c r="CB48" s="13"/>
      <c r="CC48" s="13"/>
      <c r="CD48" s="13"/>
      <c r="CE48" s="13"/>
      <c r="CF48" s="13"/>
      <c r="CG48" s="13" t="s">
        <v>390</v>
      </c>
      <c r="CH48" s="13"/>
      <c r="CI48" s="13"/>
      <c r="CJ48" s="13"/>
      <c r="CK48" s="13"/>
      <c r="CL48" s="13"/>
      <c r="CM48" s="13">
        <v>280</v>
      </c>
      <c r="CN48" s="13"/>
      <c r="CO48" s="13">
        <v>0</v>
      </c>
      <c r="CP48" s="13" t="s">
        <v>391</v>
      </c>
      <c r="CQ48" s="13">
        <v>1643593.12</v>
      </c>
      <c r="CR48" s="13"/>
      <c r="CS48" s="13"/>
      <c r="CT48" s="13"/>
      <c r="CU48" s="13">
        <v>196026.9</v>
      </c>
      <c r="CV48" s="13"/>
      <c r="CW48" s="13"/>
      <c r="CX48" s="13">
        <v>0</v>
      </c>
      <c r="CY48" s="13"/>
    </row>
    <row r="49" spans="1:103" x14ac:dyDescent="0.35">
      <c r="A49" s="13">
        <v>870</v>
      </c>
      <c r="B49" s="13" t="s">
        <v>392</v>
      </c>
      <c r="C49" s="13">
        <v>2</v>
      </c>
      <c r="D49" s="13">
        <v>536</v>
      </c>
      <c r="E49" s="13" t="s">
        <v>108</v>
      </c>
      <c r="F49" s="13"/>
      <c r="G49" s="13"/>
      <c r="H49" s="13"/>
      <c r="I49" s="13"/>
      <c r="J49" s="13"/>
      <c r="K49" s="13"/>
      <c r="L49" s="13"/>
      <c r="M49" s="13">
        <v>536</v>
      </c>
      <c r="N49" s="13"/>
      <c r="O49" s="13">
        <v>469</v>
      </c>
      <c r="P49" s="13">
        <v>67</v>
      </c>
      <c r="Q49" s="13"/>
      <c r="R49" s="13">
        <v>0</v>
      </c>
      <c r="S49" s="13">
        <v>533</v>
      </c>
      <c r="T49" s="13">
        <v>2</v>
      </c>
      <c r="U49" s="13">
        <v>0</v>
      </c>
      <c r="V49" s="13">
        <v>0</v>
      </c>
      <c r="W49" s="13">
        <v>0</v>
      </c>
      <c r="X49" s="13">
        <v>35</v>
      </c>
      <c r="Y49" s="13">
        <v>0</v>
      </c>
      <c r="Z49" s="13"/>
      <c r="AA49" s="13">
        <v>3869150</v>
      </c>
      <c r="AB49" s="13">
        <v>0</v>
      </c>
      <c r="AC49" s="13">
        <v>3869150</v>
      </c>
      <c r="AD49" s="13">
        <v>0</v>
      </c>
      <c r="AE49" s="13">
        <v>0</v>
      </c>
      <c r="AF49" s="13">
        <v>0</v>
      </c>
      <c r="AG49" s="13">
        <v>0</v>
      </c>
      <c r="AH49" s="13">
        <v>0</v>
      </c>
      <c r="AI49" s="13"/>
      <c r="AJ49" s="13">
        <v>416</v>
      </c>
      <c r="AK49" s="13" t="s">
        <v>108</v>
      </c>
      <c r="AL49" s="13"/>
      <c r="AM49" s="13"/>
      <c r="AN49" s="13"/>
      <c r="AO49" s="13"/>
      <c r="AP49" s="13"/>
      <c r="AQ49" s="13"/>
      <c r="AR49" s="13"/>
      <c r="AS49" s="13">
        <v>0</v>
      </c>
      <c r="AT49" s="13"/>
      <c r="AU49" s="13">
        <v>416</v>
      </c>
      <c r="AV49" s="13">
        <v>0</v>
      </c>
      <c r="AW49" s="13">
        <v>0</v>
      </c>
      <c r="AX49" s="13">
        <v>0</v>
      </c>
      <c r="AY49" s="13"/>
      <c r="AZ49" s="13">
        <v>416</v>
      </c>
      <c r="BA49" s="13">
        <v>0</v>
      </c>
      <c r="BB49" s="13">
        <v>0</v>
      </c>
      <c r="BC49" s="13">
        <v>0</v>
      </c>
      <c r="BD49" s="13">
        <v>0</v>
      </c>
      <c r="BE49" s="13">
        <v>0</v>
      </c>
      <c r="BF49" s="13">
        <v>0</v>
      </c>
      <c r="BG49" s="13">
        <v>0</v>
      </c>
      <c r="BH49" s="13"/>
      <c r="BI49" s="13">
        <v>184838</v>
      </c>
      <c r="BJ49" s="13">
        <v>184838</v>
      </c>
      <c r="BK49" s="13">
        <v>0</v>
      </c>
      <c r="BL49" s="13">
        <v>0</v>
      </c>
      <c r="BM49" s="13">
        <v>0</v>
      </c>
      <c r="BN49" s="13">
        <v>0</v>
      </c>
      <c r="BO49" s="13">
        <v>0</v>
      </c>
      <c r="BP49" s="13">
        <v>0</v>
      </c>
      <c r="BQ49" s="13">
        <v>0</v>
      </c>
      <c r="BR49" s="13"/>
      <c r="BS49" s="13">
        <v>90</v>
      </c>
      <c r="BT49" s="13" t="s">
        <v>108</v>
      </c>
      <c r="BU49" s="13"/>
      <c r="BV49" s="13"/>
      <c r="BW49" s="13"/>
      <c r="BX49" s="13"/>
      <c r="BY49" s="13"/>
      <c r="BZ49" s="13"/>
      <c r="CA49" s="13"/>
      <c r="CB49" s="13"/>
      <c r="CC49" s="13">
        <v>0</v>
      </c>
      <c r="CD49" s="13"/>
      <c r="CE49" s="13"/>
      <c r="CF49" s="13"/>
      <c r="CG49" s="13"/>
      <c r="CH49" s="13">
        <v>0</v>
      </c>
      <c r="CI49" s="13">
        <v>90</v>
      </c>
      <c r="CJ49" s="13">
        <v>0</v>
      </c>
      <c r="CK49" s="13">
        <v>0</v>
      </c>
      <c r="CL49" s="13">
        <v>0</v>
      </c>
      <c r="CM49" s="13">
        <v>0</v>
      </c>
      <c r="CN49" s="13">
        <v>5</v>
      </c>
      <c r="CO49" s="13">
        <v>0</v>
      </c>
      <c r="CP49" s="13"/>
      <c r="CQ49" s="13">
        <v>650885</v>
      </c>
      <c r="CR49" s="13">
        <v>0</v>
      </c>
      <c r="CS49" s="13">
        <v>650885</v>
      </c>
      <c r="CT49" s="13">
        <v>0</v>
      </c>
      <c r="CU49" s="13">
        <v>0</v>
      </c>
      <c r="CV49" s="13">
        <v>0</v>
      </c>
      <c r="CW49" s="13">
        <v>0</v>
      </c>
      <c r="CX49" s="13">
        <v>0</v>
      </c>
      <c r="CY49" s="13"/>
    </row>
    <row r="50" spans="1:103" x14ac:dyDescent="0.35">
      <c r="A50" s="13">
        <v>357</v>
      </c>
      <c r="B50" s="13" t="s">
        <v>393</v>
      </c>
      <c r="C50" s="13">
        <v>2</v>
      </c>
      <c r="D50" s="13">
        <v>990</v>
      </c>
      <c r="E50" s="13" t="s">
        <v>108</v>
      </c>
      <c r="F50" s="13"/>
      <c r="G50" s="13"/>
      <c r="H50" s="13"/>
      <c r="I50" s="13"/>
      <c r="J50" s="13"/>
      <c r="K50" s="13"/>
      <c r="L50" s="13"/>
      <c r="M50" s="13">
        <v>989</v>
      </c>
      <c r="N50" s="13"/>
      <c r="O50" s="13">
        <v>725</v>
      </c>
      <c r="P50" s="13">
        <v>205</v>
      </c>
      <c r="Q50" s="13"/>
      <c r="R50" s="13">
        <v>0</v>
      </c>
      <c r="S50" s="13">
        <v>844</v>
      </c>
      <c r="T50" s="13">
        <v>75</v>
      </c>
      <c r="U50" s="13">
        <v>11</v>
      </c>
      <c r="V50" s="13">
        <v>60</v>
      </c>
      <c r="W50" s="13">
        <v>0</v>
      </c>
      <c r="X50" s="13">
        <v>171</v>
      </c>
      <c r="Y50" s="13">
        <v>4</v>
      </c>
      <c r="Z50" s="13"/>
      <c r="AA50" s="13">
        <v>8195629.1399999997</v>
      </c>
      <c r="AB50" s="13"/>
      <c r="AC50" s="13"/>
      <c r="AD50" s="13"/>
      <c r="AE50" s="13">
        <v>143030</v>
      </c>
      <c r="AF50" s="13">
        <v>205795</v>
      </c>
      <c r="AG50" s="13"/>
      <c r="AH50" s="13">
        <v>34040</v>
      </c>
      <c r="AI50" s="13"/>
      <c r="AJ50" s="13">
        <v>342</v>
      </c>
      <c r="AK50" s="13" t="s">
        <v>108</v>
      </c>
      <c r="AL50" s="13"/>
      <c r="AM50" s="13"/>
      <c r="AN50" s="13"/>
      <c r="AO50" s="13"/>
      <c r="AP50" s="13"/>
      <c r="AQ50" s="13"/>
      <c r="AR50" s="13"/>
      <c r="AS50" s="13">
        <v>0</v>
      </c>
      <c r="AT50" s="13"/>
      <c r="AU50" s="13"/>
      <c r="AV50" s="13"/>
      <c r="AW50" s="13"/>
      <c r="AX50" s="13"/>
      <c r="AY50" s="13"/>
      <c r="AZ50" s="13">
        <v>342</v>
      </c>
      <c r="BA50" s="13">
        <v>0</v>
      </c>
      <c r="BB50" s="13">
        <v>0</v>
      </c>
      <c r="BC50" s="13">
        <v>0</v>
      </c>
      <c r="BD50" s="13">
        <v>0</v>
      </c>
      <c r="BE50" s="13">
        <v>0</v>
      </c>
      <c r="BF50" s="13">
        <v>0</v>
      </c>
      <c r="BG50" s="13">
        <v>0</v>
      </c>
      <c r="BH50" s="13"/>
      <c r="BI50" s="13">
        <v>141750</v>
      </c>
      <c r="BJ50" s="13">
        <v>141750</v>
      </c>
      <c r="BK50" s="13">
        <v>0</v>
      </c>
      <c r="BL50" s="13">
        <v>0</v>
      </c>
      <c r="BM50" s="13">
        <v>0</v>
      </c>
      <c r="BN50" s="13">
        <v>0</v>
      </c>
      <c r="BO50" s="13">
        <v>0</v>
      </c>
      <c r="BP50" s="13">
        <v>0</v>
      </c>
      <c r="BQ50" s="13">
        <v>0</v>
      </c>
      <c r="BR50" s="13"/>
      <c r="BS50" s="13">
        <v>139</v>
      </c>
      <c r="BT50" s="13" t="s">
        <v>103</v>
      </c>
      <c r="BU50" s="13">
        <v>102</v>
      </c>
      <c r="BV50" s="13">
        <v>37</v>
      </c>
      <c r="BW50" s="13">
        <v>0</v>
      </c>
      <c r="BX50" s="13"/>
      <c r="BY50" s="13"/>
      <c r="BZ50" s="13"/>
      <c r="CA50" s="13"/>
      <c r="CB50" s="13"/>
      <c r="CC50" s="13"/>
      <c r="CD50" s="13"/>
      <c r="CE50" s="13"/>
      <c r="CF50" s="13"/>
      <c r="CG50" s="13"/>
      <c r="CH50" s="13">
        <v>0</v>
      </c>
      <c r="CI50" s="13">
        <v>101</v>
      </c>
      <c r="CJ50" s="13">
        <v>27</v>
      </c>
      <c r="CK50" s="13">
        <v>0</v>
      </c>
      <c r="CL50" s="13">
        <v>11</v>
      </c>
      <c r="CM50" s="13"/>
      <c r="CN50" s="13">
        <v>44</v>
      </c>
      <c r="CO50" s="13">
        <v>4</v>
      </c>
      <c r="CP50" s="13"/>
      <c r="CQ50" s="13">
        <v>1211110.8600000001</v>
      </c>
      <c r="CR50" s="13"/>
      <c r="CS50" s="13"/>
      <c r="CT50" s="13"/>
      <c r="CU50" s="13"/>
      <c r="CV50" s="13">
        <v>51775</v>
      </c>
      <c r="CW50" s="13"/>
      <c r="CX50" s="13">
        <v>34040</v>
      </c>
      <c r="CY50" s="13"/>
    </row>
    <row r="51" spans="1:103" x14ac:dyDescent="0.35">
      <c r="A51" s="13">
        <v>933</v>
      </c>
      <c r="B51" s="13" t="s">
        <v>395</v>
      </c>
      <c r="C51" s="13">
        <v>2</v>
      </c>
      <c r="D51" s="13">
        <v>1310</v>
      </c>
      <c r="E51" s="13" t="s">
        <v>103</v>
      </c>
      <c r="F51" s="13">
        <v>342</v>
      </c>
      <c r="G51" s="13">
        <v>130</v>
      </c>
      <c r="H51" s="13">
        <v>341</v>
      </c>
      <c r="I51" s="13">
        <v>370</v>
      </c>
      <c r="J51" s="13">
        <v>127</v>
      </c>
      <c r="K51" s="13">
        <v>29</v>
      </c>
      <c r="L51" s="13">
        <v>51</v>
      </c>
      <c r="M51" s="13">
        <v>1310</v>
      </c>
      <c r="N51" s="13"/>
      <c r="O51" s="13">
        <v>1252</v>
      </c>
      <c r="P51" s="13">
        <v>58</v>
      </c>
      <c r="Q51" s="13"/>
      <c r="R51" s="13">
        <v>0</v>
      </c>
      <c r="S51" s="13">
        <v>528</v>
      </c>
      <c r="T51" s="13">
        <v>207</v>
      </c>
      <c r="U51" s="13">
        <v>347</v>
      </c>
      <c r="V51" s="13">
        <v>228</v>
      </c>
      <c r="W51" s="13"/>
      <c r="X51" s="13">
        <v>136</v>
      </c>
      <c r="Y51" s="13">
        <v>74</v>
      </c>
      <c r="Z51" s="13" t="s">
        <v>396</v>
      </c>
      <c r="AA51" s="13">
        <v>14521700</v>
      </c>
      <c r="AB51" s="13"/>
      <c r="AC51" s="13"/>
      <c r="AD51" s="13"/>
      <c r="AE51" s="13"/>
      <c r="AF51" s="13"/>
      <c r="AG51" s="13"/>
      <c r="AH51" s="13">
        <v>0</v>
      </c>
      <c r="AI51" s="13" t="s">
        <v>397</v>
      </c>
      <c r="AJ51" s="13">
        <v>7497</v>
      </c>
      <c r="AK51" s="13" t="s">
        <v>103</v>
      </c>
      <c r="AL51" s="13">
        <v>902</v>
      </c>
      <c r="AM51" s="13">
        <v>6468</v>
      </c>
      <c r="AN51" s="13"/>
      <c r="AO51" s="13"/>
      <c r="AP51" s="13">
        <v>127</v>
      </c>
      <c r="AQ51" s="13">
        <v>0</v>
      </c>
      <c r="AR51" s="13">
        <v>0</v>
      </c>
      <c r="AS51" s="13"/>
      <c r="AT51" s="13"/>
      <c r="AU51" s="13">
        <v>6020</v>
      </c>
      <c r="AV51" s="13">
        <v>1236</v>
      </c>
      <c r="AW51" s="13">
        <v>241</v>
      </c>
      <c r="AX51" s="13"/>
      <c r="AY51" s="13"/>
      <c r="AZ51" s="13">
        <v>103</v>
      </c>
      <c r="BA51" s="13">
        <v>327</v>
      </c>
      <c r="BB51" s="13">
        <v>6521</v>
      </c>
      <c r="BC51" s="13">
        <v>444</v>
      </c>
      <c r="BD51" s="13">
        <v>102</v>
      </c>
      <c r="BE51" s="13"/>
      <c r="BF51" s="13">
        <v>30</v>
      </c>
      <c r="BG51" s="13">
        <v>26</v>
      </c>
      <c r="BH51" s="13"/>
      <c r="BI51" s="13">
        <v>13817800</v>
      </c>
      <c r="BJ51" s="13"/>
      <c r="BK51" s="13"/>
      <c r="BL51" s="13"/>
      <c r="BM51" s="13"/>
      <c r="BN51" s="13"/>
      <c r="BO51" s="13"/>
      <c r="BP51" s="13"/>
      <c r="BQ51" s="13"/>
      <c r="BR51" s="13" t="s">
        <v>398</v>
      </c>
      <c r="BS51" s="13">
        <v>238</v>
      </c>
      <c r="BT51" s="13" t="s">
        <v>108</v>
      </c>
      <c r="BU51" s="13"/>
      <c r="BV51" s="13"/>
      <c r="BW51" s="13"/>
      <c r="BX51" s="13"/>
      <c r="BY51" s="13"/>
      <c r="BZ51" s="13"/>
      <c r="CA51" s="13"/>
      <c r="CB51" s="13"/>
      <c r="CC51" s="13">
        <v>4</v>
      </c>
      <c r="CD51" s="13" t="s">
        <v>103</v>
      </c>
      <c r="CE51" s="13">
        <v>0</v>
      </c>
      <c r="CF51" s="13">
        <v>4</v>
      </c>
      <c r="CG51" s="13"/>
      <c r="CH51" s="13">
        <v>0</v>
      </c>
      <c r="CI51" s="13">
        <v>55</v>
      </c>
      <c r="CJ51" s="13">
        <v>63</v>
      </c>
      <c r="CK51" s="13">
        <v>3</v>
      </c>
      <c r="CL51" s="13">
        <v>117</v>
      </c>
      <c r="CM51" s="13"/>
      <c r="CN51" s="13">
        <v>2</v>
      </c>
      <c r="CO51" s="13">
        <v>8</v>
      </c>
      <c r="CP51" s="13" t="s">
        <v>399</v>
      </c>
      <c r="CQ51" s="13">
        <v>300100</v>
      </c>
      <c r="CR51" s="13"/>
      <c r="CS51" s="13"/>
      <c r="CT51" s="13"/>
      <c r="CU51" s="13"/>
      <c r="CV51" s="13"/>
      <c r="CW51" s="13"/>
      <c r="CX51" s="13"/>
      <c r="CY51" s="13" t="s">
        <v>400</v>
      </c>
    </row>
    <row r="52" spans="1:103" x14ac:dyDescent="0.35">
      <c r="A52" s="13">
        <v>301</v>
      </c>
      <c r="B52" s="13" t="s">
        <v>401</v>
      </c>
      <c r="C52" s="13">
        <v>2</v>
      </c>
      <c r="D52" s="13">
        <v>618</v>
      </c>
      <c r="E52" s="13" t="s">
        <v>103</v>
      </c>
      <c r="F52" s="13">
        <v>67</v>
      </c>
      <c r="G52" s="13">
        <v>55</v>
      </c>
      <c r="H52" s="13">
        <v>363</v>
      </c>
      <c r="I52" s="13">
        <v>11</v>
      </c>
      <c r="J52" s="13">
        <v>2</v>
      </c>
      <c r="K52" s="13">
        <v>66</v>
      </c>
      <c r="L52" s="13">
        <v>54</v>
      </c>
      <c r="M52" s="13">
        <v>618</v>
      </c>
      <c r="N52" s="13"/>
      <c r="O52" s="13">
        <v>352</v>
      </c>
      <c r="P52" s="13">
        <v>145</v>
      </c>
      <c r="Q52" s="13"/>
      <c r="R52" s="13">
        <v>0</v>
      </c>
      <c r="S52" s="13">
        <v>51</v>
      </c>
      <c r="T52" s="13">
        <v>178</v>
      </c>
      <c r="U52" s="13">
        <v>258</v>
      </c>
      <c r="V52" s="13">
        <v>131</v>
      </c>
      <c r="W52" s="13">
        <v>0</v>
      </c>
      <c r="X52" s="13">
        <v>26</v>
      </c>
      <c r="Y52" s="13">
        <v>4</v>
      </c>
      <c r="Z52" s="13"/>
      <c r="AA52" s="13">
        <v>3091491</v>
      </c>
      <c r="AB52" s="13">
        <v>0</v>
      </c>
      <c r="AC52" s="13">
        <v>1048746</v>
      </c>
      <c r="AD52" s="13">
        <v>1482861</v>
      </c>
      <c r="AE52" s="13">
        <v>1988000</v>
      </c>
      <c r="AF52" s="13">
        <v>537479</v>
      </c>
      <c r="AG52" s="13">
        <v>417</v>
      </c>
      <c r="AH52" s="13">
        <v>20000</v>
      </c>
      <c r="AI52" s="13" t="s">
        <v>402</v>
      </c>
      <c r="AJ52" s="13">
        <v>0</v>
      </c>
      <c r="AK52" s="13"/>
      <c r="AL52" s="13"/>
      <c r="AM52" s="13"/>
      <c r="AN52" s="13"/>
      <c r="AO52" s="13"/>
      <c r="AP52" s="13"/>
      <c r="AQ52" s="13"/>
      <c r="AR52" s="13"/>
      <c r="AS52" s="13"/>
      <c r="AT52" s="13" t="s">
        <v>403</v>
      </c>
      <c r="AU52" s="13"/>
      <c r="AV52" s="13"/>
      <c r="AW52" s="13"/>
      <c r="AX52" s="13"/>
      <c r="AY52" s="13"/>
      <c r="AZ52" s="13"/>
      <c r="BA52" s="13"/>
      <c r="BB52" s="13"/>
      <c r="BC52" s="13"/>
      <c r="BD52" s="13"/>
      <c r="BE52" s="13"/>
      <c r="BF52" s="13"/>
      <c r="BG52" s="13"/>
      <c r="BH52" s="13"/>
      <c r="BI52" s="13">
        <v>0</v>
      </c>
      <c r="BJ52" s="13"/>
      <c r="BK52" s="13"/>
      <c r="BL52" s="13"/>
      <c r="BM52" s="13"/>
      <c r="BN52" s="13"/>
      <c r="BO52" s="13"/>
      <c r="BP52" s="13"/>
      <c r="BQ52" s="13"/>
      <c r="BR52" s="13" t="s">
        <v>404</v>
      </c>
      <c r="BS52" s="13">
        <v>94</v>
      </c>
      <c r="BT52" s="13" t="s">
        <v>103</v>
      </c>
      <c r="BU52" s="13">
        <v>40</v>
      </c>
      <c r="BV52" s="13">
        <v>54</v>
      </c>
      <c r="BW52" s="13">
        <v>0</v>
      </c>
      <c r="BX52" s="13">
        <v>11</v>
      </c>
      <c r="BY52" s="13">
        <v>29</v>
      </c>
      <c r="BZ52" s="13">
        <v>4</v>
      </c>
      <c r="CA52" s="13">
        <v>50</v>
      </c>
      <c r="CB52" s="13"/>
      <c r="CC52" s="13">
        <v>19</v>
      </c>
      <c r="CD52" s="13" t="s">
        <v>103</v>
      </c>
      <c r="CE52" s="13">
        <v>2</v>
      </c>
      <c r="CF52" s="13">
        <v>15</v>
      </c>
      <c r="CG52" s="13"/>
      <c r="CH52" s="13">
        <v>0</v>
      </c>
      <c r="CI52" s="13">
        <v>5</v>
      </c>
      <c r="CJ52" s="13">
        <v>36</v>
      </c>
      <c r="CK52" s="13">
        <v>0</v>
      </c>
      <c r="CL52" s="13">
        <v>22</v>
      </c>
      <c r="CM52" s="13"/>
      <c r="CN52" s="13">
        <v>3</v>
      </c>
      <c r="CO52" s="13">
        <v>2</v>
      </c>
      <c r="CP52" s="13"/>
      <c r="CQ52" s="13">
        <v>0</v>
      </c>
      <c r="CR52" s="13"/>
      <c r="CS52" s="13"/>
      <c r="CT52" s="13"/>
      <c r="CU52" s="13"/>
      <c r="CV52" s="13"/>
      <c r="CW52" s="13"/>
      <c r="CX52" s="13"/>
      <c r="CY52" s="13" t="s">
        <v>405</v>
      </c>
    </row>
    <row r="53" spans="1:103" x14ac:dyDescent="0.35">
      <c r="A53" s="13">
        <v>852</v>
      </c>
      <c r="B53" s="13" t="s">
        <v>406</v>
      </c>
      <c r="C53" s="13">
        <v>2</v>
      </c>
      <c r="D53" s="13">
        <v>789</v>
      </c>
      <c r="E53" s="13" t="s">
        <v>108</v>
      </c>
      <c r="F53" s="13"/>
      <c r="G53" s="13"/>
      <c r="H53" s="13"/>
      <c r="I53" s="13"/>
      <c r="J53" s="13"/>
      <c r="K53" s="13"/>
      <c r="L53" s="13"/>
      <c r="M53" s="13"/>
      <c r="N53" s="13"/>
      <c r="O53" s="13">
        <v>623</v>
      </c>
      <c r="P53" s="13">
        <v>166</v>
      </c>
      <c r="Q53" s="13"/>
      <c r="R53" s="13"/>
      <c r="S53" s="13">
        <v>389</v>
      </c>
      <c r="T53" s="13">
        <v>400</v>
      </c>
      <c r="U53" s="13">
        <v>5</v>
      </c>
      <c r="V53" s="13"/>
      <c r="W53" s="13"/>
      <c r="X53" s="13">
        <v>62</v>
      </c>
      <c r="Y53" s="13">
        <v>7</v>
      </c>
      <c r="Z53" s="13"/>
      <c r="AA53" s="13">
        <v>6950000</v>
      </c>
      <c r="AB53" s="13"/>
      <c r="AC53" s="13"/>
      <c r="AD53" s="13"/>
      <c r="AE53" s="13">
        <v>26600</v>
      </c>
      <c r="AF53" s="13">
        <v>175000</v>
      </c>
      <c r="AG53" s="13"/>
      <c r="AH53" s="13">
        <v>52000</v>
      </c>
      <c r="AI53" s="13"/>
      <c r="AJ53" s="13">
        <v>151</v>
      </c>
      <c r="AK53" s="13" t="s">
        <v>108</v>
      </c>
      <c r="AL53" s="13"/>
      <c r="AM53" s="13"/>
      <c r="AN53" s="13"/>
      <c r="AO53" s="13"/>
      <c r="AP53" s="13"/>
      <c r="AQ53" s="13"/>
      <c r="AR53" s="13"/>
      <c r="AS53" s="13"/>
      <c r="AT53" s="13"/>
      <c r="AU53" s="13"/>
      <c r="AV53" s="13"/>
      <c r="AW53" s="13">
        <v>151</v>
      </c>
      <c r="AX53" s="13"/>
      <c r="AY53" s="13"/>
      <c r="AZ53" s="13">
        <v>151</v>
      </c>
      <c r="BA53" s="13"/>
      <c r="BB53" s="13"/>
      <c r="BC53" s="13"/>
      <c r="BD53" s="13"/>
      <c r="BE53" s="13"/>
      <c r="BF53" s="13"/>
      <c r="BG53" s="13"/>
      <c r="BH53" s="13"/>
      <c r="BI53" s="13">
        <v>280900</v>
      </c>
      <c r="BJ53" s="13">
        <v>280900</v>
      </c>
      <c r="BK53" s="13"/>
      <c r="BL53" s="13"/>
      <c r="BM53" s="13"/>
      <c r="BN53" s="13"/>
      <c r="BO53" s="13"/>
      <c r="BP53" s="13">
        <v>0</v>
      </c>
      <c r="BQ53" s="13">
        <v>280900</v>
      </c>
      <c r="BR53" s="13"/>
      <c r="BS53" s="13">
        <v>1149</v>
      </c>
      <c r="BT53" s="13" t="s">
        <v>108</v>
      </c>
      <c r="BU53" s="13"/>
      <c r="BV53" s="13"/>
      <c r="BW53" s="13"/>
      <c r="BX53" s="13"/>
      <c r="BY53" s="13"/>
      <c r="BZ53" s="13"/>
      <c r="CA53" s="13"/>
      <c r="CB53" s="13"/>
      <c r="CC53" s="13">
        <v>15</v>
      </c>
      <c r="CD53" s="13" t="s">
        <v>108</v>
      </c>
      <c r="CE53" s="13"/>
      <c r="CF53" s="13"/>
      <c r="CG53" s="13"/>
      <c r="CH53" s="13">
        <v>2</v>
      </c>
      <c r="CI53" s="13">
        <v>109</v>
      </c>
      <c r="CJ53" s="13"/>
      <c r="CK53" s="13"/>
      <c r="CL53" s="13">
        <v>43</v>
      </c>
      <c r="CM53" s="13"/>
      <c r="CN53" s="13">
        <v>7</v>
      </c>
      <c r="CO53" s="13">
        <v>2</v>
      </c>
      <c r="CP53" s="13"/>
      <c r="CQ53" s="13">
        <v>6000000</v>
      </c>
      <c r="CR53" s="13"/>
      <c r="CS53" s="13">
        <v>525000</v>
      </c>
      <c r="CT53" s="13"/>
      <c r="CU53" s="13"/>
      <c r="CV53" s="13">
        <v>75000</v>
      </c>
      <c r="CW53" s="13"/>
      <c r="CX53" s="13">
        <v>6000</v>
      </c>
      <c r="CY53" s="13"/>
    </row>
    <row r="54" spans="1:103" x14ac:dyDescent="0.35">
      <c r="A54" s="13">
        <v>802</v>
      </c>
      <c r="B54" s="13" t="s">
        <v>407</v>
      </c>
      <c r="C54" s="13">
        <v>2</v>
      </c>
      <c r="D54" s="13">
        <v>767</v>
      </c>
      <c r="E54" s="13" t="s">
        <v>103</v>
      </c>
      <c r="F54" s="13">
        <v>77</v>
      </c>
      <c r="G54" s="13">
        <v>53</v>
      </c>
      <c r="H54" s="13">
        <v>455</v>
      </c>
      <c r="I54" s="13">
        <v>112</v>
      </c>
      <c r="J54" s="13">
        <v>70</v>
      </c>
      <c r="K54" s="13"/>
      <c r="L54" s="13">
        <v>10</v>
      </c>
      <c r="M54" s="13">
        <v>748</v>
      </c>
      <c r="N54" s="13"/>
      <c r="O54" s="13">
        <v>673</v>
      </c>
      <c r="P54" s="13">
        <v>94</v>
      </c>
      <c r="Q54" s="13"/>
      <c r="R54" s="13">
        <v>1</v>
      </c>
      <c r="S54" s="13">
        <v>282</v>
      </c>
      <c r="T54" s="13">
        <v>387</v>
      </c>
      <c r="U54" s="13">
        <v>19</v>
      </c>
      <c r="V54" s="13">
        <v>78</v>
      </c>
      <c r="W54" s="13">
        <v>0</v>
      </c>
      <c r="X54" s="13">
        <v>38</v>
      </c>
      <c r="Y54" s="13">
        <v>2</v>
      </c>
      <c r="Z54" s="13"/>
      <c r="AA54" s="13">
        <v>7361093</v>
      </c>
      <c r="AB54" s="13">
        <v>439</v>
      </c>
      <c r="AC54" s="13"/>
      <c r="AD54" s="13"/>
      <c r="AE54" s="13">
        <v>0</v>
      </c>
      <c r="AF54" s="13">
        <v>155506</v>
      </c>
      <c r="AG54" s="13">
        <v>7205148</v>
      </c>
      <c r="AH54" s="13"/>
      <c r="AI54" s="13" t="s">
        <v>408</v>
      </c>
      <c r="AJ54" s="13">
        <v>1802</v>
      </c>
      <c r="AK54" s="13" t="s">
        <v>103</v>
      </c>
      <c r="AL54" s="13">
        <v>187</v>
      </c>
      <c r="AM54" s="13">
        <v>1568</v>
      </c>
      <c r="AN54" s="13">
        <v>0</v>
      </c>
      <c r="AO54" s="13">
        <v>1</v>
      </c>
      <c r="AP54" s="13">
        <v>46</v>
      </c>
      <c r="AQ54" s="13"/>
      <c r="AR54" s="13"/>
      <c r="AS54" s="13">
        <v>55</v>
      </c>
      <c r="AT54" s="13"/>
      <c r="AU54" s="13">
        <v>967</v>
      </c>
      <c r="AV54" s="13">
        <v>647</v>
      </c>
      <c r="AW54" s="13">
        <v>12</v>
      </c>
      <c r="AX54" s="13">
        <v>176</v>
      </c>
      <c r="AY54" s="13" t="s">
        <v>409</v>
      </c>
      <c r="AZ54" s="13">
        <v>298</v>
      </c>
      <c r="BA54" s="13">
        <v>137</v>
      </c>
      <c r="BB54" s="13">
        <v>1322</v>
      </c>
      <c r="BC54" s="13">
        <v>39</v>
      </c>
      <c r="BD54" s="13">
        <v>6</v>
      </c>
      <c r="BE54" s="13">
        <v>0</v>
      </c>
      <c r="BF54" s="13">
        <v>5</v>
      </c>
      <c r="BG54" s="13">
        <v>0</v>
      </c>
      <c r="BH54" s="13"/>
      <c r="BI54" s="13">
        <v>3105086</v>
      </c>
      <c r="BJ54" s="13">
        <v>152127</v>
      </c>
      <c r="BK54" s="13"/>
      <c r="BL54" s="13"/>
      <c r="BM54" s="13">
        <v>252447</v>
      </c>
      <c r="BN54" s="13"/>
      <c r="BO54" s="13">
        <v>2700512</v>
      </c>
      <c r="BP54" s="13"/>
      <c r="BQ54" s="13"/>
      <c r="BR54" s="13" t="s">
        <v>410</v>
      </c>
      <c r="BS54" s="13">
        <v>199</v>
      </c>
      <c r="BT54" s="13" t="s">
        <v>103</v>
      </c>
      <c r="BU54" s="13">
        <v>126</v>
      </c>
      <c r="BV54" s="13">
        <v>73</v>
      </c>
      <c r="BW54" s="13"/>
      <c r="BX54" s="13">
        <v>88</v>
      </c>
      <c r="BY54" s="13">
        <v>38</v>
      </c>
      <c r="BZ54" s="13">
        <v>60</v>
      </c>
      <c r="CA54" s="13">
        <v>13</v>
      </c>
      <c r="CB54" s="13"/>
      <c r="CC54" s="13">
        <v>37</v>
      </c>
      <c r="CD54" s="13" t="s">
        <v>103</v>
      </c>
      <c r="CE54" s="13">
        <v>23</v>
      </c>
      <c r="CF54" s="13">
        <v>14</v>
      </c>
      <c r="CG54" s="13"/>
      <c r="CH54" s="13">
        <v>27</v>
      </c>
      <c r="CI54" s="13">
        <v>97</v>
      </c>
      <c r="CJ54" s="13">
        <v>42</v>
      </c>
      <c r="CK54" s="13">
        <v>0</v>
      </c>
      <c r="CL54" s="13">
        <v>33</v>
      </c>
      <c r="CM54" s="13"/>
      <c r="CN54" s="13">
        <v>11</v>
      </c>
      <c r="CO54" s="13">
        <v>11</v>
      </c>
      <c r="CP54" s="13"/>
      <c r="CQ54" s="13">
        <v>534871</v>
      </c>
      <c r="CR54" s="13">
        <v>15507.6</v>
      </c>
      <c r="CS54" s="13">
        <v>467704.57</v>
      </c>
      <c r="CT54" s="13">
        <v>0</v>
      </c>
      <c r="CU54" s="13">
        <v>0</v>
      </c>
      <c r="CV54" s="13">
        <v>51658.83</v>
      </c>
      <c r="CW54" s="13">
        <v>0</v>
      </c>
      <c r="CX54" s="13"/>
      <c r="CY54" s="13"/>
    </row>
    <row r="55" spans="1:103" x14ac:dyDescent="0.35">
      <c r="A55" s="13">
        <v>919</v>
      </c>
      <c r="B55" s="13" t="s">
        <v>411</v>
      </c>
      <c r="C55" s="13">
        <v>2</v>
      </c>
      <c r="D55" s="13">
        <v>3646</v>
      </c>
      <c r="E55" s="13" t="s">
        <v>103</v>
      </c>
      <c r="F55" s="13">
        <v>196</v>
      </c>
      <c r="G55" s="13">
        <v>417</v>
      </c>
      <c r="H55" s="13">
        <v>2588</v>
      </c>
      <c r="I55" s="13">
        <v>347</v>
      </c>
      <c r="J55" s="13">
        <v>98</v>
      </c>
      <c r="K55" s="13"/>
      <c r="L55" s="13"/>
      <c r="M55" s="13">
        <v>3646</v>
      </c>
      <c r="N55" s="13" t="s">
        <v>412</v>
      </c>
      <c r="O55" s="13">
        <v>3225</v>
      </c>
      <c r="P55" s="13">
        <v>421</v>
      </c>
      <c r="Q55" s="13"/>
      <c r="R55" s="13">
        <v>22</v>
      </c>
      <c r="S55" s="13">
        <v>2828</v>
      </c>
      <c r="T55" s="13">
        <v>14</v>
      </c>
      <c r="U55" s="13">
        <v>11</v>
      </c>
      <c r="V55" s="13">
        <v>771</v>
      </c>
      <c r="W55" s="13"/>
      <c r="X55" s="13">
        <v>406</v>
      </c>
      <c r="Y55" s="13">
        <v>6</v>
      </c>
      <c r="Z55" s="13" t="s">
        <v>413</v>
      </c>
      <c r="AA55" s="13">
        <v>33014496</v>
      </c>
      <c r="AB55" s="13">
        <v>26400</v>
      </c>
      <c r="AC55" s="13">
        <v>30464889</v>
      </c>
      <c r="AD55" s="13"/>
      <c r="AE55" s="13">
        <v>77581</v>
      </c>
      <c r="AF55" s="13">
        <v>1997026</v>
      </c>
      <c r="AG55" s="13"/>
      <c r="AH55" s="13">
        <v>17586</v>
      </c>
      <c r="AI55" s="13" t="s">
        <v>414</v>
      </c>
      <c r="AJ55" s="13">
        <v>2832</v>
      </c>
      <c r="AK55" s="13" t="s">
        <v>103</v>
      </c>
      <c r="AL55" s="13">
        <v>344</v>
      </c>
      <c r="AM55" s="13">
        <v>2392</v>
      </c>
      <c r="AN55" s="13">
        <v>0</v>
      </c>
      <c r="AO55" s="13">
        <v>0</v>
      </c>
      <c r="AP55" s="13">
        <v>96</v>
      </c>
      <c r="AQ55" s="13"/>
      <c r="AR55" s="13"/>
      <c r="AS55" s="13">
        <v>0</v>
      </c>
      <c r="AT55" s="13" t="s">
        <v>415</v>
      </c>
      <c r="AU55" s="13">
        <v>1326</v>
      </c>
      <c r="AV55" s="13">
        <v>594</v>
      </c>
      <c r="AW55" s="13">
        <v>614</v>
      </c>
      <c r="AX55" s="13">
        <v>227</v>
      </c>
      <c r="AY55" s="13" t="s">
        <v>416</v>
      </c>
      <c r="AZ55" s="13">
        <v>1502</v>
      </c>
      <c r="BA55" s="13">
        <v>519</v>
      </c>
      <c r="BB55" s="13">
        <v>740</v>
      </c>
      <c r="BC55" s="13">
        <v>0</v>
      </c>
      <c r="BD55" s="13">
        <v>71</v>
      </c>
      <c r="BE55" s="13"/>
      <c r="BF55" s="13">
        <v>62</v>
      </c>
      <c r="BG55" s="13">
        <v>0</v>
      </c>
      <c r="BH55" s="13" t="s">
        <v>413</v>
      </c>
      <c r="BI55" s="13">
        <v>6072326</v>
      </c>
      <c r="BJ55" s="13">
        <v>1275393</v>
      </c>
      <c r="BK55" s="13">
        <v>2800993</v>
      </c>
      <c r="BL55" s="13">
        <v>1692678</v>
      </c>
      <c r="BM55" s="13"/>
      <c r="BN55" s="13">
        <v>66325</v>
      </c>
      <c r="BO55" s="13"/>
      <c r="BP55" s="13"/>
      <c r="BQ55" s="13">
        <v>897193</v>
      </c>
      <c r="BR55" s="13" t="s">
        <v>417</v>
      </c>
      <c r="BS55" s="13">
        <v>894</v>
      </c>
      <c r="BT55" s="13" t="s">
        <v>103</v>
      </c>
      <c r="BU55" s="13">
        <v>689</v>
      </c>
      <c r="BV55" s="13">
        <v>201</v>
      </c>
      <c r="BW55" s="13">
        <v>15</v>
      </c>
      <c r="BX55" s="13">
        <v>467</v>
      </c>
      <c r="BY55" s="13">
        <v>212</v>
      </c>
      <c r="BZ55" s="13">
        <v>166</v>
      </c>
      <c r="CA55" s="13">
        <v>35</v>
      </c>
      <c r="CB55" s="13" t="s">
        <v>418</v>
      </c>
      <c r="CC55" s="13">
        <v>126</v>
      </c>
      <c r="CD55" s="13" t="s">
        <v>103</v>
      </c>
      <c r="CE55" s="13">
        <v>45</v>
      </c>
      <c r="CF55" s="13">
        <v>81</v>
      </c>
      <c r="CG55" s="13" t="s">
        <v>419</v>
      </c>
      <c r="CH55" s="13">
        <v>8</v>
      </c>
      <c r="CI55" s="13">
        <v>654</v>
      </c>
      <c r="CJ55" s="13">
        <v>1</v>
      </c>
      <c r="CK55" s="13">
        <v>1</v>
      </c>
      <c r="CL55" s="13">
        <v>230</v>
      </c>
      <c r="CM55" s="13"/>
      <c r="CN55" s="13">
        <v>112</v>
      </c>
      <c r="CO55" s="13">
        <v>81</v>
      </c>
      <c r="CP55" s="13" t="s">
        <v>420</v>
      </c>
      <c r="CQ55" s="13">
        <v>4178493</v>
      </c>
      <c r="CR55" s="13">
        <v>5236</v>
      </c>
      <c r="CS55" s="13">
        <v>3548221</v>
      </c>
      <c r="CT55" s="13"/>
      <c r="CU55" s="13"/>
      <c r="CV55" s="13">
        <v>632667</v>
      </c>
      <c r="CW55" s="13"/>
      <c r="CX55" s="13">
        <v>237441</v>
      </c>
      <c r="CY55" s="13" t="s">
        <v>421</v>
      </c>
    </row>
    <row r="56" spans="1:103" x14ac:dyDescent="0.35">
      <c r="A56" s="13">
        <v>887</v>
      </c>
      <c r="B56" s="13" t="s">
        <v>422</v>
      </c>
      <c r="C56" s="13">
        <v>2</v>
      </c>
      <c r="D56" s="13">
        <v>1561</v>
      </c>
      <c r="E56" s="13" t="s">
        <v>103</v>
      </c>
      <c r="F56" s="13">
        <v>156</v>
      </c>
      <c r="G56" s="13">
        <v>166</v>
      </c>
      <c r="H56" s="13">
        <v>976</v>
      </c>
      <c r="I56" s="13">
        <v>234</v>
      </c>
      <c r="J56" s="13">
        <v>29</v>
      </c>
      <c r="K56" s="13"/>
      <c r="L56" s="13"/>
      <c r="M56" s="13">
        <v>1561</v>
      </c>
      <c r="N56" s="13"/>
      <c r="O56" s="13">
        <v>1257</v>
      </c>
      <c r="P56" s="13">
        <v>304</v>
      </c>
      <c r="Q56" s="13"/>
      <c r="R56" s="13">
        <v>33</v>
      </c>
      <c r="S56" s="13"/>
      <c r="T56" s="13">
        <v>1275</v>
      </c>
      <c r="U56" s="13">
        <v>0</v>
      </c>
      <c r="V56" s="13">
        <v>252</v>
      </c>
      <c r="W56" s="13"/>
      <c r="X56" s="13">
        <v>7</v>
      </c>
      <c r="Y56" s="13">
        <v>0</v>
      </c>
      <c r="Z56" s="13" t="s">
        <v>423</v>
      </c>
      <c r="AA56" s="13">
        <v>12580580</v>
      </c>
      <c r="AB56" s="13">
        <v>64877</v>
      </c>
      <c r="AC56" s="13">
        <v>753642</v>
      </c>
      <c r="AD56" s="13">
        <v>11033971</v>
      </c>
      <c r="AE56" s="13">
        <v>0</v>
      </c>
      <c r="AF56" s="13">
        <v>728090</v>
      </c>
      <c r="AG56" s="13"/>
      <c r="AH56" s="13"/>
      <c r="AI56" s="13"/>
      <c r="AJ56" s="13">
        <v>2426</v>
      </c>
      <c r="AK56" s="13" t="s">
        <v>103</v>
      </c>
      <c r="AL56" s="13">
        <v>81</v>
      </c>
      <c r="AM56" s="13">
        <v>2289</v>
      </c>
      <c r="AN56" s="13">
        <v>0</v>
      </c>
      <c r="AO56" s="13">
        <v>0</v>
      </c>
      <c r="AP56" s="13">
        <v>56</v>
      </c>
      <c r="AQ56" s="13"/>
      <c r="AR56" s="13"/>
      <c r="AS56" s="13">
        <v>0</v>
      </c>
      <c r="AT56" s="13"/>
      <c r="AU56" s="13">
        <v>1430</v>
      </c>
      <c r="AV56" s="13">
        <v>512</v>
      </c>
      <c r="AW56" s="13">
        <v>465</v>
      </c>
      <c r="AX56" s="13">
        <v>19</v>
      </c>
      <c r="AY56" s="13"/>
      <c r="AZ56" s="13">
        <v>2373</v>
      </c>
      <c r="BA56" s="13"/>
      <c r="BB56" s="13">
        <v>5</v>
      </c>
      <c r="BC56" s="13">
        <v>0</v>
      </c>
      <c r="BD56" s="13">
        <v>48</v>
      </c>
      <c r="BE56" s="13"/>
      <c r="BF56" s="13">
        <v>0</v>
      </c>
      <c r="BG56" s="13">
        <v>0</v>
      </c>
      <c r="BH56" s="13"/>
      <c r="BI56" s="13">
        <v>1846007</v>
      </c>
      <c r="BJ56" s="13">
        <v>1511992</v>
      </c>
      <c r="BK56" s="13"/>
      <c r="BL56" s="13">
        <v>50346</v>
      </c>
      <c r="BM56" s="13">
        <v>0</v>
      </c>
      <c r="BN56" s="13">
        <v>16702</v>
      </c>
      <c r="BO56" s="13">
        <v>266968</v>
      </c>
      <c r="BP56" s="13"/>
      <c r="BQ56" s="13"/>
      <c r="BR56" s="13" t="s">
        <v>424</v>
      </c>
      <c r="BS56" s="13">
        <v>327</v>
      </c>
      <c r="BT56" s="13" t="s">
        <v>103</v>
      </c>
      <c r="BU56" s="13">
        <v>246</v>
      </c>
      <c r="BV56" s="13">
        <v>76</v>
      </c>
      <c r="BW56" s="13">
        <v>5</v>
      </c>
      <c r="BX56" s="13">
        <v>7</v>
      </c>
      <c r="BY56" s="13">
        <v>239</v>
      </c>
      <c r="BZ56" s="13">
        <v>0</v>
      </c>
      <c r="CA56" s="13">
        <v>76</v>
      </c>
      <c r="CB56" s="13"/>
      <c r="CC56" s="13">
        <v>111</v>
      </c>
      <c r="CD56" s="13" t="s">
        <v>103</v>
      </c>
      <c r="CE56" s="13">
        <v>2</v>
      </c>
      <c r="CF56" s="13">
        <v>109</v>
      </c>
      <c r="CG56" s="13"/>
      <c r="CH56" s="13">
        <v>14</v>
      </c>
      <c r="CI56" s="13"/>
      <c r="CJ56" s="13">
        <v>209</v>
      </c>
      <c r="CK56" s="13">
        <v>0</v>
      </c>
      <c r="CL56" s="13">
        <v>92</v>
      </c>
      <c r="CM56" s="13"/>
      <c r="CN56" s="13">
        <v>3</v>
      </c>
      <c r="CO56" s="13">
        <v>0</v>
      </c>
      <c r="CP56" s="13"/>
      <c r="CQ56" s="13">
        <v>0</v>
      </c>
      <c r="CR56" s="13"/>
      <c r="CS56" s="13"/>
      <c r="CT56" s="13"/>
      <c r="CU56" s="13"/>
      <c r="CV56" s="13"/>
      <c r="CW56" s="13"/>
      <c r="CX56" s="13"/>
      <c r="CY56" s="13" t="s">
        <v>425</v>
      </c>
    </row>
    <row r="57" spans="1:103" x14ac:dyDescent="0.35">
      <c r="A57" s="13">
        <v>931</v>
      </c>
      <c r="B57" s="13" t="s">
        <v>426</v>
      </c>
      <c r="C57" s="13">
        <v>2</v>
      </c>
      <c r="D57" s="13">
        <v>2168</v>
      </c>
      <c r="E57" s="13" t="s">
        <v>103</v>
      </c>
      <c r="F57" s="13">
        <v>208</v>
      </c>
      <c r="G57" s="13">
        <v>330</v>
      </c>
      <c r="H57" s="13">
        <v>1095</v>
      </c>
      <c r="I57" s="13">
        <v>389</v>
      </c>
      <c r="J57" s="13">
        <v>146</v>
      </c>
      <c r="K57" s="13"/>
      <c r="L57" s="13"/>
      <c r="M57" s="13">
        <v>2096</v>
      </c>
      <c r="N57" s="13"/>
      <c r="O57" s="13">
        <v>1969</v>
      </c>
      <c r="P57" s="13">
        <v>199</v>
      </c>
      <c r="Q57" s="13"/>
      <c r="R57" s="13">
        <v>2</v>
      </c>
      <c r="S57" s="13"/>
      <c r="T57" s="13"/>
      <c r="U57" s="13">
        <v>532</v>
      </c>
      <c r="V57" s="13">
        <v>321</v>
      </c>
      <c r="W57" s="13"/>
      <c r="X57" s="13">
        <v>210</v>
      </c>
      <c r="Y57" s="13">
        <v>17</v>
      </c>
      <c r="Z57" s="13" t="s">
        <v>427</v>
      </c>
      <c r="AA57" s="13">
        <v>20929973</v>
      </c>
      <c r="AB57" s="13">
        <v>5000</v>
      </c>
      <c r="AC57" s="13"/>
      <c r="AD57" s="13"/>
      <c r="AE57" s="13">
        <v>2862260</v>
      </c>
      <c r="AF57" s="13">
        <v>389500</v>
      </c>
      <c r="AG57" s="13"/>
      <c r="AH57" s="13">
        <v>281628</v>
      </c>
      <c r="AI57" s="13" t="s">
        <v>428</v>
      </c>
      <c r="AJ57" s="13">
        <v>5707</v>
      </c>
      <c r="AK57" s="13" t="s">
        <v>103</v>
      </c>
      <c r="AL57" s="13">
        <v>591</v>
      </c>
      <c r="AM57" s="13">
        <v>5116</v>
      </c>
      <c r="AN57" s="13">
        <v>0</v>
      </c>
      <c r="AO57" s="13">
        <v>0</v>
      </c>
      <c r="AP57" s="13">
        <v>0</v>
      </c>
      <c r="AQ57" s="13"/>
      <c r="AR57" s="13"/>
      <c r="AS57" s="13">
        <v>32</v>
      </c>
      <c r="AT57" s="13"/>
      <c r="AU57" s="13">
        <v>2017</v>
      </c>
      <c r="AV57" s="13">
        <v>244</v>
      </c>
      <c r="AW57" s="13">
        <v>50</v>
      </c>
      <c r="AX57" s="13"/>
      <c r="AY57" s="13"/>
      <c r="AZ57" s="13">
        <v>614</v>
      </c>
      <c r="BA57" s="13">
        <v>220</v>
      </c>
      <c r="BB57" s="13">
        <v>4869</v>
      </c>
      <c r="BC57" s="13">
        <v>0</v>
      </c>
      <c r="BD57" s="13">
        <v>0</v>
      </c>
      <c r="BE57" s="13"/>
      <c r="BF57" s="13">
        <v>18</v>
      </c>
      <c r="BG57" s="13">
        <v>0</v>
      </c>
      <c r="BH57" s="13" t="s">
        <v>429</v>
      </c>
      <c r="BI57" s="13">
        <v>8891520</v>
      </c>
      <c r="BJ57" s="13">
        <v>570962</v>
      </c>
      <c r="BK57" s="13"/>
      <c r="BL57" s="13"/>
      <c r="BM57" s="13">
        <v>0</v>
      </c>
      <c r="BN57" s="13">
        <v>0</v>
      </c>
      <c r="BO57" s="13"/>
      <c r="BP57" s="13">
        <v>300000</v>
      </c>
      <c r="BQ57" s="13"/>
      <c r="BR57" s="13" t="s">
        <v>430</v>
      </c>
      <c r="BS57" s="13">
        <v>504</v>
      </c>
      <c r="BT57" s="13" t="s">
        <v>108</v>
      </c>
      <c r="BU57" s="13"/>
      <c r="BV57" s="13"/>
      <c r="BW57" s="13"/>
      <c r="BX57" s="13"/>
      <c r="BY57" s="13"/>
      <c r="BZ57" s="13"/>
      <c r="CA57" s="13"/>
      <c r="CB57" s="13"/>
      <c r="CC57" s="13">
        <v>47</v>
      </c>
      <c r="CD57" s="13" t="s">
        <v>108</v>
      </c>
      <c r="CE57" s="13"/>
      <c r="CF57" s="13"/>
      <c r="CG57" s="13"/>
      <c r="CH57" s="13">
        <v>3</v>
      </c>
      <c r="CI57" s="13"/>
      <c r="CJ57" s="13"/>
      <c r="CK57" s="13">
        <v>0</v>
      </c>
      <c r="CL57" s="13">
        <v>0</v>
      </c>
      <c r="CM57" s="13"/>
      <c r="CN57" s="13">
        <v>5</v>
      </c>
      <c r="CO57" s="13">
        <v>0</v>
      </c>
      <c r="CP57" s="13" t="s">
        <v>431</v>
      </c>
      <c r="CQ57" s="13">
        <v>2644149</v>
      </c>
      <c r="CR57" s="13"/>
      <c r="CS57" s="13"/>
      <c r="CT57" s="13"/>
      <c r="CU57" s="13"/>
      <c r="CV57" s="13">
        <v>42000</v>
      </c>
      <c r="CW57" s="13"/>
      <c r="CX57" s="13"/>
      <c r="CY57" s="13"/>
    </row>
    <row r="58" spans="1:103" x14ac:dyDescent="0.35">
      <c r="A58" s="13">
        <v>869</v>
      </c>
      <c r="B58" s="13" t="s">
        <v>432</v>
      </c>
      <c r="C58" s="13">
        <v>2</v>
      </c>
      <c r="D58" s="13">
        <v>486</v>
      </c>
      <c r="E58" s="13" t="s">
        <v>103</v>
      </c>
      <c r="F58" s="13">
        <v>78</v>
      </c>
      <c r="G58" s="13">
        <v>43</v>
      </c>
      <c r="H58" s="13">
        <v>220</v>
      </c>
      <c r="I58" s="13">
        <v>97</v>
      </c>
      <c r="J58" s="13">
        <v>48</v>
      </c>
      <c r="K58" s="13">
        <v>69</v>
      </c>
      <c r="L58" s="13">
        <v>32</v>
      </c>
      <c r="M58" s="13">
        <v>486</v>
      </c>
      <c r="N58" s="13"/>
      <c r="O58" s="13"/>
      <c r="P58" s="13"/>
      <c r="Q58" s="13" t="s">
        <v>433</v>
      </c>
      <c r="R58" s="13">
        <v>11</v>
      </c>
      <c r="S58" s="13">
        <v>305</v>
      </c>
      <c r="T58" s="13">
        <v>77</v>
      </c>
      <c r="U58" s="13">
        <v>0</v>
      </c>
      <c r="V58" s="13">
        <v>93</v>
      </c>
      <c r="W58" s="13">
        <v>0</v>
      </c>
      <c r="X58" s="13">
        <v>18</v>
      </c>
      <c r="Y58" s="13">
        <v>0</v>
      </c>
      <c r="Z58" s="13"/>
      <c r="AA58" s="13">
        <v>3010038.3</v>
      </c>
      <c r="AB58" s="13">
        <v>6024.75</v>
      </c>
      <c r="AC58" s="13">
        <v>2163651.2400000002</v>
      </c>
      <c r="AD58" s="13">
        <v>536471.5</v>
      </c>
      <c r="AE58" s="13">
        <v>17748</v>
      </c>
      <c r="AF58" s="13">
        <v>261164.2</v>
      </c>
      <c r="AG58" s="13">
        <v>24978.61</v>
      </c>
      <c r="AH58" s="13">
        <v>0</v>
      </c>
      <c r="AI58" s="13" t="s">
        <v>434</v>
      </c>
      <c r="AJ58" s="13">
        <v>839</v>
      </c>
      <c r="AK58" s="13" t="s">
        <v>103</v>
      </c>
      <c r="AL58" s="13">
        <v>19</v>
      </c>
      <c r="AM58" s="13">
        <v>783</v>
      </c>
      <c r="AN58" s="13">
        <v>0</v>
      </c>
      <c r="AO58" s="13">
        <v>0</v>
      </c>
      <c r="AP58" s="13">
        <v>37</v>
      </c>
      <c r="AQ58" s="13">
        <v>0</v>
      </c>
      <c r="AR58" s="13">
        <v>0</v>
      </c>
      <c r="AS58" s="13"/>
      <c r="AT58" s="13" t="s">
        <v>435</v>
      </c>
      <c r="AU58" s="13">
        <v>627</v>
      </c>
      <c r="AV58" s="13">
        <v>113</v>
      </c>
      <c r="AW58" s="13">
        <v>86</v>
      </c>
      <c r="AX58" s="13">
        <v>13</v>
      </c>
      <c r="AY58" s="13"/>
      <c r="AZ58" s="13">
        <v>67</v>
      </c>
      <c r="BA58" s="13">
        <v>67</v>
      </c>
      <c r="BB58" s="13">
        <v>669</v>
      </c>
      <c r="BC58" s="13">
        <v>28</v>
      </c>
      <c r="BD58" s="13">
        <v>8</v>
      </c>
      <c r="BE58" s="13">
        <v>0</v>
      </c>
      <c r="BF58" s="13">
        <v>6</v>
      </c>
      <c r="BG58" s="13">
        <v>0</v>
      </c>
      <c r="BH58" s="13"/>
      <c r="BI58" s="13">
        <v>1661294.74</v>
      </c>
      <c r="BJ58" s="13">
        <v>63152.68</v>
      </c>
      <c r="BK58" s="13">
        <v>350214.7</v>
      </c>
      <c r="BL58" s="13">
        <v>935601.64</v>
      </c>
      <c r="BM58" s="13">
        <v>90731.53</v>
      </c>
      <c r="BN58" s="13">
        <v>15715.32</v>
      </c>
      <c r="BO58" s="13">
        <v>205878.37</v>
      </c>
      <c r="BP58" s="13">
        <v>0</v>
      </c>
      <c r="BQ58" s="13"/>
      <c r="BR58" s="13" t="s">
        <v>436</v>
      </c>
      <c r="BS58" s="13">
        <v>222</v>
      </c>
      <c r="BT58" s="13" t="s">
        <v>103</v>
      </c>
      <c r="BU58" s="13">
        <v>64</v>
      </c>
      <c r="BV58" s="13">
        <v>21</v>
      </c>
      <c r="BW58" s="13">
        <v>137</v>
      </c>
      <c r="BX58" s="13">
        <v>21</v>
      </c>
      <c r="BY58" s="13">
        <v>43</v>
      </c>
      <c r="BZ58" s="13">
        <v>17</v>
      </c>
      <c r="CA58" s="13">
        <v>4</v>
      </c>
      <c r="CB58" s="13"/>
      <c r="CC58" s="13">
        <v>29</v>
      </c>
      <c r="CD58" s="13" t="s">
        <v>103</v>
      </c>
      <c r="CE58" s="13">
        <v>12</v>
      </c>
      <c r="CF58" s="13">
        <v>17</v>
      </c>
      <c r="CG58" s="13" t="s">
        <v>437</v>
      </c>
      <c r="CH58" s="13">
        <v>2</v>
      </c>
      <c r="CI58" s="13">
        <v>55</v>
      </c>
      <c r="CJ58" s="13">
        <v>138</v>
      </c>
      <c r="CK58" s="13">
        <v>3</v>
      </c>
      <c r="CL58" s="13">
        <v>27</v>
      </c>
      <c r="CM58" s="13">
        <v>0</v>
      </c>
      <c r="CN58" s="13"/>
      <c r="CO58" s="13">
        <v>0</v>
      </c>
      <c r="CP58" s="13" t="s">
        <v>438</v>
      </c>
      <c r="CQ58" s="13">
        <v>561207.13</v>
      </c>
      <c r="CR58" s="13">
        <v>2089</v>
      </c>
      <c r="CS58" s="13">
        <v>227217.18</v>
      </c>
      <c r="CT58" s="13">
        <v>263951.95</v>
      </c>
      <c r="CU58" s="13">
        <v>7254.46</v>
      </c>
      <c r="CV58" s="13">
        <v>60497.72</v>
      </c>
      <c r="CW58" s="13">
        <v>196.8</v>
      </c>
      <c r="CX58" s="13">
        <v>0</v>
      </c>
      <c r="CY58" s="13" t="s">
        <v>439</v>
      </c>
    </row>
    <row r="59" spans="1:103" x14ac:dyDescent="0.35">
      <c r="A59" s="13">
        <v>856</v>
      </c>
      <c r="B59" s="13" t="s">
        <v>315</v>
      </c>
      <c r="C59" s="13">
        <v>2</v>
      </c>
      <c r="D59" s="13">
        <v>1360</v>
      </c>
      <c r="E59" s="13" t="s">
        <v>103</v>
      </c>
      <c r="F59" s="13">
        <v>424</v>
      </c>
      <c r="G59" s="13">
        <v>227</v>
      </c>
      <c r="H59" s="13">
        <v>550</v>
      </c>
      <c r="I59" s="13">
        <v>71</v>
      </c>
      <c r="J59" s="13">
        <v>24</v>
      </c>
      <c r="K59" s="13">
        <v>8</v>
      </c>
      <c r="L59" s="13">
        <v>25</v>
      </c>
      <c r="M59" s="13">
        <v>1326</v>
      </c>
      <c r="N59" s="13" t="s">
        <v>316</v>
      </c>
      <c r="O59" s="13">
        <v>609</v>
      </c>
      <c r="P59" s="13">
        <v>30</v>
      </c>
      <c r="Q59" s="13" t="s">
        <v>317</v>
      </c>
      <c r="R59" s="13"/>
      <c r="S59" s="13">
        <v>745</v>
      </c>
      <c r="T59" s="13"/>
      <c r="U59" s="13">
        <v>461</v>
      </c>
      <c r="V59" s="13">
        <v>154</v>
      </c>
      <c r="W59" s="13"/>
      <c r="X59" s="13">
        <v>463</v>
      </c>
      <c r="Y59" s="13"/>
      <c r="Z59" s="13"/>
      <c r="AA59" s="13">
        <v>10810000</v>
      </c>
      <c r="AB59" s="13"/>
      <c r="AC59" s="13">
        <v>6800000</v>
      </c>
      <c r="AD59" s="13">
        <v>0</v>
      </c>
      <c r="AE59" s="13">
        <v>3510000</v>
      </c>
      <c r="AF59" s="13">
        <v>500000</v>
      </c>
      <c r="AG59" s="13">
        <v>0</v>
      </c>
      <c r="AH59" s="13"/>
      <c r="AI59" s="13" t="s">
        <v>318</v>
      </c>
      <c r="AJ59" s="13">
        <v>228</v>
      </c>
      <c r="AK59" s="13" t="s">
        <v>103</v>
      </c>
      <c r="AL59" s="13">
        <v>26</v>
      </c>
      <c r="AM59" s="13">
        <v>202</v>
      </c>
      <c r="AN59" s="13">
        <v>0</v>
      </c>
      <c r="AO59" s="13">
        <v>0</v>
      </c>
      <c r="AP59" s="13"/>
      <c r="AQ59" s="13"/>
      <c r="AR59" s="13"/>
      <c r="AS59" s="13">
        <v>1</v>
      </c>
      <c r="AT59" s="13"/>
      <c r="AU59" s="13">
        <v>29</v>
      </c>
      <c r="AV59" s="13"/>
      <c r="AW59" s="13">
        <v>72</v>
      </c>
      <c r="AX59" s="13">
        <v>1</v>
      </c>
      <c r="AY59" s="13" t="s">
        <v>319</v>
      </c>
      <c r="AZ59" s="13">
        <v>228</v>
      </c>
      <c r="BA59" s="13"/>
      <c r="BB59" s="13"/>
      <c r="BC59" s="13"/>
      <c r="BD59" s="13"/>
      <c r="BE59" s="13"/>
      <c r="BF59" s="13">
        <v>0</v>
      </c>
      <c r="BG59" s="13"/>
      <c r="BH59" s="13" t="s">
        <v>320</v>
      </c>
      <c r="BI59" s="13">
        <v>156000</v>
      </c>
      <c r="BJ59" s="13">
        <v>156000</v>
      </c>
      <c r="BK59" s="13"/>
      <c r="BL59" s="13"/>
      <c r="BM59" s="13"/>
      <c r="BN59" s="13"/>
      <c r="BO59" s="13"/>
      <c r="BP59" s="13"/>
      <c r="BQ59" s="13"/>
      <c r="BR59" s="13" t="s">
        <v>440</v>
      </c>
      <c r="BS59" s="13">
        <v>262</v>
      </c>
      <c r="BT59" s="13" t="s">
        <v>103</v>
      </c>
      <c r="BU59" s="13">
        <v>81</v>
      </c>
      <c r="BV59" s="13">
        <v>102</v>
      </c>
      <c r="BW59" s="13">
        <v>0</v>
      </c>
      <c r="BX59" s="13">
        <v>44</v>
      </c>
      <c r="BY59" s="13">
        <v>37</v>
      </c>
      <c r="BZ59" s="13">
        <v>35</v>
      </c>
      <c r="CA59" s="13">
        <v>67</v>
      </c>
      <c r="CB59" s="13" t="s">
        <v>321</v>
      </c>
      <c r="CC59" s="13">
        <v>171</v>
      </c>
      <c r="CD59" s="13" t="s">
        <v>108</v>
      </c>
      <c r="CE59" s="13"/>
      <c r="CF59" s="13"/>
      <c r="CG59" s="13"/>
      <c r="CH59" s="13"/>
      <c r="CI59" s="13">
        <v>107</v>
      </c>
      <c r="CJ59" s="13"/>
      <c r="CK59" s="13">
        <v>76</v>
      </c>
      <c r="CL59" s="13">
        <v>79</v>
      </c>
      <c r="CM59" s="13"/>
      <c r="CN59" s="13">
        <v>93</v>
      </c>
      <c r="CO59" s="13"/>
      <c r="CP59" s="13" t="s">
        <v>318</v>
      </c>
      <c r="CQ59" s="13">
        <v>1900000</v>
      </c>
      <c r="CR59" s="13">
        <v>0</v>
      </c>
      <c r="CS59" s="13">
        <v>1040000</v>
      </c>
      <c r="CT59" s="13">
        <v>0</v>
      </c>
      <c r="CU59" s="13">
        <v>560000</v>
      </c>
      <c r="CV59" s="13">
        <v>300000</v>
      </c>
      <c r="CW59" s="13"/>
      <c r="CX59" s="13"/>
      <c r="CY59" s="13" t="s">
        <v>318</v>
      </c>
    </row>
    <row r="60" spans="1:103" x14ac:dyDescent="0.35">
      <c r="A60" s="13">
        <v>350</v>
      </c>
      <c r="B60" s="13" t="s">
        <v>441</v>
      </c>
      <c r="C60" s="13">
        <v>2</v>
      </c>
      <c r="D60" s="13">
        <v>1325</v>
      </c>
      <c r="E60" s="13" t="s">
        <v>103</v>
      </c>
      <c r="F60" s="13">
        <v>99</v>
      </c>
      <c r="G60" s="13">
        <v>104</v>
      </c>
      <c r="H60" s="13">
        <v>898</v>
      </c>
      <c r="I60" s="13">
        <v>168</v>
      </c>
      <c r="J60" s="13">
        <v>56</v>
      </c>
      <c r="K60" s="13">
        <v>72</v>
      </c>
      <c r="L60" s="13">
        <v>54</v>
      </c>
      <c r="M60" s="13">
        <v>1299</v>
      </c>
      <c r="N60" s="13" t="s">
        <v>442</v>
      </c>
      <c r="O60" s="13">
        <v>904</v>
      </c>
      <c r="P60" s="13">
        <v>237</v>
      </c>
      <c r="Q60" s="13" t="s">
        <v>443</v>
      </c>
      <c r="R60" s="13">
        <v>3</v>
      </c>
      <c r="S60" s="13">
        <v>319</v>
      </c>
      <c r="T60" s="13">
        <v>618</v>
      </c>
      <c r="U60" s="13">
        <v>220</v>
      </c>
      <c r="V60" s="13">
        <v>84</v>
      </c>
      <c r="W60" s="13"/>
      <c r="X60" s="13">
        <v>36</v>
      </c>
      <c r="Y60" s="13">
        <v>0</v>
      </c>
      <c r="Z60" s="13"/>
      <c r="AA60" s="13">
        <v>8250471.6299999999</v>
      </c>
      <c r="AB60" s="13">
        <v>1197</v>
      </c>
      <c r="AC60" s="13">
        <v>1263718.5</v>
      </c>
      <c r="AD60" s="13">
        <v>2448207</v>
      </c>
      <c r="AE60" s="13">
        <v>203835.02</v>
      </c>
      <c r="AF60" s="13">
        <v>156000</v>
      </c>
      <c r="AG60" s="13"/>
      <c r="AH60" s="13">
        <v>0</v>
      </c>
      <c r="AI60" s="13" t="s">
        <v>444</v>
      </c>
      <c r="AJ60" s="13">
        <v>226</v>
      </c>
      <c r="AK60" s="13" t="s">
        <v>103</v>
      </c>
      <c r="AL60" s="13">
        <v>22</v>
      </c>
      <c r="AM60" s="13">
        <v>170</v>
      </c>
      <c r="AN60" s="13">
        <v>0</v>
      </c>
      <c r="AO60" s="13">
        <v>7</v>
      </c>
      <c r="AP60" s="13">
        <v>27</v>
      </c>
      <c r="AQ60" s="13">
        <v>0</v>
      </c>
      <c r="AR60" s="13">
        <v>0</v>
      </c>
      <c r="AS60" s="13"/>
      <c r="AT60" s="13"/>
      <c r="AU60" s="13">
        <v>112</v>
      </c>
      <c r="AV60" s="13">
        <v>0</v>
      </c>
      <c r="AW60" s="13">
        <v>107</v>
      </c>
      <c r="AX60" s="13">
        <v>7</v>
      </c>
      <c r="AY60" s="13" t="s">
        <v>445</v>
      </c>
      <c r="AZ60" s="13">
        <v>223</v>
      </c>
      <c r="BA60" s="13">
        <v>4</v>
      </c>
      <c r="BB60" s="13">
        <v>0</v>
      </c>
      <c r="BC60" s="13">
        <v>0</v>
      </c>
      <c r="BD60" s="13">
        <v>1</v>
      </c>
      <c r="BE60" s="13"/>
      <c r="BF60" s="13">
        <v>0</v>
      </c>
      <c r="BG60" s="13">
        <v>0</v>
      </c>
      <c r="BH60" s="13" t="s">
        <v>446</v>
      </c>
      <c r="BI60" s="13">
        <v>0</v>
      </c>
      <c r="BJ60" s="13">
        <v>100000</v>
      </c>
      <c r="BK60" s="13">
        <v>15849</v>
      </c>
      <c r="BL60" s="13">
        <v>0</v>
      </c>
      <c r="BM60" s="13">
        <v>0</v>
      </c>
      <c r="BN60" s="13">
        <v>1995</v>
      </c>
      <c r="BO60" s="13"/>
      <c r="BP60" s="13">
        <v>0</v>
      </c>
      <c r="BQ60" s="13">
        <v>0</v>
      </c>
      <c r="BR60" s="13" t="s">
        <v>447</v>
      </c>
      <c r="BS60" s="13">
        <v>245</v>
      </c>
      <c r="BT60" s="13" t="s">
        <v>103</v>
      </c>
      <c r="BU60" s="13">
        <v>206</v>
      </c>
      <c r="BV60" s="13">
        <v>39</v>
      </c>
      <c r="BW60" s="13">
        <v>0</v>
      </c>
      <c r="BX60" s="13">
        <v>12</v>
      </c>
      <c r="BY60" s="13">
        <v>194</v>
      </c>
      <c r="BZ60" s="13">
        <v>4</v>
      </c>
      <c r="CA60" s="13">
        <v>35</v>
      </c>
      <c r="CB60" s="13" t="s">
        <v>448</v>
      </c>
      <c r="CC60" s="13">
        <v>45</v>
      </c>
      <c r="CD60" s="13" t="s">
        <v>103</v>
      </c>
      <c r="CE60" s="13">
        <v>2</v>
      </c>
      <c r="CF60" s="13">
        <v>43</v>
      </c>
      <c r="CG60" s="13"/>
      <c r="CH60" s="13">
        <v>0</v>
      </c>
      <c r="CI60" s="13">
        <v>54</v>
      </c>
      <c r="CJ60" s="13">
        <v>103</v>
      </c>
      <c r="CK60" s="13">
        <v>53</v>
      </c>
      <c r="CL60" s="13">
        <v>35</v>
      </c>
      <c r="CM60" s="13"/>
      <c r="CN60" s="13">
        <v>5</v>
      </c>
      <c r="CO60" s="13">
        <v>0</v>
      </c>
      <c r="CP60" s="13" t="s">
        <v>449</v>
      </c>
      <c r="CQ60" s="13">
        <v>0</v>
      </c>
      <c r="CR60" s="13">
        <v>0</v>
      </c>
      <c r="CS60" s="13">
        <v>213921</v>
      </c>
      <c r="CT60" s="13">
        <v>408034.5</v>
      </c>
      <c r="CU60" s="13">
        <v>0</v>
      </c>
      <c r="CV60" s="13">
        <v>124890.16</v>
      </c>
      <c r="CW60" s="13">
        <v>0</v>
      </c>
      <c r="CX60" s="13">
        <v>0</v>
      </c>
      <c r="CY60" s="13" t="s">
        <v>450</v>
      </c>
    </row>
    <row r="61" spans="1:103" x14ac:dyDescent="0.35">
      <c r="A61" s="13">
        <v>871</v>
      </c>
      <c r="B61" s="13" t="s">
        <v>451</v>
      </c>
      <c r="C61" s="13">
        <v>2</v>
      </c>
      <c r="D61" s="13">
        <v>498</v>
      </c>
      <c r="E61" s="13" t="s">
        <v>108</v>
      </c>
      <c r="F61" s="13"/>
      <c r="G61" s="13"/>
      <c r="H61" s="13"/>
      <c r="I61" s="13"/>
      <c r="J61" s="13"/>
      <c r="K61" s="13"/>
      <c r="L61" s="13"/>
      <c r="M61" s="13"/>
      <c r="N61" s="13" t="s">
        <v>452</v>
      </c>
      <c r="O61" s="13"/>
      <c r="P61" s="13"/>
      <c r="Q61" s="13" t="s">
        <v>453</v>
      </c>
      <c r="R61" s="13">
        <v>6</v>
      </c>
      <c r="S61" s="13"/>
      <c r="T61" s="13"/>
      <c r="U61" s="13"/>
      <c r="V61" s="13">
        <v>89</v>
      </c>
      <c r="W61" s="13">
        <v>403</v>
      </c>
      <c r="X61" s="13">
        <v>17</v>
      </c>
      <c r="Y61" s="13">
        <v>0</v>
      </c>
      <c r="Z61" s="13" t="s">
        <v>454</v>
      </c>
      <c r="AA61" s="13">
        <v>3687481.98</v>
      </c>
      <c r="AB61" s="13"/>
      <c r="AC61" s="13"/>
      <c r="AD61" s="13"/>
      <c r="AE61" s="13"/>
      <c r="AF61" s="13"/>
      <c r="AG61" s="13"/>
      <c r="AH61" s="13">
        <v>0</v>
      </c>
      <c r="AI61" s="13" t="s">
        <v>455</v>
      </c>
      <c r="AJ61" s="13">
        <v>169</v>
      </c>
      <c r="AK61" s="13" t="s">
        <v>108</v>
      </c>
      <c r="AL61" s="13"/>
      <c r="AM61" s="13"/>
      <c r="AN61" s="13"/>
      <c r="AO61" s="13"/>
      <c r="AP61" s="13"/>
      <c r="AQ61" s="13"/>
      <c r="AR61" s="13"/>
      <c r="AS61" s="13"/>
      <c r="AT61" s="13"/>
      <c r="AU61" s="13"/>
      <c r="AV61" s="13"/>
      <c r="AW61" s="13"/>
      <c r="AX61" s="13"/>
      <c r="AY61" s="13"/>
      <c r="AZ61" s="13">
        <v>119</v>
      </c>
      <c r="BA61" s="13"/>
      <c r="BB61" s="13">
        <v>50</v>
      </c>
      <c r="BC61" s="13">
        <v>0</v>
      </c>
      <c r="BD61" s="13">
        <v>0</v>
      </c>
      <c r="BE61" s="13"/>
      <c r="BF61" s="13">
        <v>0</v>
      </c>
      <c r="BG61" s="13">
        <v>0</v>
      </c>
      <c r="BH61" s="13"/>
      <c r="BI61" s="13">
        <v>109695</v>
      </c>
      <c r="BJ61" s="13">
        <v>60000</v>
      </c>
      <c r="BK61" s="13"/>
      <c r="BL61" s="13">
        <v>49695</v>
      </c>
      <c r="BM61" s="13">
        <v>0</v>
      </c>
      <c r="BN61" s="13">
        <v>0</v>
      </c>
      <c r="BO61" s="13">
        <v>0</v>
      </c>
      <c r="BP61" s="13">
        <v>0</v>
      </c>
      <c r="BQ61" s="13">
        <v>0</v>
      </c>
      <c r="BR61" s="13" t="s">
        <v>456</v>
      </c>
      <c r="BS61" s="13">
        <v>171</v>
      </c>
      <c r="BT61" s="13" t="s">
        <v>103</v>
      </c>
      <c r="BU61" s="13"/>
      <c r="BV61" s="13"/>
      <c r="BW61" s="13">
        <v>12</v>
      </c>
      <c r="BX61" s="13"/>
      <c r="BY61" s="13"/>
      <c r="BZ61" s="13"/>
      <c r="CA61" s="13"/>
      <c r="CB61" s="13" t="s">
        <v>457</v>
      </c>
      <c r="CC61" s="13"/>
      <c r="CD61" s="13"/>
      <c r="CE61" s="13"/>
      <c r="CF61" s="13"/>
      <c r="CG61" s="13"/>
      <c r="CH61" s="13">
        <v>13</v>
      </c>
      <c r="CI61" s="13"/>
      <c r="CJ61" s="13"/>
      <c r="CK61" s="13">
        <v>0</v>
      </c>
      <c r="CL61" s="13">
        <v>16</v>
      </c>
      <c r="CM61" s="13">
        <v>142</v>
      </c>
      <c r="CN61" s="13">
        <v>0</v>
      </c>
      <c r="CO61" s="13">
        <v>0</v>
      </c>
      <c r="CP61" s="13" t="s">
        <v>458</v>
      </c>
      <c r="CQ61" s="13">
        <v>0</v>
      </c>
      <c r="CR61" s="13">
        <v>0</v>
      </c>
      <c r="CS61" s="13"/>
      <c r="CT61" s="13"/>
      <c r="CU61" s="13"/>
      <c r="CV61" s="13"/>
      <c r="CW61" s="13"/>
      <c r="CX61" s="13"/>
      <c r="CY61" s="13" t="s">
        <v>459</v>
      </c>
    </row>
    <row r="62" spans="1:103" x14ac:dyDescent="0.35">
      <c r="A62" s="13">
        <v>204</v>
      </c>
      <c r="B62" s="13" t="s">
        <v>460</v>
      </c>
      <c r="C62" s="13">
        <v>2</v>
      </c>
      <c r="D62" s="13">
        <v>659</v>
      </c>
      <c r="E62" s="13" t="s">
        <v>103</v>
      </c>
      <c r="F62" s="13">
        <v>115</v>
      </c>
      <c r="G62" s="13">
        <v>57</v>
      </c>
      <c r="H62" s="13">
        <v>374</v>
      </c>
      <c r="I62" s="13">
        <v>97</v>
      </c>
      <c r="J62" s="13">
        <v>16</v>
      </c>
      <c r="K62" s="13">
        <v>24</v>
      </c>
      <c r="L62" s="13">
        <v>7</v>
      </c>
      <c r="M62" s="13">
        <v>657</v>
      </c>
      <c r="N62" s="13" t="s">
        <v>461</v>
      </c>
      <c r="O62" s="13">
        <v>378</v>
      </c>
      <c r="P62" s="13">
        <v>281</v>
      </c>
      <c r="Q62" s="13" t="s">
        <v>462</v>
      </c>
      <c r="R62" s="13">
        <v>0</v>
      </c>
      <c r="S62" s="13">
        <v>229</v>
      </c>
      <c r="T62" s="13">
        <v>9</v>
      </c>
      <c r="U62" s="13">
        <v>260</v>
      </c>
      <c r="V62" s="13">
        <v>161</v>
      </c>
      <c r="W62" s="13"/>
      <c r="X62" s="13">
        <v>40</v>
      </c>
      <c r="Y62" s="13">
        <v>3</v>
      </c>
      <c r="Z62" s="13"/>
      <c r="AA62" s="13">
        <v>6400000</v>
      </c>
      <c r="AB62" s="13">
        <v>0</v>
      </c>
      <c r="AC62" s="13">
        <v>3200000</v>
      </c>
      <c r="AD62" s="13"/>
      <c r="AE62" s="13">
        <v>2400000</v>
      </c>
      <c r="AF62" s="13">
        <v>790000</v>
      </c>
      <c r="AG62" s="13"/>
      <c r="AH62" s="13">
        <v>0</v>
      </c>
      <c r="AI62" s="13" t="s">
        <v>463</v>
      </c>
      <c r="AJ62" s="13">
        <v>0</v>
      </c>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v>0</v>
      </c>
      <c r="BJ62" s="13">
        <v>0</v>
      </c>
      <c r="BK62" s="13">
        <v>0</v>
      </c>
      <c r="BL62" s="13">
        <v>0</v>
      </c>
      <c r="BM62" s="13">
        <v>0</v>
      </c>
      <c r="BN62" s="13">
        <v>0</v>
      </c>
      <c r="BO62" s="13">
        <v>0</v>
      </c>
      <c r="BP62" s="13">
        <v>0</v>
      </c>
      <c r="BQ62" s="13">
        <v>0</v>
      </c>
      <c r="BR62" s="13"/>
      <c r="BS62" s="13">
        <v>115</v>
      </c>
      <c r="BT62" s="13" t="s">
        <v>103</v>
      </c>
      <c r="BU62" s="13">
        <v>98</v>
      </c>
      <c r="BV62" s="13">
        <v>17</v>
      </c>
      <c r="BW62" s="13">
        <v>0</v>
      </c>
      <c r="BX62" s="13">
        <v>86</v>
      </c>
      <c r="BY62" s="13">
        <v>12</v>
      </c>
      <c r="BZ62" s="13">
        <v>0</v>
      </c>
      <c r="CA62" s="13">
        <v>17</v>
      </c>
      <c r="CB62" s="13" t="s">
        <v>464</v>
      </c>
      <c r="CC62" s="13">
        <v>53</v>
      </c>
      <c r="CD62" s="13" t="s">
        <v>103</v>
      </c>
      <c r="CE62" s="13">
        <v>24</v>
      </c>
      <c r="CF62" s="13">
        <v>29</v>
      </c>
      <c r="CG62" s="13"/>
      <c r="CH62" s="13">
        <v>4</v>
      </c>
      <c r="CI62" s="13">
        <v>49</v>
      </c>
      <c r="CJ62" s="13">
        <v>12</v>
      </c>
      <c r="CK62" s="13">
        <v>16</v>
      </c>
      <c r="CL62" s="13">
        <v>34</v>
      </c>
      <c r="CM62" s="13"/>
      <c r="CN62" s="13">
        <v>7</v>
      </c>
      <c r="CO62" s="13">
        <v>3</v>
      </c>
      <c r="CP62" s="13" t="s">
        <v>465</v>
      </c>
      <c r="CQ62" s="13">
        <v>1100000</v>
      </c>
      <c r="CR62" s="13">
        <v>0</v>
      </c>
      <c r="CS62" s="13">
        <v>850000</v>
      </c>
      <c r="CT62" s="13"/>
      <c r="CU62" s="13">
        <v>90000</v>
      </c>
      <c r="CV62" s="13">
        <v>160000</v>
      </c>
      <c r="CW62" s="13"/>
      <c r="CX62" s="13">
        <v>0</v>
      </c>
      <c r="CY62" s="13"/>
    </row>
    <row r="63" spans="1:103" x14ac:dyDescent="0.35">
      <c r="A63" s="13">
        <v>830</v>
      </c>
      <c r="B63" s="13" t="s">
        <v>466</v>
      </c>
      <c r="C63" s="13">
        <v>2</v>
      </c>
      <c r="D63" s="13">
        <v>2766</v>
      </c>
      <c r="E63" s="13" t="s">
        <v>103</v>
      </c>
      <c r="F63" s="13">
        <v>145</v>
      </c>
      <c r="G63" s="13">
        <v>248</v>
      </c>
      <c r="H63" s="13">
        <v>1114</v>
      </c>
      <c r="I63" s="13">
        <v>430</v>
      </c>
      <c r="J63" s="13">
        <v>825</v>
      </c>
      <c r="K63" s="13">
        <v>37</v>
      </c>
      <c r="L63" s="13">
        <v>65</v>
      </c>
      <c r="M63" s="13">
        <v>1904</v>
      </c>
      <c r="N63" s="13"/>
      <c r="O63" s="13"/>
      <c r="P63" s="13"/>
      <c r="Q63" s="13" t="s">
        <v>467</v>
      </c>
      <c r="R63" s="13">
        <v>28</v>
      </c>
      <c r="S63" s="13">
        <v>2404</v>
      </c>
      <c r="T63" s="13">
        <v>0</v>
      </c>
      <c r="U63" s="13">
        <v>0</v>
      </c>
      <c r="V63" s="13">
        <v>362</v>
      </c>
      <c r="W63" s="13">
        <v>0</v>
      </c>
      <c r="X63" s="13">
        <v>532</v>
      </c>
      <c r="Y63" s="13">
        <v>0</v>
      </c>
      <c r="Z63" s="13" t="s">
        <v>468</v>
      </c>
      <c r="AA63" s="13">
        <v>20477940</v>
      </c>
      <c r="AB63" s="13">
        <v>25000</v>
      </c>
      <c r="AC63" s="13">
        <v>20414773</v>
      </c>
      <c r="AD63" s="13">
        <v>0</v>
      </c>
      <c r="AE63" s="13">
        <v>0</v>
      </c>
      <c r="AF63" s="13">
        <v>38167</v>
      </c>
      <c r="AG63" s="13">
        <v>0</v>
      </c>
      <c r="AH63" s="13">
        <v>0</v>
      </c>
      <c r="AI63" s="13" t="s">
        <v>469</v>
      </c>
      <c r="AJ63" s="13">
        <v>7030</v>
      </c>
      <c r="AK63" s="13" t="s">
        <v>103</v>
      </c>
      <c r="AL63" s="13">
        <v>120</v>
      </c>
      <c r="AM63" s="13">
        <v>6816</v>
      </c>
      <c r="AN63" s="13">
        <v>28</v>
      </c>
      <c r="AO63" s="13">
        <v>0</v>
      </c>
      <c r="AP63" s="13">
        <v>66</v>
      </c>
      <c r="AQ63" s="13"/>
      <c r="AR63" s="13"/>
      <c r="AS63" s="13"/>
      <c r="AT63" s="13" t="s">
        <v>470</v>
      </c>
      <c r="AU63" s="13">
        <v>4404</v>
      </c>
      <c r="AV63" s="13">
        <v>1656</v>
      </c>
      <c r="AW63" s="13">
        <v>838</v>
      </c>
      <c r="AX63" s="13">
        <v>132</v>
      </c>
      <c r="AY63" s="13"/>
      <c r="AZ63" s="13">
        <v>828</v>
      </c>
      <c r="BA63" s="13">
        <v>0</v>
      </c>
      <c r="BB63" s="13">
        <v>6123</v>
      </c>
      <c r="BC63" s="13">
        <v>0</v>
      </c>
      <c r="BD63" s="13">
        <v>78</v>
      </c>
      <c r="BE63" s="13">
        <v>1</v>
      </c>
      <c r="BF63" s="13">
        <v>0</v>
      </c>
      <c r="BG63" s="13">
        <v>0</v>
      </c>
      <c r="BH63" s="13" t="s">
        <v>471</v>
      </c>
      <c r="BI63" s="13">
        <v>8379155</v>
      </c>
      <c r="BJ63" s="13">
        <v>1044873</v>
      </c>
      <c r="BK63" s="13">
        <v>0</v>
      </c>
      <c r="BL63" s="13">
        <v>7257993</v>
      </c>
      <c r="BM63" s="13">
        <v>0</v>
      </c>
      <c r="BN63" s="13">
        <v>74989</v>
      </c>
      <c r="BO63" s="13">
        <v>1300</v>
      </c>
      <c r="BP63" s="13">
        <v>0</v>
      </c>
      <c r="BQ63" s="13">
        <v>967718</v>
      </c>
      <c r="BR63" s="13" t="s">
        <v>472</v>
      </c>
      <c r="BS63" s="13">
        <v>769</v>
      </c>
      <c r="BT63" s="13" t="s">
        <v>103</v>
      </c>
      <c r="BU63" s="13">
        <v>512</v>
      </c>
      <c r="BV63" s="13">
        <v>257</v>
      </c>
      <c r="BW63" s="13">
        <v>0</v>
      </c>
      <c r="BX63" s="13">
        <v>24</v>
      </c>
      <c r="BY63" s="13">
        <v>488</v>
      </c>
      <c r="BZ63" s="31"/>
      <c r="CA63" s="31"/>
      <c r="CB63" s="13" t="s">
        <v>473</v>
      </c>
      <c r="CC63" s="13">
        <v>397</v>
      </c>
      <c r="CD63" s="13" t="s">
        <v>103</v>
      </c>
      <c r="CE63" s="13"/>
      <c r="CF63" s="13">
        <v>397</v>
      </c>
      <c r="CG63" s="13"/>
      <c r="CH63" s="13">
        <v>24</v>
      </c>
      <c r="CI63" s="13">
        <v>632</v>
      </c>
      <c r="CJ63" s="13">
        <v>43</v>
      </c>
      <c r="CK63" s="13">
        <v>0</v>
      </c>
      <c r="CL63" s="13">
        <v>80</v>
      </c>
      <c r="CM63" s="13">
        <v>0</v>
      </c>
      <c r="CN63" s="13">
        <v>154</v>
      </c>
      <c r="CO63" s="13">
        <v>0</v>
      </c>
      <c r="CP63" s="13"/>
      <c r="CQ63" s="13">
        <v>4117659</v>
      </c>
      <c r="CR63" s="13">
        <v>1360</v>
      </c>
      <c r="CS63" s="13">
        <v>4108625</v>
      </c>
      <c r="CT63" s="13">
        <v>4108625</v>
      </c>
      <c r="CU63" s="13">
        <v>0</v>
      </c>
      <c r="CV63" s="13">
        <v>7675</v>
      </c>
      <c r="CW63" s="13">
        <v>0</v>
      </c>
      <c r="CX63" s="13">
        <v>0</v>
      </c>
      <c r="CY63" s="13" t="s">
        <v>474</v>
      </c>
    </row>
    <row r="64" spans="1:103" x14ac:dyDescent="0.35">
      <c r="A64" s="13">
        <v>319</v>
      </c>
      <c r="B64" s="13" t="s">
        <v>475</v>
      </c>
      <c r="C64" s="13">
        <v>2</v>
      </c>
      <c r="D64" s="13">
        <v>678</v>
      </c>
      <c r="E64" s="13" t="s">
        <v>103</v>
      </c>
      <c r="F64" s="13">
        <v>131</v>
      </c>
      <c r="G64" s="13">
        <v>56</v>
      </c>
      <c r="H64" s="13">
        <v>346</v>
      </c>
      <c r="I64" s="13">
        <v>130</v>
      </c>
      <c r="J64" s="13">
        <v>15</v>
      </c>
      <c r="K64" s="13">
        <v>100</v>
      </c>
      <c r="L64" s="13">
        <v>30</v>
      </c>
      <c r="M64" s="13">
        <v>664</v>
      </c>
      <c r="N64" s="13"/>
      <c r="O64" s="13">
        <v>245</v>
      </c>
      <c r="P64" s="13">
        <v>433</v>
      </c>
      <c r="Q64" s="13"/>
      <c r="R64" s="13">
        <v>0</v>
      </c>
      <c r="S64" s="13">
        <v>542</v>
      </c>
      <c r="T64" s="13">
        <v>62</v>
      </c>
      <c r="U64" s="13">
        <v>0</v>
      </c>
      <c r="V64" s="13">
        <v>74</v>
      </c>
      <c r="W64" s="13">
        <v>0</v>
      </c>
      <c r="X64" s="13">
        <v>72</v>
      </c>
      <c r="Y64" s="13">
        <v>1</v>
      </c>
      <c r="Z64" s="13"/>
      <c r="AA64" s="13">
        <v>8363300</v>
      </c>
      <c r="AB64" s="13">
        <v>0</v>
      </c>
      <c r="AC64" s="13">
        <v>8021700</v>
      </c>
      <c r="AD64" s="13">
        <v>0</v>
      </c>
      <c r="AE64" s="13">
        <v>0</v>
      </c>
      <c r="AF64" s="13">
        <v>290000</v>
      </c>
      <c r="AG64" s="13">
        <v>0</v>
      </c>
      <c r="AH64" s="13">
        <v>0</v>
      </c>
      <c r="AI64" s="13" t="s">
        <v>476</v>
      </c>
      <c r="AJ64" s="13">
        <v>35</v>
      </c>
      <c r="AK64" s="13" t="s">
        <v>103</v>
      </c>
      <c r="AL64" s="13">
        <v>15</v>
      </c>
      <c r="AM64" s="13">
        <v>0</v>
      </c>
      <c r="AN64" s="13">
        <v>7</v>
      </c>
      <c r="AO64" s="13">
        <v>0</v>
      </c>
      <c r="AP64" s="13">
        <v>13</v>
      </c>
      <c r="AQ64" s="13">
        <v>0</v>
      </c>
      <c r="AR64" s="13"/>
      <c r="AS64" s="13">
        <v>0</v>
      </c>
      <c r="AT64" s="13"/>
      <c r="AU64" s="13">
        <v>11</v>
      </c>
      <c r="AV64" s="13">
        <v>9</v>
      </c>
      <c r="AW64" s="13">
        <v>7</v>
      </c>
      <c r="AX64" s="13">
        <v>8</v>
      </c>
      <c r="AY64" s="13"/>
      <c r="AZ64" s="13">
        <v>0</v>
      </c>
      <c r="BA64" s="13">
        <v>24</v>
      </c>
      <c r="BB64" s="13">
        <v>11</v>
      </c>
      <c r="BC64" s="13">
        <v>0</v>
      </c>
      <c r="BD64" s="13">
        <v>0</v>
      </c>
      <c r="BE64" s="13">
        <v>0</v>
      </c>
      <c r="BF64" s="13">
        <v>3</v>
      </c>
      <c r="BG64" s="13">
        <v>0</v>
      </c>
      <c r="BH64" s="13"/>
      <c r="BI64" s="13">
        <v>8363300</v>
      </c>
      <c r="BJ64" s="13">
        <v>0</v>
      </c>
      <c r="BK64" s="13">
        <v>8021700</v>
      </c>
      <c r="BL64" s="13">
        <v>0</v>
      </c>
      <c r="BM64" s="13">
        <v>0</v>
      </c>
      <c r="BN64" s="13">
        <v>290000</v>
      </c>
      <c r="BO64" s="13">
        <v>0</v>
      </c>
      <c r="BP64" s="13">
        <v>0</v>
      </c>
      <c r="BQ64" s="13">
        <v>0</v>
      </c>
      <c r="BR64" s="13" t="s">
        <v>477</v>
      </c>
      <c r="BS64" s="13">
        <v>139</v>
      </c>
      <c r="BT64" s="13" t="s">
        <v>103</v>
      </c>
      <c r="BU64" s="13">
        <v>93</v>
      </c>
      <c r="BV64" s="13">
        <v>46</v>
      </c>
      <c r="BW64" s="13"/>
      <c r="BX64" s="13">
        <v>16</v>
      </c>
      <c r="BY64" s="13">
        <v>77</v>
      </c>
      <c r="BZ64" s="13">
        <v>16</v>
      </c>
      <c r="CA64" s="13">
        <v>30</v>
      </c>
      <c r="CB64" s="13"/>
      <c r="CC64" s="13">
        <v>66</v>
      </c>
      <c r="CD64" s="13" t="s">
        <v>103</v>
      </c>
      <c r="CE64" s="13">
        <v>24</v>
      </c>
      <c r="CF64" s="13">
        <v>42</v>
      </c>
      <c r="CG64" s="13"/>
      <c r="CH64" s="13">
        <v>0</v>
      </c>
      <c r="CI64" s="13">
        <v>102</v>
      </c>
      <c r="CJ64" s="13">
        <v>8</v>
      </c>
      <c r="CK64" s="13">
        <v>0</v>
      </c>
      <c r="CL64" s="13">
        <v>29</v>
      </c>
      <c r="CM64" s="13">
        <v>0</v>
      </c>
      <c r="CN64" s="13">
        <v>23</v>
      </c>
      <c r="CO64" s="13">
        <v>0</v>
      </c>
      <c r="CP64" s="13"/>
      <c r="CQ64" s="13">
        <v>8363300</v>
      </c>
      <c r="CR64" s="13">
        <v>0</v>
      </c>
      <c r="CS64" s="13">
        <v>8021700</v>
      </c>
      <c r="CT64" s="13">
        <v>0</v>
      </c>
      <c r="CU64" s="13">
        <v>0</v>
      </c>
      <c r="CV64" s="13">
        <v>290000</v>
      </c>
      <c r="CW64" s="13">
        <v>0</v>
      </c>
      <c r="CX64" s="13">
        <v>0</v>
      </c>
      <c r="CY64" s="13" t="s">
        <v>476</v>
      </c>
    </row>
    <row r="65" spans="1:103" x14ac:dyDescent="0.35">
      <c r="A65" s="13">
        <v>868</v>
      </c>
      <c r="B65" s="13" t="s">
        <v>478</v>
      </c>
      <c r="C65" s="13">
        <v>2</v>
      </c>
      <c r="D65" s="13">
        <v>323</v>
      </c>
      <c r="E65" s="13" t="s">
        <v>103</v>
      </c>
      <c r="F65" s="13">
        <v>18</v>
      </c>
      <c r="G65" s="13">
        <v>23</v>
      </c>
      <c r="H65" s="13">
        <v>169</v>
      </c>
      <c r="I65" s="13">
        <v>62</v>
      </c>
      <c r="J65" s="13">
        <v>51</v>
      </c>
      <c r="K65" s="13">
        <v>0</v>
      </c>
      <c r="L65" s="13">
        <v>0</v>
      </c>
      <c r="M65" s="13">
        <v>305</v>
      </c>
      <c r="N65" s="13" t="s">
        <v>479</v>
      </c>
      <c r="O65" s="13">
        <v>272</v>
      </c>
      <c r="P65" s="13">
        <v>51</v>
      </c>
      <c r="Q65" s="13"/>
      <c r="R65" s="13">
        <v>1</v>
      </c>
      <c r="S65" s="13">
        <v>146</v>
      </c>
      <c r="T65" s="13">
        <v>68</v>
      </c>
      <c r="U65" s="13">
        <v>0</v>
      </c>
      <c r="V65" s="13">
        <v>110</v>
      </c>
      <c r="W65" s="13">
        <v>0</v>
      </c>
      <c r="X65" s="13">
        <v>60</v>
      </c>
      <c r="Y65" s="13">
        <v>0</v>
      </c>
      <c r="Z65" s="13" t="s">
        <v>480</v>
      </c>
      <c r="AA65" s="13">
        <v>2701955</v>
      </c>
      <c r="AB65" s="13">
        <v>1708.14</v>
      </c>
      <c r="AC65" s="13">
        <v>1624446.2</v>
      </c>
      <c r="AD65" s="13">
        <v>399807.81</v>
      </c>
      <c r="AE65" s="13">
        <v>0</v>
      </c>
      <c r="AF65" s="13">
        <v>305124.77</v>
      </c>
      <c r="AG65" s="13">
        <v>370869</v>
      </c>
      <c r="AH65" s="13">
        <v>0</v>
      </c>
      <c r="AI65" s="13" t="s">
        <v>481</v>
      </c>
      <c r="AJ65" s="13">
        <v>407</v>
      </c>
      <c r="AK65" s="13" t="s">
        <v>103</v>
      </c>
      <c r="AL65" s="13">
        <v>48</v>
      </c>
      <c r="AM65" s="13">
        <v>359</v>
      </c>
      <c r="AN65" s="13">
        <v>0</v>
      </c>
      <c r="AO65" s="13">
        <v>0</v>
      </c>
      <c r="AP65" s="13">
        <v>0</v>
      </c>
      <c r="AQ65" s="13">
        <v>0</v>
      </c>
      <c r="AR65" s="13">
        <v>0</v>
      </c>
      <c r="AS65" s="13">
        <v>0</v>
      </c>
      <c r="AT65" s="13" t="s">
        <v>482</v>
      </c>
      <c r="AU65" s="13">
        <v>274</v>
      </c>
      <c r="AV65" s="13">
        <v>94</v>
      </c>
      <c r="AW65" s="13">
        <v>31</v>
      </c>
      <c r="AX65" s="13">
        <v>8</v>
      </c>
      <c r="AY65" s="13"/>
      <c r="AZ65" s="13">
        <v>252</v>
      </c>
      <c r="BA65" s="13">
        <v>20</v>
      </c>
      <c r="BB65" s="13">
        <v>112</v>
      </c>
      <c r="BC65" s="13">
        <v>0</v>
      </c>
      <c r="BD65" s="13">
        <v>23</v>
      </c>
      <c r="BE65" s="13">
        <v>0</v>
      </c>
      <c r="BF65" s="13">
        <v>1</v>
      </c>
      <c r="BG65" s="13">
        <v>0</v>
      </c>
      <c r="BH65" s="13" t="s">
        <v>483</v>
      </c>
      <c r="BI65" s="13">
        <v>673968</v>
      </c>
      <c r="BJ65" s="13">
        <v>246392.58</v>
      </c>
      <c r="BK65" s="13">
        <v>70279.899999999994</v>
      </c>
      <c r="BL65" s="13">
        <v>288394.84000000003</v>
      </c>
      <c r="BM65" s="13">
        <v>0</v>
      </c>
      <c r="BN65" s="13">
        <v>68687</v>
      </c>
      <c r="BO65" s="13">
        <v>214.5</v>
      </c>
      <c r="BP65" s="13">
        <v>0</v>
      </c>
      <c r="BQ65" s="13">
        <v>80466.33</v>
      </c>
      <c r="BR65" s="13" t="s">
        <v>481</v>
      </c>
      <c r="BS65" s="13">
        <v>47</v>
      </c>
      <c r="BT65" s="13" t="s">
        <v>103</v>
      </c>
      <c r="BU65" s="13">
        <v>16</v>
      </c>
      <c r="BV65" s="13">
        <v>31</v>
      </c>
      <c r="BW65" s="13">
        <v>0</v>
      </c>
      <c r="BX65" s="13">
        <v>7</v>
      </c>
      <c r="BY65" s="13">
        <v>9</v>
      </c>
      <c r="BZ65" s="13">
        <v>18</v>
      </c>
      <c r="CA65" s="13">
        <v>13</v>
      </c>
      <c r="CB65" s="13" t="s">
        <v>484</v>
      </c>
      <c r="CC65" s="13">
        <v>29</v>
      </c>
      <c r="CD65" s="13" t="s">
        <v>103</v>
      </c>
      <c r="CE65" s="13">
        <v>17</v>
      </c>
      <c r="CF65" s="13">
        <v>12</v>
      </c>
      <c r="CG65" s="13" t="s">
        <v>485</v>
      </c>
      <c r="CH65" s="13">
        <v>0</v>
      </c>
      <c r="CI65" s="13">
        <v>3</v>
      </c>
      <c r="CJ65" s="13">
        <v>2</v>
      </c>
      <c r="CK65" s="13">
        <v>0</v>
      </c>
      <c r="CL65" s="13">
        <v>42</v>
      </c>
      <c r="CM65" s="13">
        <v>0</v>
      </c>
      <c r="CN65" s="13">
        <v>1</v>
      </c>
      <c r="CO65" s="13">
        <v>0</v>
      </c>
      <c r="CP65" s="13" t="s">
        <v>480</v>
      </c>
      <c r="CQ65" s="13">
        <v>167913.68</v>
      </c>
      <c r="CR65" s="13">
        <v>0</v>
      </c>
      <c r="CS65" s="13">
        <v>10622.54</v>
      </c>
      <c r="CT65" s="13">
        <v>18546.740000000002</v>
      </c>
      <c r="CU65" s="13">
        <v>0</v>
      </c>
      <c r="CV65" s="13">
        <v>138744.4</v>
      </c>
      <c r="CW65" s="13">
        <v>0</v>
      </c>
      <c r="CX65" s="13">
        <v>0</v>
      </c>
      <c r="CY65" s="13" t="s">
        <v>480</v>
      </c>
    </row>
    <row r="66" spans="1:103" x14ac:dyDescent="0.35">
      <c r="A66" s="13">
        <v>310</v>
      </c>
      <c r="B66" s="13" t="s">
        <v>486</v>
      </c>
      <c r="C66" s="13">
        <v>2</v>
      </c>
      <c r="D66" s="13">
        <v>702</v>
      </c>
      <c r="E66" s="13" t="s">
        <v>103</v>
      </c>
      <c r="F66" s="13">
        <v>44</v>
      </c>
      <c r="G66" s="13">
        <v>46</v>
      </c>
      <c r="H66" s="13">
        <v>440</v>
      </c>
      <c r="I66" s="13">
        <v>167</v>
      </c>
      <c r="J66" s="13">
        <v>5</v>
      </c>
      <c r="K66" s="13">
        <v>16</v>
      </c>
      <c r="L66" s="13">
        <v>12</v>
      </c>
      <c r="M66" s="13">
        <v>700</v>
      </c>
      <c r="N66" s="13"/>
      <c r="O66" s="13">
        <v>482</v>
      </c>
      <c r="P66" s="13">
        <v>220</v>
      </c>
      <c r="Q66" s="13"/>
      <c r="R66" s="13">
        <v>3</v>
      </c>
      <c r="S66" s="13">
        <v>202</v>
      </c>
      <c r="T66" s="13">
        <v>18</v>
      </c>
      <c r="U66" s="13">
        <v>408</v>
      </c>
      <c r="V66" s="13">
        <v>25</v>
      </c>
      <c r="W66" s="13">
        <v>0</v>
      </c>
      <c r="X66" s="13">
        <v>67</v>
      </c>
      <c r="Y66" s="13">
        <v>19</v>
      </c>
      <c r="Z66" s="13"/>
      <c r="AA66" s="13">
        <v>5089117.58</v>
      </c>
      <c r="AB66" s="13">
        <v>4543.3999999999996</v>
      </c>
      <c r="AC66" s="13">
        <v>2596308.08</v>
      </c>
      <c r="AD66" s="13">
        <v>0</v>
      </c>
      <c r="AE66" s="13">
        <v>2425720</v>
      </c>
      <c r="AF66" s="13">
        <v>62546.1</v>
      </c>
      <c r="AG66" s="13">
        <v>0</v>
      </c>
      <c r="AH66" s="13">
        <v>76103</v>
      </c>
      <c r="AI66" s="13" t="s">
        <v>487</v>
      </c>
      <c r="AJ66" s="13">
        <v>0</v>
      </c>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v>0</v>
      </c>
      <c r="BJ66" s="13">
        <v>0</v>
      </c>
      <c r="BK66" s="13">
        <v>0</v>
      </c>
      <c r="BL66" s="13">
        <v>0</v>
      </c>
      <c r="BM66" s="13">
        <v>0</v>
      </c>
      <c r="BN66" s="13">
        <v>0</v>
      </c>
      <c r="BO66" s="13">
        <v>0</v>
      </c>
      <c r="BP66" s="13">
        <v>0</v>
      </c>
      <c r="BQ66" s="13">
        <v>0</v>
      </c>
      <c r="BR66" s="13"/>
      <c r="BS66" s="13">
        <v>257</v>
      </c>
      <c r="BT66" s="13" t="s">
        <v>103</v>
      </c>
      <c r="BU66" s="13">
        <v>140</v>
      </c>
      <c r="BV66" s="13">
        <v>117</v>
      </c>
      <c r="BW66" s="13">
        <v>0</v>
      </c>
      <c r="BX66" s="13">
        <v>27</v>
      </c>
      <c r="BY66" s="13">
        <v>113</v>
      </c>
      <c r="BZ66" s="13">
        <v>89</v>
      </c>
      <c r="CA66" s="13">
        <v>28</v>
      </c>
      <c r="CB66" s="13"/>
      <c r="CC66" s="13">
        <v>110</v>
      </c>
      <c r="CD66" s="13" t="s">
        <v>103</v>
      </c>
      <c r="CE66" s="13">
        <v>37</v>
      </c>
      <c r="CF66" s="13">
        <v>73</v>
      </c>
      <c r="CG66" s="13" t="s">
        <v>488</v>
      </c>
      <c r="CH66" s="13">
        <v>1</v>
      </c>
      <c r="CI66" s="13">
        <v>108</v>
      </c>
      <c r="CJ66" s="13">
        <v>10</v>
      </c>
      <c r="CK66" s="13">
        <v>152</v>
      </c>
      <c r="CL66" s="13">
        <v>13</v>
      </c>
      <c r="CM66" s="13">
        <v>0</v>
      </c>
      <c r="CN66" s="13">
        <v>64</v>
      </c>
      <c r="CO66" s="13">
        <v>0</v>
      </c>
      <c r="CP66" s="13"/>
      <c r="CQ66" s="13">
        <v>2822477.19</v>
      </c>
      <c r="CR66" s="13">
        <v>1760.4</v>
      </c>
      <c r="CS66" s="13">
        <v>1708793.95</v>
      </c>
      <c r="CT66" s="13">
        <v>158892.26999999999</v>
      </c>
      <c r="CU66" s="13">
        <v>923800</v>
      </c>
      <c r="CV66" s="13">
        <v>29230.57</v>
      </c>
      <c r="CW66" s="13">
        <v>0</v>
      </c>
      <c r="CX66" s="13">
        <v>0</v>
      </c>
      <c r="CY66" s="13" t="s">
        <v>489</v>
      </c>
    </row>
    <row r="67" spans="1:103" x14ac:dyDescent="0.35">
      <c r="A67" s="13">
        <v>354</v>
      </c>
      <c r="B67" s="13" t="s">
        <v>490</v>
      </c>
      <c r="C67" s="13">
        <v>2</v>
      </c>
      <c r="D67" s="13">
        <v>787</v>
      </c>
      <c r="E67" s="13" t="s">
        <v>108</v>
      </c>
      <c r="F67" s="13"/>
      <c r="G67" s="13"/>
      <c r="H67" s="13"/>
      <c r="I67" s="13"/>
      <c r="J67" s="13"/>
      <c r="K67" s="13"/>
      <c r="L67" s="13"/>
      <c r="M67" s="13">
        <v>787</v>
      </c>
      <c r="N67" s="13"/>
      <c r="O67" s="13"/>
      <c r="P67" s="13"/>
      <c r="Q67" s="13"/>
      <c r="R67" s="13">
        <v>0</v>
      </c>
      <c r="S67" s="13">
        <v>389</v>
      </c>
      <c r="T67" s="13">
        <v>248</v>
      </c>
      <c r="U67" s="13">
        <v>64</v>
      </c>
      <c r="V67" s="13">
        <v>86</v>
      </c>
      <c r="W67" s="13">
        <v>0</v>
      </c>
      <c r="X67" s="13">
        <v>125</v>
      </c>
      <c r="Y67" s="13">
        <v>0</v>
      </c>
      <c r="Z67" s="13"/>
      <c r="AA67" s="13">
        <v>6195543</v>
      </c>
      <c r="AB67" s="13">
        <v>0</v>
      </c>
      <c r="AC67" s="13">
        <v>2944299</v>
      </c>
      <c r="AD67" s="13">
        <v>910314</v>
      </c>
      <c r="AE67" s="13">
        <v>247719</v>
      </c>
      <c r="AF67" s="13">
        <v>529429</v>
      </c>
      <c r="AG67" s="13">
        <v>1563782</v>
      </c>
      <c r="AH67" s="13">
        <v>0</v>
      </c>
      <c r="AI67" s="13" t="s">
        <v>491</v>
      </c>
      <c r="AJ67" s="13">
        <v>0</v>
      </c>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v>0</v>
      </c>
      <c r="BJ67" s="13"/>
      <c r="BK67" s="13"/>
      <c r="BL67" s="13"/>
      <c r="BM67" s="13"/>
      <c r="BN67" s="13"/>
      <c r="BO67" s="13"/>
      <c r="BP67" s="13"/>
      <c r="BQ67" s="13"/>
      <c r="BR67" s="13"/>
      <c r="BS67" s="13">
        <v>169</v>
      </c>
      <c r="BT67" s="13" t="s">
        <v>108</v>
      </c>
      <c r="BU67" s="13"/>
      <c r="BV67" s="13"/>
      <c r="BW67" s="13"/>
      <c r="BX67" s="13"/>
      <c r="BY67" s="13"/>
      <c r="BZ67" s="13"/>
      <c r="CA67" s="13"/>
      <c r="CB67" s="13"/>
      <c r="CC67" s="13">
        <v>31</v>
      </c>
      <c r="CD67" s="13" t="s">
        <v>108</v>
      </c>
      <c r="CE67" s="13"/>
      <c r="CF67" s="13"/>
      <c r="CG67" s="13"/>
      <c r="CH67" s="13">
        <v>7</v>
      </c>
      <c r="CI67" s="13">
        <v>68</v>
      </c>
      <c r="CJ67" s="13">
        <v>65</v>
      </c>
      <c r="CK67" s="13">
        <v>0</v>
      </c>
      <c r="CL67" s="13">
        <v>29</v>
      </c>
      <c r="CM67" s="13"/>
      <c r="CN67" s="13">
        <v>35</v>
      </c>
      <c r="CO67" s="13">
        <v>10</v>
      </c>
      <c r="CP67" s="13"/>
      <c r="CQ67" s="13">
        <v>888720</v>
      </c>
      <c r="CR67" s="13">
        <v>0</v>
      </c>
      <c r="CS67" s="13">
        <v>688745</v>
      </c>
      <c r="CT67" s="13">
        <v>113789</v>
      </c>
      <c r="CU67" s="13">
        <v>0</v>
      </c>
      <c r="CV67" s="13">
        <v>86186</v>
      </c>
      <c r="CW67" s="13">
        <v>0</v>
      </c>
      <c r="CX67" s="13"/>
      <c r="CY67" s="13" t="s">
        <v>492</v>
      </c>
    </row>
    <row r="68" spans="1:103" x14ac:dyDescent="0.35">
      <c r="A68" s="13">
        <v>801</v>
      </c>
      <c r="B68" s="13" t="s">
        <v>493</v>
      </c>
      <c r="C68" s="13">
        <v>2</v>
      </c>
      <c r="D68" s="13">
        <v>1601</v>
      </c>
      <c r="E68" s="13" t="s">
        <v>103</v>
      </c>
      <c r="F68" s="13">
        <v>133</v>
      </c>
      <c r="G68" s="13">
        <v>252</v>
      </c>
      <c r="H68" s="13">
        <v>820</v>
      </c>
      <c r="I68" s="13">
        <v>266</v>
      </c>
      <c r="J68" s="13">
        <v>130</v>
      </c>
      <c r="K68" s="13">
        <v>99</v>
      </c>
      <c r="L68" s="13">
        <v>106</v>
      </c>
      <c r="M68" s="13">
        <v>1531</v>
      </c>
      <c r="N68" s="13"/>
      <c r="O68" s="13"/>
      <c r="P68" s="13"/>
      <c r="Q68" s="13" t="s">
        <v>494</v>
      </c>
      <c r="R68" s="13">
        <v>106</v>
      </c>
      <c r="S68" s="13">
        <v>720</v>
      </c>
      <c r="T68" s="13">
        <v>536</v>
      </c>
      <c r="U68" s="13">
        <v>45</v>
      </c>
      <c r="V68" s="13">
        <v>193</v>
      </c>
      <c r="W68" s="13">
        <v>1</v>
      </c>
      <c r="X68" s="13">
        <v>125</v>
      </c>
      <c r="Y68" s="13">
        <v>13</v>
      </c>
      <c r="Z68" s="13" t="s">
        <v>495</v>
      </c>
      <c r="AA68" s="13">
        <v>12977448.08</v>
      </c>
      <c r="AB68" s="13">
        <v>64813.99</v>
      </c>
      <c r="AC68" s="13">
        <v>6601655.2199999997</v>
      </c>
      <c r="AD68" s="13">
        <v>4914565.55</v>
      </c>
      <c r="AE68" s="13">
        <v>412603.45</v>
      </c>
      <c r="AF68" s="13">
        <v>533373.86</v>
      </c>
      <c r="AG68" s="13">
        <v>450436</v>
      </c>
      <c r="AH68" s="13">
        <v>70379.64</v>
      </c>
      <c r="AI68" s="13" t="s">
        <v>496</v>
      </c>
      <c r="AJ68" s="13">
        <v>152</v>
      </c>
      <c r="AK68" s="13" t="s">
        <v>103</v>
      </c>
      <c r="AL68" s="13">
        <v>3</v>
      </c>
      <c r="AM68" s="13">
        <v>147</v>
      </c>
      <c r="AN68" s="13">
        <v>0</v>
      </c>
      <c r="AO68" s="13">
        <v>0</v>
      </c>
      <c r="AP68" s="13">
        <v>2</v>
      </c>
      <c r="AQ68" s="13">
        <v>0</v>
      </c>
      <c r="AR68" s="13">
        <v>0</v>
      </c>
      <c r="AS68" s="13">
        <v>4</v>
      </c>
      <c r="AT68" s="13"/>
      <c r="AU68" s="13">
        <v>13</v>
      </c>
      <c r="AV68" s="13">
        <v>0</v>
      </c>
      <c r="AW68" s="13">
        <v>139</v>
      </c>
      <c r="AX68" s="13">
        <v>0</v>
      </c>
      <c r="AY68" s="13"/>
      <c r="AZ68" s="13">
        <v>128</v>
      </c>
      <c r="BA68" s="13">
        <v>0</v>
      </c>
      <c r="BB68" s="13">
        <v>0</v>
      </c>
      <c r="BC68" s="13">
        <v>0</v>
      </c>
      <c r="BD68" s="13">
        <v>2</v>
      </c>
      <c r="BE68" s="13">
        <v>22</v>
      </c>
      <c r="BF68" s="13">
        <v>0</v>
      </c>
      <c r="BG68" s="13">
        <v>0</v>
      </c>
      <c r="BH68" s="13" t="s">
        <v>497</v>
      </c>
      <c r="BI68" s="13">
        <v>83793.14</v>
      </c>
      <c r="BJ68" s="13">
        <v>78265.95</v>
      </c>
      <c r="BK68" s="13">
        <v>0</v>
      </c>
      <c r="BL68" s="13">
        <v>0</v>
      </c>
      <c r="BM68" s="13">
        <v>0</v>
      </c>
      <c r="BN68" s="13">
        <v>5527.19</v>
      </c>
      <c r="BO68" s="13">
        <v>0</v>
      </c>
      <c r="BP68" s="13">
        <v>0</v>
      </c>
      <c r="BQ68" s="13">
        <v>0</v>
      </c>
      <c r="BR68" s="13" t="s">
        <v>498</v>
      </c>
      <c r="BS68" s="13">
        <v>253</v>
      </c>
      <c r="BT68" s="13" t="s">
        <v>103</v>
      </c>
      <c r="BU68" s="13">
        <v>110</v>
      </c>
      <c r="BV68" s="13">
        <v>97</v>
      </c>
      <c r="BW68" s="13">
        <v>0</v>
      </c>
      <c r="BX68" s="13">
        <v>43</v>
      </c>
      <c r="BY68" s="13">
        <v>67</v>
      </c>
      <c r="BZ68" s="13">
        <v>50</v>
      </c>
      <c r="CA68" s="13">
        <v>47</v>
      </c>
      <c r="CB68" s="13"/>
      <c r="CC68" s="13">
        <v>51</v>
      </c>
      <c r="CD68" s="13" t="s">
        <v>103</v>
      </c>
      <c r="CE68" s="13">
        <v>11</v>
      </c>
      <c r="CF68" s="13">
        <v>40</v>
      </c>
      <c r="CG68" s="13"/>
      <c r="CH68" s="13">
        <v>20</v>
      </c>
      <c r="CI68" s="13">
        <v>105</v>
      </c>
      <c r="CJ68" s="13">
        <v>70</v>
      </c>
      <c r="CK68" s="13">
        <v>6</v>
      </c>
      <c r="CL68" s="13">
        <v>52</v>
      </c>
      <c r="CM68" s="13">
        <v>0</v>
      </c>
      <c r="CN68" s="13">
        <v>22</v>
      </c>
      <c r="CO68" s="13">
        <v>21</v>
      </c>
      <c r="CP68" s="13" t="s">
        <v>495</v>
      </c>
      <c r="CQ68" s="13">
        <v>1659582.77</v>
      </c>
      <c r="CR68" s="13">
        <v>12229.06</v>
      </c>
      <c r="CS68" s="13">
        <v>962741.39</v>
      </c>
      <c r="CT68" s="13">
        <v>641827.59</v>
      </c>
      <c r="CU68" s="13">
        <v>55013.79</v>
      </c>
      <c r="CV68" s="13">
        <v>143706.95000000001</v>
      </c>
      <c r="CW68" s="13">
        <v>0</v>
      </c>
      <c r="CX68" s="13">
        <v>108276.36</v>
      </c>
      <c r="CY68" s="13" t="s">
        <v>499</v>
      </c>
    </row>
    <row r="69" spans="1:103" x14ac:dyDescent="0.35">
      <c r="A69" s="13">
        <v>926</v>
      </c>
      <c r="B69" s="13" t="s">
        <v>500</v>
      </c>
      <c r="C69" s="13">
        <v>2</v>
      </c>
      <c r="D69" s="13">
        <v>3851</v>
      </c>
      <c r="E69" s="13" t="s">
        <v>103</v>
      </c>
      <c r="F69" s="13">
        <v>247</v>
      </c>
      <c r="G69" s="13">
        <v>138</v>
      </c>
      <c r="H69" s="13">
        <v>2060</v>
      </c>
      <c r="I69" s="13">
        <v>1012</v>
      </c>
      <c r="J69" s="13">
        <v>406</v>
      </c>
      <c r="K69" s="13">
        <v>199</v>
      </c>
      <c r="L69" s="13">
        <v>55</v>
      </c>
      <c r="M69" s="13">
        <v>3459</v>
      </c>
      <c r="N69" s="13"/>
      <c r="O69" s="13">
        <v>2878</v>
      </c>
      <c r="P69" s="13">
        <v>101</v>
      </c>
      <c r="Q69" s="13"/>
      <c r="R69" s="13">
        <v>41</v>
      </c>
      <c r="S69" s="13">
        <v>2455</v>
      </c>
      <c r="T69" s="13">
        <v>498</v>
      </c>
      <c r="U69" s="13">
        <v>422</v>
      </c>
      <c r="V69" s="13">
        <v>484</v>
      </c>
      <c r="W69" s="13">
        <v>0</v>
      </c>
      <c r="X69" s="13">
        <v>185</v>
      </c>
      <c r="Y69" s="13">
        <v>38</v>
      </c>
      <c r="Z69" s="13"/>
      <c r="AA69" s="13">
        <v>43891314.240000002</v>
      </c>
      <c r="AB69" s="13">
        <v>31822.41</v>
      </c>
      <c r="AC69" s="13">
        <v>34122451.259999998</v>
      </c>
      <c r="AD69" s="13">
        <v>4318721.5199999996</v>
      </c>
      <c r="AE69" s="13">
        <v>3840808.18</v>
      </c>
      <c r="AF69" s="13">
        <v>1577510.87</v>
      </c>
      <c r="AG69" s="13">
        <v>0</v>
      </c>
      <c r="AH69" s="13">
        <v>516000</v>
      </c>
      <c r="AI69" s="13" t="s">
        <v>501</v>
      </c>
      <c r="AJ69" s="13">
        <v>12614</v>
      </c>
      <c r="AK69" s="13" t="s">
        <v>103</v>
      </c>
      <c r="AL69" s="13">
        <v>1440</v>
      </c>
      <c r="AM69" s="13">
        <v>11067</v>
      </c>
      <c r="AN69" s="13">
        <v>94</v>
      </c>
      <c r="AO69" s="13">
        <v>12</v>
      </c>
      <c r="AP69" s="13">
        <v>10</v>
      </c>
      <c r="AQ69" s="13">
        <v>9</v>
      </c>
      <c r="AR69" s="13">
        <v>20</v>
      </c>
      <c r="AS69" s="13">
        <v>997</v>
      </c>
      <c r="AT69" s="13"/>
      <c r="AU69" s="13">
        <v>9155</v>
      </c>
      <c r="AV69" s="13">
        <v>1898</v>
      </c>
      <c r="AW69" s="13">
        <v>639</v>
      </c>
      <c r="AX69" s="13">
        <v>922</v>
      </c>
      <c r="AY69" s="13"/>
      <c r="AZ69" s="13">
        <v>2286</v>
      </c>
      <c r="BA69" s="13">
        <v>946</v>
      </c>
      <c r="BB69" s="13">
        <v>9202</v>
      </c>
      <c r="BC69" s="13">
        <v>24</v>
      </c>
      <c r="BD69" s="13">
        <v>42</v>
      </c>
      <c r="BE69" s="13">
        <v>150</v>
      </c>
      <c r="BF69" s="13">
        <v>141</v>
      </c>
      <c r="BG69" s="13">
        <v>88</v>
      </c>
      <c r="BH69" s="13"/>
      <c r="BI69" s="13">
        <v>20678948.489999998</v>
      </c>
      <c r="BJ69" s="13">
        <v>2416276.09</v>
      </c>
      <c r="BK69" s="13">
        <v>6723067.71</v>
      </c>
      <c r="BL69" s="13">
        <v>11264101.789999999</v>
      </c>
      <c r="BM69" s="13">
        <v>186327.52</v>
      </c>
      <c r="BN69" s="13">
        <v>58775.38</v>
      </c>
      <c r="BO69" s="13">
        <v>30400</v>
      </c>
      <c r="BP69" s="13">
        <v>516000</v>
      </c>
      <c r="BQ69" s="13">
        <v>1625001.26</v>
      </c>
      <c r="BR69" s="13" t="s">
        <v>502</v>
      </c>
      <c r="BS69" s="13">
        <v>1326</v>
      </c>
      <c r="BT69" s="13" t="s">
        <v>103</v>
      </c>
      <c r="BU69" s="13">
        <v>530</v>
      </c>
      <c r="BV69" s="13">
        <v>181</v>
      </c>
      <c r="BW69" s="13">
        <v>660</v>
      </c>
      <c r="BX69" s="13">
        <v>274</v>
      </c>
      <c r="BY69" s="13">
        <v>226</v>
      </c>
      <c r="BZ69" s="13">
        <v>170</v>
      </c>
      <c r="CA69" s="13">
        <v>11</v>
      </c>
      <c r="CB69" s="13"/>
      <c r="CC69" s="13">
        <v>60</v>
      </c>
      <c r="CD69" s="13" t="s">
        <v>103</v>
      </c>
      <c r="CE69" s="13">
        <v>2</v>
      </c>
      <c r="CF69" s="13">
        <v>58</v>
      </c>
      <c r="CG69" s="13"/>
      <c r="CH69" s="13">
        <v>561</v>
      </c>
      <c r="CI69" s="13">
        <v>392</v>
      </c>
      <c r="CJ69" s="13">
        <v>208</v>
      </c>
      <c r="CK69" s="13">
        <v>47</v>
      </c>
      <c r="CL69" s="13">
        <v>103</v>
      </c>
      <c r="CM69" s="13">
        <v>22</v>
      </c>
      <c r="CN69" s="13">
        <v>64</v>
      </c>
      <c r="CO69" s="13">
        <v>44</v>
      </c>
      <c r="CP69" s="13"/>
      <c r="CQ69" s="13">
        <v>8038206.9800000004</v>
      </c>
      <c r="CR69" s="13">
        <v>1099482.94</v>
      </c>
      <c r="CS69" s="13">
        <v>5083977.41</v>
      </c>
      <c r="CT69" s="13">
        <v>1072884.6200000001</v>
      </c>
      <c r="CU69" s="13">
        <v>507188.92</v>
      </c>
      <c r="CV69" s="13">
        <v>270273.09000000003</v>
      </c>
      <c r="CW69" s="13">
        <v>4400</v>
      </c>
      <c r="CX69" s="13">
        <v>516000</v>
      </c>
      <c r="CY69" s="13" t="s">
        <v>503</v>
      </c>
    </row>
    <row r="70" spans="1:103" x14ac:dyDescent="0.35">
      <c r="A70" s="13">
        <v>813</v>
      </c>
      <c r="B70" s="13" t="s">
        <v>504</v>
      </c>
      <c r="C70" s="13">
        <v>2</v>
      </c>
      <c r="D70" s="13">
        <v>514</v>
      </c>
      <c r="E70" s="13" t="s">
        <v>103</v>
      </c>
      <c r="F70" s="13">
        <v>18</v>
      </c>
      <c r="G70" s="13">
        <v>41</v>
      </c>
      <c r="H70" s="13">
        <v>281</v>
      </c>
      <c r="I70" s="13">
        <v>97</v>
      </c>
      <c r="J70" s="13">
        <v>77</v>
      </c>
      <c r="K70" s="13"/>
      <c r="L70" s="13"/>
      <c r="M70" s="13">
        <v>514</v>
      </c>
      <c r="N70" s="13" t="s">
        <v>505</v>
      </c>
      <c r="O70" s="13">
        <v>306</v>
      </c>
      <c r="P70" s="13">
        <v>208</v>
      </c>
      <c r="Q70" s="13"/>
      <c r="R70" s="13">
        <v>0</v>
      </c>
      <c r="S70" s="13">
        <v>216</v>
      </c>
      <c r="T70" s="13">
        <v>0</v>
      </c>
      <c r="U70" s="13">
        <v>252</v>
      </c>
      <c r="V70" s="13">
        <v>43</v>
      </c>
      <c r="W70" s="13">
        <v>3</v>
      </c>
      <c r="X70" s="13">
        <v>141</v>
      </c>
      <c r="Y70" s="13"/>
      <c r="Z70" s="13" t="s">
        <v>506</v>
      </c>
      <c r="AA70" s="13">
        <v>3783870</v>
      </c>
      <c r="AB70" s="13"/>
      <c r="AC70" s="13"/>
      <c r="AD70" s="13"/>
      <c r="AE70" s="13"/>
      <c r="AF70" s="13"/>
      <c r="AG70" s="13"/>
      <c r="AH70" s="13"/>
      <c r="AI70" s="13" t="s">
        <v>507</v>
      </c>
      <c r="AJ70" s="13">
        <v>2136</v>
      </c>
      <c r="AK70" s="13" t="s">
        <v>103</v>
      </c>
      <c r="AL70" s="13">
        <v>134</v>
      </c>
      <c r="AM70" s="13">
        <v>2002</v>
      </c>
      <c r="AN70" s="13"/>
      <c r="AO70" s="13"/>
      <c r="AP70" s="13"/>
      <c r="AQ70" s="13"/>
      <c r="AR70" s="13"/>
      <c r="AS70" s="13">
        <v>73</v>
      </c>
      <c r="AT70" s="13" t="s">
        <v>508</v>
      </c>
      <c r="AU70" s="13">
        <v>1924</v>
      </c>
      <c r="AV70" s="13">
        <v>133</v>
      </c>
      <c r="AW70" s="13">
        <v>15</v>
      </c>
      <c r="AX70" s="13">
        <v>64</v>
      </c>
      <c r="AY70" s="13"/>
      <c r="AZ70" s="13">
        <v>19</v>
      </c>
      <c r="BA70" s="13">
        <v>95</v>
      </c>
      <c r="BB70" s="13">
        <v>2015</v>
      </c>
      <c r="BC70" s="13">
        <v>0</v>
      </c>
      <c r="BD70" s="13">
        <v>5</v>
      </c>
      <c r="BE70" s="13">
        <v>2</v>
      </c>
      <c r="BF70" s="13">
        <v>19</v>
      </c>
      <c r="BG70" s="13"/>
      <c r="BH70" s="13" t="s">
        <v>509</v>
      </c>
      <c r="BI70" s="13">
        <v>4005924</v>
      </c>
      <c r="BJ70" s="13"/>
      <c r="BK70" s="13"/>
      <c r="BL70" s="13"/>
      <c r="BM70" s="13"/>
      <c r="BN70" s="13"/>
      <c r="BO70" s="13"/>
      <c r="BP70" s="13"/>
      <c r="BQ70" s="13"/>
      <c r="BR70" s="13" t="s">
        <v>510</v>
      </c>
      <c r="BS70" s="13">
        <v>1039</v>
      </c>
      <c r="BT70" s="13" t="s">
        <v>103</v>
      </c>
      <c r="BU70" s="13">
        <v>123</v>
      </c>
      <c r="BV70" s="13">
        <v>0</v>
      </c>
      <c r="BW70" s="13">
        <v>916</v>
      </c>
      <c r="BX70" s="13">
        <v>0</v>
      </c>
      <c r="BY70" s="13">
        <v>123</v>
      </c>
      <c r="BZ70" s="13"/>
      <c r="CA70" s="13"/>
      <c r="CB70" s="13" t="s">
        <v>511</v>
      </c>
      <c r="CC70" s="13">
        <v>10</v>
      </c>
      <c r="CD70" s="13" t="s">
        <v>103</v>
      </c>
      <c r="CE70" s="13"/>
      <c r="CF70" s="13">
        <v>10</v>
      </c>
      <c r="CG70" s="13"/>
      <c r="CH70" s="13">
        <v>893</v>
      </c>
      <c r="CI70" s="13">
        <v>44</v>
      </c>
      <c r="CJ70" s="13">
        <v>22</v>
      </c>
      <c r="CK70" s="13">
        <v>80</v>
      </c>
      <c r="CL70" s="13">
        <v>2</v>
      </c>
      <c r="CM70" s="13"/>
      <c r="CN70" s="13">
        <v>32</v>
      </c>
      <c r="CO70" s="13"/>
      <c r="CP70" s="13" t="s">
        <v>512</v>
      </c>
      <c r="CQ70" s="13">
        <v>1700760</v>
      </c>
      <c r="CR70" s="13"/>
      <c r="CS70" s="13"/>
      <c r="CT70" s="13"/>
      <c r="CU70" s="13"/>
      <c r="CV70" s="13"/>
      <c r="CW70" s="13"/>
      <c r="CX70" s="13"/>
      <c r="CY70" s="13" t="s">
        <v>513</v>
      </c>
    </row>
    <row r="71" spans="1:103" x14ac:dyDescent="0.35">
      <c r="A71" s="13">
        <v>841</v>
      </c>
      <c r="B71" s="13" t="s">
        <v>514</v>
      </c>
      <c r="C71" s="13">
        <v>2</v>
      </c>
      <c r="D71" s="13">
        <v>332</v>
      </c>
      <c r="E71" s="13" t="s">
        <v>108</v>
      </c>
      <c r="F71" s="13"/>
      <c r="G71" s="13"/>
      <c r="H71" s="13"/>
      <c r="I71" s="13"/>
      <c r="J71" s="13"/>
      <c r="K71" s="13"/>
      <c r="L71" s="13"/>
      <c r="M71" s="13">
        <v>332</v>
      </c>
      <c r="N71" s="13"/>
      <c r="O71" s="13">
        <v>327</v>
      </c>
      <c r="P71" s="13">
        <v>5</v>
      </c>
      <c r="Q71" s="13"/>
      <c r="R71" s="13">
        <v>0</v>
      </c>
      <c r="S71" s="13">
        <v>92</v>
      </c>
      <c r="T71" s="13">
        <v>173</v>
      </c>
      <c r="U71" s="13">
        <v>31</v>
      </c>
      <c r="V71" s="13">
        <v>16</v>
      </c>
      <c r="W71" s="13"/>
      <c r="X71" s="13">
        <v>20</v>
      </c>
      <c r="Y71" s="13">
        <v>0</v>
      </c>
      <c r="Z71" s="13"/>
      <c r="AA71" s="13">
        <v>1573800</v>
      </c>
      <c r="AB71" s="13">
        <v>0</v>
      </c>
      <c r="AC71" s="13">
        <v>347974</v>
      </c>
      <c r="AD71" s="13">
        <v>654342</v>
      </c>
      <c r="AE71" s="13">
        <v>62358</v>
      </c>
      <c r="AF71" s="13">
        <v>40267</v>
      </c>
      <c r="AG71" s="13">
        <v>0</v>
      </c>
      <c r="AH71" s="13">
        <v>0</v>
      </c>
      <c r="AI71" s="13"/>
      <c r="AJ71" s="13">
        <v>248</v>
      </c>
      <c r="AK71" s="13" t="s">
        <v>108</v>
      </c>
      <c r="AL71" s="13"/>
      <c r="AM71" s="13"/>
      <c r="AN71" s="13"/>
      <c r="AO71" s="13"/>
      <c r="AP71" s="13"/>
      <c r="AQ71" s="13"/>
      <c r="AR71" s="13"/>
      <c r="AS71" s="13">
        <v>0</v>
      </c>
      <c r="AT71" s="13"/>
      <c r="AU71" s="13">
        <v>0</v>
      </c>
      <c r="AV71" s="13">
        <v>0</v>
      </c>
      <c r="AW71" s="13">
        <v>0</v>
      </c>
      <c r="AX71" s="13">
        <v>0</v>
      </c>
      <c r="AY71" s="13"/>
      <c r="AZ71" s="13">
        <v>0</v>
      </c>
      <c r="BA71" s="13">
        <v>53</v>
      </c>
      <c r="BB71" s="13">
        <v>187</v>
      </c>
      <c r="BC71" s="13">
        <v>8</v>
      </c>
      <c r="BD71" s="13">
        <v>0</v>
      </c>
      <c r="BE71" s="13"/>
      <c r="BF71" s="13">
        <v>0</v>
      </c>
      <c r="BG71" s="13">
        <v>0</v>
      </c>
      <c r="BH71" s="13"/>
      <c r="BI71" s="13">
        <v>590778</v>
      </c>
      <c r="BJ71" s="13">
        <v>0</v>
      </c>
      <c r="BK71" s="13">
        <v>326798</v>
      </c>
      <c r="BL71" s="13">
        <v>173011</v>
      </c>
      <c r="BM71" s="13">
        <v>6370</v>
      </c>
      <c r="BN71" s="13">
        <v>0</v>
      </c>
      <c r="BO71" s="13">
        <v>0</v>
      </c>
      <c r="BP71" s="13">
        <v>0</v>
      </c>
      <c r="BQ71" s="13">
        <v>0</v>
      </c>
      <c r="BR71" s="13"/>
      <c r="BS71" s="13">
        <v>38</v>
      </c>
      <c r="BT71" s="13" t="s">
        <v>108</v>
      </c>
      <c r="BU71" s="13"/>
      <c r="BV71" s="13"/>
      <c r="BW71" s="13"/>
      <c r="BX71" s="13"/>
      <c r="BY71" s="13"/>
      <c r="BZ71" s="13"/>
      <c r="CA71" s="13"/>
      <c r="CB71" s="13"/>
      <c r="CC71" s="13">
        <v>18</v>
      </c>
      <c r="CD71" s="13" t="s">
        <v>108</v>
      </c>
      <c r="CE71" s="13"/>
      <c r="CF71" s="13"/>
      <c r="CG71" s="13"/>
      <c r="CH71" s="13">
        <v>0</v>
      </c>
      <c r="CI71" s="13">
        <v>3</v>
      </c>
      <c r="CJ71" s="13">
        <v>0</v>
      </c>
      <c r="CK71" s="13">
        <v>0</v>
      </c>
      <c r="CL71" s="13">
        <v>35</v>
      </c>
      <c r="CM71" s="13"/>
      <c r="CN71" s="13">
        <v>0</v>
      </c>
      <c r="CO71" s="13">
        <v>0</v>
      </c>
      <c r="CP71" s="13"/>
      <c r="CQ71" s="13">
        <v>885452</v>
      </c>
      <c r="CR71" s="13">
        <v>0</v>
      </c>
      <c r="CS71" s="13">
        <v>733365</v>
      </c>
      <c r="CT71" s="13">
        <v>0</v>
      </c>
      <c r="CU71" s="13">
        <v>0</v>
      </c>
      <c r="CV71" s="13">
        <v>152087</v>
      </c>
      <c r="CW71" s="13">
        <v>0</v>
      </c>
      <c r="CX71" s="13">
        <v>0</v>
      </c>
      <c r="CY71" s="13"/>
    </row>
    <row r="72" spans="1:103" x14ac:dyDescent="0.35">
      <c r="A72" s="13">
        <v>941</v>
      </c>
      <c r="B72" s="13" t="s">
        <v>515</v>
      </c>
      <c r="C72" s="13">
        <v>2</v>
      </c>
      <c r="D72" s="13">
        <v>1659</v>
      </c>
      <c r="E72" s="13" t="s">
        <v>103</v>
      </c>
      <c r="F72" s="13">
        <v>213</v>
      </c>
      <c r="G72" s="13">
        <v>135</v>
      </c>
      <c r="H72" s="13">
        <v>931</v>
      </c>
      <c r="I72" s="13">
        <v>291</v>
      </c>
      <c r="J72" s="13">
        <v>89</v>
      </c>
      <c r="K72" s="13">
        <v>153</v>
      </c>
      <c r="L72" s="13">
        <v>71</v>
      </c>
      <c r="M72" s="13">
        <v>1659</v>
      </c>
      <c r="N72" s="13"/>
      <c r="O72" s="13">
        <v>1300</v>
      </c>
      <c r="P72" s="13">
        <v>359</v>
      </c>
      <c r="Q72" s="13"/>
      <c r="R72" s="13">
        <v>3</v>
      </c>
      <c r="S72" s="13">
        <v>1248</v>
      </c>
      <c r="T72" s="13">
        <v>226</v>
      </c>
      <c r="U72" s="13">
        <v>0</v>
      </c>
      <c r="V72" s="13">
        <v>182</v>
      </c>
      <c r="W72" s="13">
        <v>0</v>
      </c>
      <c r="X72" s="13">
        <v>116</v>
      </c>
      <c r="Y72" s="13">
        <v>12</v>
      </c>
      <c r="Z72" s="13"/>
      <c r="AA72" s="13">
        <v>13052556</v>
      </c>
      <c r="AB72" s="13">
        <v>2772</v>
      </c>
      <c r="AC72" s="13">
        <v>10212581</v>
      </c>
      <c r="AD72" s="13">
        <v>2381066</v>
      </c>
      <c r="AE72" s="13">
        <v>0</v>
      </c>
      <c r="AF72" s="13">
        <v>456137</v>
      </c>
      <c r="AG72" s="13"/>
      <c r="AH72" s="13">
        <v>0</v>
      </c>
      <c r="AI72" s="13" t="s">
        <v>516</v>
      </c>
      <c r="AJ72" s="13">
        <v>4517</v>
      </c>
      <c r="AK72" s="13" t="s">
        <v>103</v>
      </c>
      <c r="AL72" s="13">
        <v>315</v>
      </c>
      <c r="AM72" s="13">
        <v>4147</v>
      </c>
      <c r="AN72" s="13">
        <v>0</v>
      </c>
      <c r="AO72" s="13">
        <v>0</v>
      </c>
      <c r="AP72" s="13">
        <v>55</v>
      </c>
      <c r="AQ72" s="13">
        <v>0</v>
      </c>
      <c r="AR72" s="13">
        <v>0</v>
      </c>
      <c r="AS72" s="13">
        <v>0</v>
      </c>
      <c r="AT72" s="13"/>
      <c r="AU72" s="13">
        <v>3209</v>
      </c>
      <c r="AV72" s="13">
        <v>626</v>
      </c>
      <c r="AW72" s="13">
        <v>479</v>
      </c>
      <c r="AX72" s="13">
        <v>203</v>
      </c>
      <c r="AY72" s="13" t="s">
        <v>517</v>
      </c>
      <c r="AZ72" s="13">
        <v>347</v>
      </c>
      <c r="BA72" s="13">
        <v>159</v>
      </c>
      <c r="BB72" s="13">
        <v>3990</v>
      </c>
      <c r="BC72" s="13">
        <v>0</v>
      </c>
      <c r="BD72" s="13">
        <v>21</v>
      </c>
      <c r="BE72" s="13">
        <v>0</v>
      </c>
      <c r="BF72" s="13">
        <v>17</v>
      </c>
      <c r="BG72" s="13">
        <v>0</v>
      </c>
      <c r="BH72" s="13"/>
      <c r="BI72" s="13">
        <v>6542004</v>
      </c>
      <c r="BJ72" s="13">
        <v>346440</v>
      </c>
      <c r="BK72" s="13">
        <v>938023</v>
      </c>
      <c r="BL72" s="13">
        <v>4606140</v>
      </c>
      <c r="BM72" s="13">
        <v>0</v>
      </c>
      <c r="BN72" s="13">
        <v>35383</v>
      </c>
      <c r="BO72" s="13">
        <v>0</v>
      </c>
      <c r="BP72" s="13">
        <v>0</v>
      </c>
      <c r="BQ72" s="13">
        <v>616018</v>
      </c>
      <c r="BR72" s="13" t="s">
        <v>516</v>
      </c>
      <c r="BS72" s="13">
        <v>1758</v>
      </c>
      <c r="BT72" s="13" t="s">
        <v>103</v>
      </c>
      <c r="BU72" s="13">
        <v>316</v>
      </c>
      <c r="BV72" s="13">
        <v>67</v>
      </c>
      <c r="BW72" s="13">
        <v>1375</v>
      </c>
      <c r="BX72" s="13">
        <v>118</v>
      </c>
      <c r="BY72" s="13">
        <v>198</v>
      </c>
      <c r="BZ72" s="13">
        <v>26</v>
      </c>
      <c r="CA72" s="13">
        <v>41</v>
      </c>
      <c r="CB72" s="13"/>
      <c r="CC72" s="13">
        <v>108</v>
      </c>
      <c r="CD72" s="13" t="s">
        <v>103</v>
      </c>
      <c r="CE72" s="13">
        <v>57</v>
      </c>
      <c r="CF72" s="13">
        <v>51</v>
      </c>
      <c r="CG72" s="13"/>
      <c r="CH72" s="13">
        <v>809</v>
      </c>
      <c r="CI72" s="13">
        <v>311</v>
      </c>
      <c r="CJ72" s="13">
        <v>602</v>
      </c>
      <c r="CK72" s="13">
        <v>0</v>
      </c>
      <c r="CL72" s="13">
        <v>36</v>
      </c>
      <c r="CM72" s="13"/>
      <c r="CN72" s="13">
        <v>30</v>
      </c>
      <c r="CO72" s="13">
        <v>0</v>
      </c>
      <c r="CP72" s="13" t="s">
        <v>518</v>
      </c>
      <c r="CQ72" s="13">
        <v>2186321</v>
      </c>
      <c r="CR72" s="13">
        <v>92995</v>
      </c>
      <c r="CS72" s="13">
        <v>1549715</v>
      </c>
      <c r="CT72" s="13">
        <v>502839</v>
      </c>
      <c r="CU72" s="13">
        <v>0</v>
      </c>
      <c r="CV72" s="13">
        <v>40772</v>
      </c>
      <c r="CW72" s="13">
        <v>0</v>
      </c>
      <c r="CX72" s="13">
        <v>0</v>
      </c>
      <c r="CY72" s="13" t="s">
        <v>519</v>
      </c>
    </row>
    <row r="73" spans="1:103" x14ac:dyDescent="0.35">
      <c r="A73" s="13">
        <v>302</v>
      </c>
      <c r="B73" s="13" t="s">
        <v>520</v>
      </c>
      <c r="C73" s="13">
        <v>2</v>
      </c>
      <c r="D73" s="13">
        <v>925</v>
      </c>
      <c r="E73" s="13" t="s">
        <v>103</v>
      </c>
      <c r="F73" s="13">
        <v>108</v>
      </c>
      <c r="G73" s="13">
        <v>65</v>
      </c>
      <c r="H73" s="13">
        <v>711</v>
      </c>
      <c r="I73" s="13">
        <v>39</v>
      </c>
      <c r="J73" s="13">
        <v>2</v>
      </c>
      <c r="K73" s="13"/>
      <c r="L73" s="13"/>
      <c r="M73" s="13"/>
      <c r="N73" s="13"/>
      <c r="O73" s="13">
        <v>728</v>
      </c>
      <c r="P73" s="13">
        <v>197</v>
      </c>
      <c r="Q73" s="13"/>
      <c r="R73" s="13"/>
      <c r="S73" s="13">
        <v>171</v>
      </c>
      <c r="T73" s="13">
        <v>85</v>
      </c>
      <c r="U73" s="13">
        <v>447</v>
      </c>
      <c r="V73" s="13">
        <v>209</v>
      </c>
      <c r="W73" s="13"/>
      <c r="X73" s="13">
        <v>10</v>
      </c>
      <c r="Y73" s="13">
        <v>3</v>
      </c>
      <c r="Z73" s="13"/>
      <c r="AA73" s="13">
        <v>5737500</v>
      </c>
      <c r="AB73" s="13"/>
      <c r="AC73" s="13">
        <v>1197000</v>
      </c>
      <c r="AD73" s="13">
        <v>745000</v>
      </c>
      <c r="AE73" s="13">
        <v>3049000</v>
      </c>
      <c r="AF73" s="13">
        <v>731500</v>
      </c>
      <c r="AG73" s="13"/>
      <c r="AH73" s="13">
        <v>15000</v>
      </c>
      <c r="AI73" s="13"/>
      <c r="AJ73" s="13">
        <v>0</v>
      </c>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v>0</v>
      </c>
      <c r="BJ73" s="13"/>
      <c r="BK73" s="13"/>
      <c r="BL73" s="13"/>
      <c r="BM73" s="13"/>
      <c r="BN73" s="13"/>
      <c r="BO73" s="13"/>
      <c r="BP73" s="13"/>
      <c r="BQ73" s="13"/>
      <c r="BR73" s="13"/>
      <c r="BS73" s="13">
        <v>253</v>
      </c>
      <c r="BT73" s="13" t="s">
        <v>103</v>
      </c>
      <c r="BU73" s="13">
        <v>152</v>
      </c>
      <c r="BV73" s="13">
        <v>101</v>
      </c>
      <c r="BW73" s="13">
        <v>0</v>
      </c>
      <c r="BX73" s="13">
        <v>18</v>
      </c>
      <c r="BY73" s="13">
        <v>134</v>
      </c>
      <c r="BZ73" s="13">
        <v>28</v>
      </c>
      <c r="CA73" s="13">
        <v>73</v>
      </c>
      <c r="CB73" s="13"/>
      <c r="CC73" s="13">
        <v>61</v>
      </c>
      <c r="CD73" s="13" t="s">
        <v>103</v>
      </c>
      <c r="CE73" s="13">
        <v>21</v>
      </c>
      <c r="CF73" s="13">
        <v>40</v>
      </c>
      <c r="CG73" s="13"/>
      <c r="CH73" s="13"/>
      <c r="CI73" s="13">
        <v>80</v>
      </c>
      <c r="CJ73" s="13">
        <v>86</v>
      </c>
      <c r="CK73" s="13">
        <v>22</v>
      </c>
      <c r="CL73" s="13">
        <v>49</v>
      </c>
      <c r="CM73" s="13"/>
      <c r="CN73" s="13">
        <v>2</v>
      </c>
      <c r="CO73" s="13">
        <v>14</v>
      </c>
      <c r="CP73" s="13"/>
      <c r="CQ73" s="13">
        <v>1715500</v>
      </c>
      <c r="CR73" s="13"/>
      <c r="CS73" s="13">
        <v>560000</v>
      </c>
      <c r="CT73" s="13">
        <v>867000</v>
      </c>
      <c r="CU73" s="13">
        <v>70000</v>
      </c>
      <c r="CV73" s="13">
        <v>218500</v>
      </c>
      <c r="CW73" s="13"/>
      <c r="CX73" s="13">
        <v>15000</v>
      </c>
      <c r="CY73" s="13"/>
    </row>
    <row r="74" spans="1:103" x14ac:dyDescent="0.35">
      <c r="A74" s="13">
        <v>372</v>
      </c>
      <c r="B74" s="13" t="s">
        <v>521</v>
      </c>
      <c r="C74" s="13">
        <v>2</v>
      </c>
      <c r="D74" s="13">
        <v>1151</v>
      </c>
      <c r="E74" s="13" t="s">
        <v>103</v>
      </c>
      <c r="F74" s="13"/>
      <c r="G74" s="13"/>
      <c r="H74" s="13"/>
      <c r="I74" s="13"/>
      <c r="J74" s="13">
        <v>12</v>
      </c>
      <c r="K74" s="13"/>
      <c r="L74" s="13"/>
      <c r="M74" s="13">
        <v>1069</v>
      </c>
      <c r="N74" s="13"/>
      <c r="O74" s="13">
        <v>947</v>
      </c>
      <c r="P74" s="13">
        <v>168</v>
      </c>
      <c r="Q74" s="13" t="s">
        <v>522</v>
      </c>
      <c r="R74" s="13">
        <v>1078</v>
      </c>
      <c r="S74" s="13"/>
      <c r="T74" s="13"/>
      <c r="U74" s="13">
        <v>22</v>
      </c>
      <c r="V74" s="13">
        <v>210</v>
      </c>
      <c r="W74" s="13"/>
      <c r="X74" s="13">
        <v>90</v>
      </c>
      <c r="Y74" s="13">
        <v>5</v>
      </c>
      <c r="Z74" s="13"/>
      <c r="AA74" s="13">
        <v>7034639</v>
      </c>
      <c r="AB74" s="13">
        <v>283037.58</v>
      </c>
      <c r="AC74" s="13"/>
      <c r="AD74" s="13"/>
      <c r="AE74" s="13"/>
      <c r="AF74" s="13">
        <v>319107</v>
      </c>
      <c r="AG74" s="13"/>
      <c r="AH74" s="13">
        <v>27710</v>
      </c>
      <c r="AI74" s="13"/>
      <c r="AJ74" s="13">
        <v>1149</v>
      </c>
      <c r="AK74" s="13" t="s">
        <v>108</v>
      </c>
      <c r="AL74" s="13"/>
      <c r="AM74" s="13"/>
      <c r="AN74" s="13"/>
      <c r="AO74" s="13"/>
      <c r="AP74" s="13"/>
      <c r="AQ74" s="13"/>
      <c r="AR74" s="13"/>
      <c r="AS74" s="13">
        <v>1069</v>
      </c>
      <c r="AT74" s="13"/>
      <c r="AU74" s="13"/>
      <c r="AV74" s="13"/>
      <c r="AW74" s="13"/>
      <c r="AX74" s="13"/>
      <c r="AY74" s="13" t="s">
        <v>523</v>
      </c>
      <c r="AZ74" s="13">
        <v>1081</v>
      </c>
      <c r="BA74" s="13"/>
      <c r="BB74" s="13"/>
      <c r="BC74" s="13"/>
      <c r="BD74" s="13"/>
      <c r="BE74" s="13"/>
      <c r="BF74" s="13"/>
      <c r="BG74" s="13">
        <v>5</v>
      </c>
      <c r="BH74" s="13"/>
      <c r="BI74" s="13">
        <v>445829.33</v>
      </c>
      <c r="BJ74" s="13"/>
      <c r="BK74" s="13"/>
      <c r="BL74" s="13"/>
      <c r="BM74" s="13"/>
      <c r="BN74" s="13">
        <v>37955.22</v>
      </c>
      <c r="BO74" s="13"/>
      <c r="BP74" s="13">
        <v>0</v>
      </c>
      <c r="BQ74" s="13">
        <v>147747.01999999999</v>
      </c>
      <c r="BR74" s="13"/>
      <c r="BS74" s="13">
        <v>198</v>
      </c>
      <c r="BT74" s="13" t="s">
        <v>108</v>
      </c>
      <c r="BU74" s="13"/>
      <c r="BV74" s="13"/>
      <c r="BW74" s="13"/>
      <c r="BX74" s="13"/>
      <c r="BY74" s="13"/>
      <c r="BZ74" s="13"/>
      <c r="CA74" s="13"/>
      <c r="CB74" s="13" t="s">
        <v>523</v>
      </c>
      <c r="CC74" s="13">
        <v>25</v>
      </c>
      <c r="CD74" s="13" t="s">
        <v>108</v>
      </c>
      <c r="CE74" s="13"/>
      <c r="CF74" s="13"/>
      <c r="CG74" s="13"/>
      <c r="CH74" s="13">
        <v>1</v>
      </c>
      <c r="CI74" s="13"/>
      <c r="CJ74" s="13"/>
      <c r="CK74" s="13"/>
      <c r="CL74" s="13"/>
      <c r="CM74" s="13"/>
      <c r="CN74" s="13">
        <v>19</v>
      </c>
      <c r="CO74" s="13">
        <v>10</v>
      </c>
      <c r="CP74" s="13"/>
      <c r="CQ74" s="13">
        <v>710533.09</v>
      </c>
      <c r="CR74" s="13">
        <v>672</v>
      </c>
      <c r="CS74" s="13"/>
      <c r="CT74" s="13"/>
      <c r="CU74" s="13"/>
      <c r="CV74" s="13">
        <v>65781.960000000006</v>
      </c>
      <c r="CW74" s="13"/>
      <c r="CX74" s="13">
        <v>55420</v>
      </c>
      <c r="CY74" s="13"/>
    </row>
    <row r="75" spans="1:103" x14ac:dyDescent="0.35">
      <c r="A75" s="13">
        <v>916</v>
      </c>
      <c r="B75" s="13" t="s">
        <v>524</v>
      </c>
      <c r="C75" s="13">
        <v>2</v>
      </c>
      <c r="D75" s="13">
        <v>1789</v>
      </c>
      <c r="E75" s="13" t="s">
        <v>103</v>
      </c>
      <c r="F75" s="13">
        <v>76</v>
      </c>
      <c r="G75" s="13">
        <v>268</v>
      </c>
      <c r="H75" s="13">
        <v>1158</v>
      </c>
      <c r="I75" s="13">
        <v>261</v>
      </c>
      <c r="J75" s="13">
        <v>26</v>
      </c>
      <c r="K75" s="13">
        <v>4</v>
      </c>
      <c r="L75" s="13">
        <v>0</v>
      </c>
      <c r="M75" s="13">
        <v>1779</v>
      </c>
      <c r="N75" s="13"/>
      <c r="O75" s="13">
        <v>1481</v>
      </c>
      <c r="P75" s="13">
        <v>57</v>
      </c>
      <c r="Q75" s="13"/>
      <c r="R75" s="13">
        <v>58</v>
      </c>
      <c r="S75" s="13">
        <v>1415</v>
      </c>
      <c r="T75" s="13">
        <v>0</v>
      </c>
      <c r="U75" s="13">
        <v>0</v>
      </c>
      <c r="V75" s="13">
        <v>291</v>
      </c>
      <c r="W75" s="13">
        <v>30</v>
      </c>
      <c r="X75" s="13">
        <v>172</v>
      </c>
      <c r="Y75" s="13">
        <v>0</v>
      </c>
      <c r="Z75" s="13" t="s">
        <v>525</v>
      </c>
      <c r="AA75" s="13">
        <v>16486615</v>
      </c>
      <c r="AB75" s="13">
        <v>112968</v>
      </c>
      <c r="AC75" s="13">
        <v>14335667</v>
      </c>
      <c r="AD75" s="13">
        <v>0</v>
      </c>
      <c r="AE75" s="13">
        <v>0</v>
      </c>
      <c r="AF75" s="13">
        <v>1932496</v>
      </c>
      <c r="AG75" s="13">
        <v>105485</v>
      </c>
      <c r="AH75" s="13">
        <v>0</v>
      </c>
      <c r="AI75" s="13" t="s">
        <v>525</v>
      </c>
      <c r="AJ75" s="13">
        <v>4356</v>
      </c>
      <c r="AK75" s="13" t="s">
        <v>103</v>
      </c>
      <c r="AL75" s="13">
        <v>286</v>
      </c>
      <c r="AM75" s="13">
        <v>3959</v>
      </c>
      <c r="AN75" s="13">
        <v>7</v>
      </c>
      <c r="AO75" s="13">
        <v>0</v>
      </c>
      <c r="AP75" s="13">
        <v>105</v>
      </c>
      <c r="AQ75" s="13">
        <v>0</v>
      </c>
      <c r="AR75" s="13">
        <v>0</v>
      </c>
      <c r="AS75" s="13">
        <v>39</v>
      </c>
      <c r="AT75" s="13"/>
      <c r="AU75" s="13">
        <v>2131</v>
      </c>
      <c r="AV75" s="13">
        <v>798</v>
      </c>
      <c r="AW75" s="13">
        <v>98</v>
      </c>
      <c r="AX75" s="13">
        <v>0</v>
      </c>
      <c r="AY75" s="13"/>
      <c r="AZ75" s="13">
        <v>1102</v>
      </c>
      <c r="BA75" s="13">
        <v>3207</v>
      </c>
      <c r="BB75" s="13">
        <v>0</v>
      </c>
      <c r="BC75" s="13">
        <v>0</v>
      </c>
      <c r="BD75" s="13">
        <v>28</v>
      </c>
      <c r="BE75" s="13">
        <v>24</v>
      </c>
      <c r="BF75" s="13">
        <v>44</v>
      </c>
      <c r="BG75" s="13">
        <v>0</v>
      </c>
      <c r="BH75" s="13" t="s">
        <v>525</v>
      </c>
      <c r="BI75" s="13">
        <v>7448447</v>
      </c>
      <c r="BJ75" s="13">
        <v>1086109</v>
      </c>
      <c r="BK75" s="13">
        <v>6282467</v>
      </c>
      <c r="BL75" s="13">
        <v>0</v>
      </c>
      <c r="BM75" s="13">
        <v>0</v>
      </c>
      <c r="BN75" s="13">
        <v>41862</v>
      </c>
      <c r="BO75" s="13">
        <v>38009</v>
      </c>
      <c r="BP75" s="13">
        <v>0</v>
      </c>
      <c r="BQ75" s="13">
        <v>0</v>
      </c>
      <c r="BR75" s="13" t="s">
        <v>525</v>
      </c>
      <c r="BS75" s="13">
        <v>458</v>
      </c>
      <c r="BT75" s="13" t="s">
        <v>103</v>
      </c>
      <c r="BU75" s="13">
        <v>80</v>
      </c>
      <c r="BV75" s="13">
        <v>166</v>
      </c>
      <c r="BW75" s="13">
        <v>209</v>
      </c>
      <c r="BX75" s="13">
        <v>3</v>
      </c>
      <c r="BY75" s="13">
        <v>0</v>
      </c>
      <c r="BZ75" s="13">
        <v>76</v>
      </c>
      <c r="CA75" s="13">
        <v>90</v>
      </c>
      <c r="CB75" s="13"/>
      <c r="CC75" s="13">
        <v>142</v>
      </c>
      <c r="CD75" s="13" t="s">
        <v>103</v>
      </c>
      <c r="CE75" s="13">
        <v>121</v>
      </c>
      <c r="CF75" s="13">
        <v>21</v>
      </c>
      <c r="CG75" s="13"/>
      <c r="CH75" s="13">
        <v>130</v>
      </c>
      <c r="CI75" s="13">
        <v>20</v>
      </c>
      <c r="CJ75" s="13">
        <v>0</v>
      </c>
      <c r="CK75" s="13">
        <v>0</v>
      </c>
      <c r="CL75" s="13">
        <v>305</v>
      </c>
      <c r="CM75" s="13">
        <v>4</v>
      </c>
      <c r="CN75" s="13">
        <v>52</v>
      </c>
      <c r="CO75" s="13">
        <v>34</v>
      </c>
      <c r="CP75" s="13" t="s">
        <v>525</v>
      </c>
      <c r="CQ75" s="13">
        <v>740893</v>
      </c>
      <c r="CR75" s="13">
        <v>15289</v>
      </c>
      <c r="CS75" s="13">
        <v>170009</v>
      </c>
      <c r="CT75" s="13">
        <v>0</v>
      </c>
      <c r="CU75" s="13">
        <v>0</v>
      </c>
      <c r="CV75" s="13">
        <v>525559</v>
      </c>
      <c r="CW75" s="13">
        <v>613</v>
      </c>
      <c r="CX75" s="13">
        <v>29422</v>
      </c>
      <c r="CY75" s="13" t="s">
        <v>525</v>
      </c>
    </row>
    <row r="76" spans="1:103" x14ac:dyDescent="0.35">
      <c r="A76" s="13">
        <v>825</v>
      </c>
      <c r="B76" s="13" t="s">
        <v>526</v>
      </c>
      <c r="C76" s="13">
        <v>2</v>
      </c>
      <c r="D76" s="13">
        <v>1991</v>
      </c>
      <c r="E76" s="13" t="s">
        <v>103</v>
      </c>
      <c r="F76" s="13">
        <v>127</v>
      </c>
      <c r="G76" s="13">
        <v>345</v>
      </c>
      <c r="H76" s="13">
        <v>1206</v>
      </c>
      <c r="I76" s="13">
        <v>174</v>
      </c>
      <c r="J76" s="13">
        <v>58</v>
      </c>
      <c r="K76" s="13">
        <v>52</v>
      </c>
      <c r="L76" s="13">
        <v>48</v>
      </c>
      <c r="M76" s="13">
        <v>1977</v>
      </c>
      <c r="N76" s="13" t="s">
        <v>527</v>
      </c>
      <c r="O76" s="13">
        <v>1022</v>
      </c>
      <c r="P76" s="13">
        <v>969</v>
      </c>
      <c r="Q76" s="13"/>
      <c r="R76" s="13">
        <v>10</v>
      </c>
      <c r="S76" s="13">
        <v>1412</v>
      </c>
      <c r="T76" s="13">
        <v>65</v>
      </c>
      <c r="U76" s="13">
        <v>0</v>
      </c>
      <c r="V76" s="13">
        <v>452</v>
      </c>
      <c r="W76" s="13">
        <v>0</v>
      </c>
      <c r="X76" s="13">
        <v>340</v>
      </c>
      <c r="Y76" s="13">
        <v>0</v>
      </c>
      <c r="Z76" s="13" t="s">
        <v>528</v>
      </c>
      <c r="AA76" s="13">
        <v>20340474</v>
      </c>
      <c r="AB76" s="13">
        <v>5624</v>
      </c>
      <c r="AC76" s="13">
        <v>17560826</v>
      </c>
      <c r="AD76" s="13">
        <v>808395</v>
      </c>
      <c r="AE76" s="13">
        <v>0</v>
      </c>
      <c r="AF76" s="13">
        <v>1965629</v>
      </c>
      <c r="AG76" s="13">
        <v>0</v>
      </c>
      <c r="AH76" s="13">
        <v>0</v>
      </c>
      <c r="AI76" s="13"/>
      <c r="AJ76" s="13">
        <v>4877</v>
      </c>
      <c r="AK76" s="13" t="s">
        <v>103</v>
      </c>
      <c r="AL76" s="13">
        <v>874</v>
      </c>
      <c r="AM76" s="13">
        <v>3884</v>
      </c>
      <c r="AN76" s="13">
        <v>50</v>
      </c>
      <c r="AO76" s="13">
        <v>6</v>
      </c>
      <c r="AP76" s="13">
        <v>58</v>
      </c>
      <c r="AQ76" s="13">
        <v>1</v>
      </c>
      <c r="AR76" s="13">
        <v>0</v>
      </c>
      <c r="AS76" s="13">
        <v>143</v>
      </c>
      <c r="AT76" s="13" t="s">
        <v>529</v>
      </c>
      <c r="AU76" s="13">
        <v>3423</v>
      </c>
      <c r="AV76" s="13">
        <v>1065</v>
      </c>
      <c r="AW76" s="13">
        <v>201</v>
      </c>
      <c r="AX76" s="13">
        <v>188</v>
      </c>
      <c r="AY76" s="13"/>
      <c r="AZ76" s="13">
        <v>688</v>
      </c>
      <c r="BA76" s="13">
        <v>753</v>
      </c>
      <c r="BB76" s="13">
        <v>3375</v>
      </c>
      <c r="BC76" s="13">
        <v>0</v>
      </c>
      <c r="BD76" s="13">
        <v>61</v>
      </c>
      <c r="BE76" s="13">
        <v>0</v>
      </c>
      <c r="BF76" s="13">
        <v>72</v>
      </c>
      <c r="BG76" s="13">
        <v>0</v>
      </c>
      <c r="BH76" s="13"/>
      <c r="BI76" s="13">
        <v>8798241</v>
      </c>
      <c r="BJ76" s="13">
        <v>386931</v>
      </c>
      <c r="BK76" s="13">
        <v>1531746</v>
      </c>
      <c r="BL76" s="13">
        <v>6855323</v>
      </c>
      <c r="BM76" s="13">
        <v>0</v>
      </c>
      <c r="BN76" s="13">
        <v>24241</v>
      </c>
      <c r="BO76" s="13">
        <v>0</v>
      </c>
      <c r="BP76" s="13">
        <v>0</v>
      </c>
      <c r="BQ76" s="13">
        <v>218071</v>
      </c>
      <c r="BR76" s="13"/>
      <c r="BS76" s="13">
        <v>488</v>
      </c>
      <c r="BT76" s="13" t="s">
        <v>103</v>
      </c>
      <c r="BU76" s="13">
        <v>324</v>
      </c>
      <c r="BV76" s="13">
        <v>83</v>
      </c>
      <c r="BW76" s="13">
        <v>0</v>
      </c>
      <c r="BX76" s="13">
        <v>152</v>
      </c>
      <c r="BY76" s="13">
        <v>172</v>
      </c>
      <c r="BZ76" s="13">
        <v>74</v>
      </c>
      <c r="CA76" s="13">
        <v>9</v>
      </c>
      <c r="CB76" s="13" t="s">
        <v>530</v>
      </c>
      <c r="CC76" s="13">
        <v>194</v>
      </c>
      <c r="CD76" s="13" t="s">
        <v>103</v>
      </c>
      <c r="CE76" s="13">
        <v>147</v>
      </c>
      <c r="CF76" s="13">
        <v>47</v>
      </c>
      <c r="CG76" s="13"/>
      <c r="CH76" s="13">
        <v>2</v>
      </c>
      <c r="CI76" s="13">
        <v>277</v>
      </c>
      <c r="CJ76" s="13">
        <v>17</v>
      </c>
      <c r="CK76" s="13">
        <v>0</v>
      </c>
      <c r="CL76" s="13">
        <v>176</v>
      </c>
      <c r="CM76" s="13">
        <v>0</v>
      </c>
      <c r="CN76" s="13">
        <v>99</v>
      </c>
      <c r="CO76" s="13">
        <v>0</v>
      </c>
      <c r="CP76" s="13"/>
      <c r="CQ76" s="13">
        <v>4723369</v>
      </c>
      <c r="CR76" s="13">
        <v>1125</v>
      </c>
      <c r="CS76" s="13">
        <v>3797943</v>
      </c>
      <c r="CT76" s="13">
        <v>233087</v>
      </c>
      <c r="CU76" s="13">
        <v>0</v>
      </c>
      <c r="CV76" s="13">
        <v>691214</v>
      </c>
      <c r="CW76" s="13">
        <v>0</v>
      </c>
      <c r="CX76" s="13">
        <v>0</v>
      </c>
      <c r="CY76" s="13"/>
    </row>
    <row r="77" spans="1:103" x14ac:dyDescent="0.35">
      <c r="A77" s="13">
        <v>352</v>
      </c>
      <c r="B77" s="13" t="s">
        <v>531</v>
      </c>
      <c r="C77" s="13">
        <v>2</v>
      </c>
      <c r="D77" s="13">
        <v>1923</v>
      </c>
      <c r="E77" s="13" t="s">
        <v>103</v>
      </c>
      <c r="F77" s="13">
        <v>80</v>
      </c>
      <c r="G77" s="13">
        <v>62</v>
      </c>
      <c r="H77" s="13">
        <v>1245</v>
      </c>
      <c r="I77" s="13">
        <v>257</v>
      </c>
      <c r="J77" s="13">
        <v>90</v>
      </c>
      <c r="K77" s="13"/>
      <c r="L77" s="13"/>
      <c r="M77" s="13">
        <v>1923</v>
      </c>
      <c r="N77" s="13" t="s">
        <v>532</v>
      </c>
      <c r="O77" s="13"/>
      <c r="P77" s="13"/>
      <c r="Q77" s="13" t="s">
        <v>533</v>
      </c>
      <c r="R77" s="13">
        <v>0</v>
      </c>
      <c r="S77" s="13">
        <v>397</v>
      </c>
      <c r="T77" s="13">
        <v>1213</v>
      </c>
      <c r="U77" s="13">
        <v>0</v>
      </c>
      <c r="V77" s="13">
        <v>313</v>
      </c>
      <c r="W77" s="13">
        <v>0</v>
      </c>
      <c r="X77" s="13">
        <v>172</v>
      </c>
      <c r="Y77" s="13">
        <v>10</v>
      </c>
      <c r="Z77" s="13"/>
      <c r="AA77" s="13">
        <v>10957596.99</v>
      </c>
      <c r="AB77" s="13">
        <v>0</v>
      </c>
      <c r="AC77" s="13">
        <v>0</v>
      </c>
      <c r="AD77" s="13"/>
      <c r="AE77" s="13">
        <v>0</v>
      </c>
      <c r="AF77" s="13"/>
      <c r="AG77" s="13"/>
      <c r="AH77" s="13">
        <v>115000</v>
      </c>
      <c r="AI77" s="13" t="s">
        <v>534</v>
      </c>
      <c r="AJ77" s="13">
        <v>1006</v>
      </c>
      <c r="AK77" s="13" t="s">
        <v>103</v>
      </c>
      <c r="AL77" s="13">
        <v>76</v>
      </c>
      <c r="AM77" s="13">
        <v>858</v>
      </c>
      <c r="AN77" s="13">
        <v>0</v>
      </c>
      <c r="AO77" s="13">
        <v>0</v>
      </c>
      <c r="AP77" s="13">
        <v>72</v>
      </c>
      <c r="AQ77" s="13"/>
      <c r="AR77" s="13"/>
      <c r="AS77" s="13">
        <v>0</v>
      </c>
      <c r="AT77" s="13"/>
      <c r="AU77" s="13">
        <v>450</v>
      </c>
      <c r="AV77" s="13">
        <v>0</v>
      </c>
      <c r="AW77" s="13">
        <v>381</v>
      </c>
      <c r="AX77" s="13">
        <v>175</v>
      </c>
      <c r="AY77" s="13" t="s">
        <v>535</v>
      </c>
      <c r="AZ77" s="13">
        <v>1006</v>
      </c>
      <c r="BA77" s="13">
        <v>0</v>
      </c>
      <c r="BB77" s="13">
        <v>0</v>
      </c>
      <c r="BC77" s="13">
        <v>0</v>
      </c>
      <c r="BD77" s="13">
        <v>0</v>
      </c>
      <c r="BE77" s="13">
        <v>0</v>
      </c>
      <c r="BF77" s="13">
        <v>0</v>
      </c>
      <c r="BG77" s="13">
        <v>0</v>
      </c>
      <c r="BH77" s="13"/>
      <c r="BI77" s="13">
        <v>422000</v>
      </c>
      <c r="BJ77" s="13">
        <v>422000</v>
      </c>
      <c r="BK77" s="13">
        <v>0</v>
      </c>
      <c r="BL77" s="13">
        <v>0</v>
      </c>
      <c r="BM77" s="13">
        <v>0</v>
      </c>
      <c r="BN77" s="13">
        <v>0</v>
      </c>
      <c r="BO77" s="13">
        <v>0</v>
      </c>
      <c r="BP77" s="13">
        <v>0</v>
      </c>
      <c r="BQ77" s="13">
        <v>0</v>
      </c>
      <c r="BR77" s="13" t="s">
        <v>536</v>
      </c>
      <c r="BS77" s="13">
        <v>500</v>
      </c>
      <c r="BT77" s="13" t="s">
        <v>103</v>
      </c>
      <c r="BU77" s="13">
        <v>304</v>
      </c>
      <c r="BV77" s="13">
        <v>196</v>
      </c>
      <c r="BW77" s="13">
        <v>0</v>
      </c>
      <c r="BX77" s="13"/>
      <c r="BY77" s="13"/>
      <c r="BZ77" s="13"/>
      <c r="CA77" s="13"/>
      <c r="CB77" s="13" t="s">
        <v>537</v>
      </c>
      <c r="CC77" s="13">
        <v>121</v>
      </c>
      <c r="CD77" s="13" t="s">
        <v>103</v>
      </c>
      <c r="CE77" s="13">
        <v>12</v>
      </c>
      <c r="CF77" s="13">
        <v>109</v>
      </c>
      <c r="CG77" s="13"/>
      <c r="CH77" s="13"/>
      <c r="CI77" s="13">
        <v>104</v>
      </c>
      <c r="CJ77" s="13">
        <v>267</v>
      </c>
      <c r="CK77" s="13"/>
      <c r="CL77" s="13">
        <v>129</v>
      </c>
      <c r="CM77" s="13"/>
      <c r="CN77" s="13">
        <v>54</v>
      </c>
      <c r="CO77" s="13">
        <v>10</v>
      </c>
      <c r="CP77" s="13"/>
      <c r="CQ77" s="13">
        <v>4467742.03</v>
      </c>
      <c r="CR77" s="13">
        <v>0</v>
      </c>
      <c r="CS77" s="13"/>
      <c r="CT77" s="13"/>
      <c r="CU77" s="13"/>
      <c r="CV77" s="13"/>
      <c r="CW77" s="13"/>
      <c r="CX77" s="13">
        <v>115000</v>
      </c>
      <c r="CY77" s="13" t="s">
        <v>538</v>
      </c>
    </row>
    <row r="78" spans="1:103" x14ac:dyDescent="0.35">
      <c r="A78" s="13">
        <v>810</v>
      </c>
      <c r="B78" s="13" t="s">
        <v>539</v>
      </c>
      <c r="C78" s="13">
        <v>2</v>
      </c>
      <c r="D78" s="13">
        <v>1220</v>
      </c>
      <c r="E78" s="13" t="s">
        <v>103</v>
      </c>
      <c r="F78" s="13">
        <v>188</v>
      </c>
      <c r="G78" s="13">
        <v>215</v>
      </c>
      <c r="H78" s="13">
        <v>548</v>
      </c>
      <c r="I78" s="13">
        <v>32</v>
      </c>
      <c r="J78" s="13">
        <v>237</v>
      </c>
      <c r="K78" s="13">
        <v>92</v>
      </c>
      <c r="L78" s="13">
        <v>63</v>
      </c>
      <c r="M78" s="13">
        <v>1098</v>
      </c>
      <c r="N78" s="13"/>
      <c r="O78" s="13">
        <v>1063</v>
      </c>
      <c r="P78" s="13">
        <v>157</v>
      </c>
      <c r="Q78" s="13"/>
      <c r="R78" s="13">
        <v>71</v>
      </c>
      <c r="S78" s="13">
        <v>582</v>
      </c>
      <c r="T78" s="13">
        <v>267</v>
      </c>
      <c r="U78" s="13">
        <v>178</v>
      </c>
      <c r="V78" s="13">
        <v>122</v>
      </c>
      <c r="W78" s="13">
        <v>0</v>
      </c>
      <c r="X78" s="13">
        <v>6</v>
      </c>
      <c r="Y78" s="13">
        <v>0</v>
      </c>
      <c r="Z78" s="13" t="s">
        <v>540</v>
      </c>
      <c r="AA78" s="13">
        <v>7029711</v>
      </c>
      <c r="AB78" s="13">
        <v>35822</v>
      </c>
      <c r="AC78" s="13">
        <v>2956681</v>
      </c>
      <c r="AD78" s="13">
        <v>570421</v>
      </c>
      <c r="AE78" s="13">
        <v>3316163</v>
      </c>
      <c r="AF78" s="13">
        <v>150624</v>
      </c>
      <c r="AG78" s="13">
        <v>0</v>
      </c>
      <c r="AH78" s="13">
        <v>0</v>
      </c>
      <c r="AI78" s="13"/>
      <c r="AJ78" s="13">
        <v>790</v>
      </c>
      <c r="AK78" s="13" t="s">
        <v>103</v>
      </c>
      <c r="AL78" s="13">
        <v>22</v>
      </c>
      <c r="AM78" s="13">
        <v>653</v>
      </c>
      <c r="AN78" s="13">
        <v>1</v>
      </c>
      <c r="AO78" s="13">
        <v>28</v>
      </c>
      <c r="AP78" s="13">
        <v>86</v>
      </c>
      <c r="AQ78" s="13">
        <v>0</v>
      </c>
      <c r="AR78" s="13">
        <v>0</v>
      </c>
      <c r="AS78" s="13"/>
      <c r="AT78" s="13"/>
      <c r="AU78" s="13">
        <v>776</v>
      </c>
      <c r="AV78" s="13">
        <v>14</v>
      </c>
      <c r="AW78" s="13"/>
      <c r="AX78" s="13"/>
      <c r="AY78" s="13"/>
      <c r="AZ78" s="13">
        <v>790</v>
      </c>
      <c r="BA78" s="13">
        <v>0</v>
      </c>
      <c r="BB78" s="13">
        <v>0</v>
      </c>
      <c r="BC78" s="13">
        <v>0</v>
      </c>
      <c r="BD78" s="13">
        <v>0</v>
      </c>
      <c r="BE78" s="13">
        <v>0</v>
      </c>
      <c r="BF78" s="13">
        <v>0</v>
      </c>
      <c r="BG78" s="13">
        <v>0</v>
      </c>
      <c r="BH78" s="13"/>
      <c r="BI78" s="13">
        <v>398584</v>
      </c>
      <c r="BJ78" s="13">
        <v>398584</v>
      </c>
      <c r="BK78" s="13">
        <v>0</v>
      </c>
      <c r="BL78" s="13">
        <v>0</v>
      </c>
      <c r="BM78" s="13">
        <v>0</v>
      </c>
      <c r="BN78" s="13">
        <v>0</v>
      </c>
      <c r="BO78" s="13">
        <v>0</v>
      </c>
      <c r="BP78" s="13">
        <v>0</v>
      </c>
      <c r="BQ78" s="13">
        <v>0</v>
      </c>
      <c r="BR78" s="13"/>
      <c r="BS78" s="13">
        <v>157</v>
      </c>
      <c r="BT78" s="13" t="s">
        <v>103</v>
      </c>
      <c r="BU78" s="13">
        <v>157</v>
      </c>
      <c r="BV78" s="13"/>
      <c r="BW78" s="13"/>
      <c r="BX78" s="13">
        <v>37</v>
      </c>
      <c r="BY78" s="13">
        <v>120</v>
      </c>
      <c r="BZ78" s="13"/>
      <c r="CA78" s="13"/>
      <c r="CB78" s="13"/>
      <c r="CC78" s="13">
        <v>43</v>
      </c>
      <c r="CD78" s="13" t="s">
        <v>103</v>
      </c>
      <c r="CE78" s="13">
        <v>24</v>
      </c>
      <c r="CF78" s="13">
        <v>19</v>
      </c>
      <c r="CG78" s="13"/>
      <c r="CH78" s="13">
        <v>0</v>
      </c>
      <c r="CI78" s="13">
        <v>54</v>
      </c>
      <c r="CJ78" s="13">
        <v>61</v>
      </c>
      <c r="CK78" s="13">
        <v>42</v>
      </c>
      <c r="CL78" s="13">
        <v>0</v>
      </c>
      <c r="CM78" s="13">
        <v>0</v>
      </c>
      <c r="CN78" s="13"/>
      <c r="CO78" s="13">
        <v>0</v>
      </c>
      <c r="CP78" s="13"/>
      <c r="CQ78" s="13">
        <v>904643</v>
      </c>
      <c r="CR78" s="13">
        <v>0</v>
      </c>
      <c r="CS78" s="13">
        <v>145637</v>
      </c>
      <c r="CT78" s="13">
        <v>164513</v>
      </c>
      <c r="CU78" s="13">
        <v>594491</v>
      </c>
      <c r="CV78" s="13"/>
      <c r="CW78" s="13"/>
      <c r="CX78" s="13">
        <v>0</v>
      </c>
      <c r="CY78" s="13"/>
    </row>
    <row r="79" spans="1:103" x14ac:dyDescent="0.35">
      <c r="A79" s="13">
        <v>883</v>
      </c>
      <c r="B79" s="13" t="s">
        <v>541</v>
      </c>
      <c r="C79" s="13">
        <v>2</v>
      </c>
      <c r="D79" s="13">
        <v>523</v>
      </c>
      <c r="E79" s="13" t="s">
        <v>103</v>
      </c>
      <c r="F79" s="13">
        <v>31</v>
      </c>
      <c r="G79" s="13">
        <v>61</v>
      </c>
      <c r="H79" s="13">
        <v>341</v>
      </c>
      <c r="I79" s="13">
        <v>47</v>
      </c>
      <c r="J79" s="13">
        <v>12</v>
      </c>
      <c r="K79" s="13">
        <v>26</v>
      </c>
      <c r="L79" s="13">
        <v>6</v>
      </c>
      <c r="M79" s="13">
        <v>520</v>
      </c>
      <c r="N79" s="13"/>
      <c r="O79" s="13">
        <v>397</v>
      </c>
      <c r="P79" s="13">
        <v>121</v>
      </c>
      <c r="Q79" s="13"/>
      <c r="R79" s="13">
        <v>2</v>
      </c>
      <c r="S79" s="13">
        <v>246</v>
      </c>
      <c r="T79" s="13">
        <v>200</v>
      </c>
      <c r="U79" s="13">
        <v>0</v>
      </c>
      <c r="V79" s="13">
        <v>75</v>
      </c>
      <c r="W79" s="13">
        <v>0</v>
      </c>
      <c r="X79" s="13">
        <v>29</v>
      </c>
      <c r="Y79" s="13">
        <v>0</v>
      </c>
      <c r="Z79" s="13"/>
      <c r="AA79" s="13">
        <v>3787507.53</v>
      </c>
      <c r="AB79" s="13">
        <v>1202.25</v>
      </c>
      <c r="AC79" s="13">
        <v>3379716.17</v>
      </c>
      <c r="AD79" s="13">
        <v>0</v>
      </c>
      <c r="AE79" s="13">
        <v>0</v>
      </c>
      <c r="AF79" s="13">
        <v>216205.59</v>
      </c>
      <c r="AG79" s="13">
        <v>107.52</v>
      </c>
      <c r="AH79" s="13">
        <v>0</v>
      </c>
      <c r="AI79" s="13" t="s">
        <v>542</v>
      </c>
      <c r="AJ79" s="13">
        <v>591</v>
      </c>
      <c r="AK79" s="13" t="s">
        <v>103</v>
      </c>
      <c r="AL79" s="13">
        <v>39</v>
      </c>
      <c r="AM79" s="13">
        <v>525</v>
      </c>
      <c r="AN79" s="13">
        <v>0</v>
      </c>
      <c r="AO79" s="13">
        <v>3</v>
      </c>
      <c r="AP79" s="13">
        <v>23</v>
      </c>
      <c r="AQ79" s="13">
        <v>1</v>
      </c>
      <c r="AR79" s="13">
        <v>0</v>
      </c>
      <c r="AS79" s="13">
        <v>22</v>
      </c>
      <c r="AT79" s="13"/>
      <c r="AU79" s="13">
        <v>141</v>
      </c>
      <c r="AV79" s="13">
        <v>392</v>
      </c>
      <c r="AW79" s="13">
        <v>37</v>
      </c>
      <c r="AX79" s="13">
        <v>0</v>
      </c>
      <c r="AY79" s="13" t="s">
        <v>543</v>
      </c>
      <c r="AZ79" s="13">
        <v>16</v>
      </c>
      <c r="BA79" s="13">
        <v>36</v>
      </c>
      <c r="BB79" s="13">
        <v>435</v>
      </c>
      <c r="BC79" s="13">
        <v>0</v>
      </c>
      <c r="BD79" s="13">
        <v>109</v>
      </c>
      <c r="BE79" s="13">
        <v>0</v>
      </c>
      <c r="BF79" s="13">
        <v>3</v>
      </c>
      <c r="BG79" s="13">
        <v>0</v>
      </c>
      <c r="BH79" s="13"/>
      <c r="BI79" s="13">
        <v>904178.67</v>
      </c>
      <c r="BJ79" s="13">
        <v>20616.240000000002</v>
      </c>
      <c r="BK79" s="13">
        <v>643165.1</v>
      </c>
      <c r="BL79" s="13">
        <v>0</v>
      </c>
      <c r="BM79" s="13">
        <v>0</v>
      </c>
      <c r="BN79" s="13">
        <v>195394.47</v>
      </c>
      <c r="BO79" s="13">
        <v>508.85</v>
      </c>
      <c r="BP79" s="13">
        <v>0</v>
      </c>
      <c r="BQ79" s="13">
        <v>54000</v>
      </c>
      <c r="BR79" s="13" t="s">
        <v>544</v>
      </c>
      <c r="BS79" s="13">
        <v>95</v>
      </c>
      <c r="BT79" s="13" t="s">
        <v>103</v>
      </c>
      <c r="BU79" s="13">
        <v>79</v>
      </c>
      <c r="BV79" s="13">
        <v>16</v>
      </c>
      <c r="BW79" s="13">
        <v>27</v>
      </c>
      <c r="BX79" s="13">
        <v>27</v>
      </c>
      <c r="BY79" s="13">
        <v>52</v>
      </c>
      <c r="BZ79" s="13">
        <v>16</v>
      </c>
      <c r="CA79" s="13">
        <v>0</v>
      </c>
      <c r="CB79" s="13"/>
      <c r="CC79" s="13">
        <v>27</v>
      </c>
      <c r="CD79" s="13" t="s">
        <v>103</v>
      </c>
      <c r="CE79" s="13">
        <v>19</v>
      </c>
      <c r="CF79" s="13">
        <v>8</v>
      </c>
      <c r="CG79" s="13"/>
      <c r="CH79" s="13">
        <v>0</v>
      </c>
      <c r="CI79" s="13">
        <v>65</v>
      </c>
      <c r="CJ79" s="13">
        <v>28</v>
      </c>
      <c r="CK79" s="13">
        <v>0</v>
      </c>
      <c r="CL79" s="13">
        <v>2</v>
      </c>
      <c r="CM79" s="13">
        <v>0</v>
      </c>
      <c r="CN79" s="13">
        <v>19</v>
      </c>
      <c r="CO79" s="13">
        <v>0</v>
      </c>
      <c r="CP79" s="13"/>
      <c r="CQ79" s="13">
        <v>816458.41</v>
      </c>
      <c r="CR79" s="13">
        <v>0</v>
      </c>
      <c r="CS79" s="13">
        <v>762482.84</v>
      </c>
      <c r="CT79" s="13">
        <v>0</v>
      </c>
      <c r="CU79" s="13">
        <v>0</v>
      </c>
      <c r="CV79" s="13">
        <v>15825.57</v>
      </c>
      <c r="CW79" s="13">
        <v>0</v>
      </c>
      <c r="CX79" s="13">
        <v>0</v>
      </c>
      <c r="CY79" s="13" t="s">
        <v>545</v>
      </c>
    </row>
    <row r="80" spans="1:103" x14ac:dyDescent="0.35">
      <c r="A80" s="13">
        <v>866</v>
      </c>
      <c r="B80" s="13" t="s">
        <v>546</v>
      </c>
      <c r="C80" s="13">
        <v>2</v>
      </c>
      <c r="D80" s="13">
        <v>756</v>
      </c>
      <c r="E80" s="13" t="s">
        <v>103</v>
      </c>
      <c r="F80" s="13">
        <v>93</v>
      </c>
      <c r="G80" s="13">
        <v>75</v>
      </c>
      <c r="H80" s="13">
        <v>564</v>
      </c>
      <c r="I80" s="13">
        <v>16</v>
      </c>
      <c r="J80" s="13">
        <v>8</v>
      </c>
      <c r="K80" s="13">
        <v>58</v>
      </c>
      <c r="L80" s="13">
        <v>61</v>
      </c>
      <c r="M80" s="13">
        <v>756</v>
      </c>
      <c r="N80" s="13"/>
      <c r="O80" s="13"/>
      <c r="P80" s="13"/>
      <c r="Q80" s="13" t="s">
        <v>547</v>
      </c>
      <c r="R80" s="13">
        <v>6</v>
      </c>
      <c r="S80" s="13">
        <v>55</v>
      </c>
      <c r="T80" s="13">
        <v>545</v>
      </c>
      <c r="U80" s="13">
        <v>13</v>
      </c>
      <c r="V80" s="13">
        <v>154</v>
      </c>
      <c r="W80" s="13"/>
      <c r="X80" s="13">
        <v>8</v>
      </c>
      <c r="Y80" s="13">
        <v>0</v>
      </c>
      <c r="Z80" s="13"/>
      <c r="AA80" s="13">
        <v>5820133.54</v>
      </c>
      <c r="AB80" s="13">
        <v>4700</v>
      </c>
      <c r="AC80" s="13">
        <v>691434</v>
      </c>
      <c r="AD80" s="13">
        <v>2738646</v>
      </c>
      <c r="AE80" s="13">
        <v>57500</v>
      </c>
      <c r="AF80" s="13">
        <v>337000</v>
      </c>
      <c r="AG80" s="13"/>
      <c r="AH80" s="13"/>
      <c r="AI80" s="13" t="s">
        <v>548</v>
      </c>
      <c r="AJ80" s="13">
        <v>385</v>
      </c>
      <c r="AK80" s="13" t="s">
        <v>103</v>
      </c>
      <c r="AL80" s="13">
        <v>56</v>
      </c>
      <c r="AM80" s="13">
        <v>329</v>
      </c>
      <c r="AN80" s="13">
        <v>0</v>
      </c>
      <c r="AO80" s="13">
        <v>0</v>
      </c>
      <c r="AP80" s="13">
        <v>0</v>
      </c>
      <c r="AQ80" s="13">
        <v>0</v>
      </c>
      <c r="AR80" s="13">
        <v>0</v>
      </c>
      <c r="AS80" s="13">
        <v>0</v>
      </c>
      <c r="AT80" s="13"/>
      <c r="AU80" s="13"/>
      <c r="AV80" s="13"/>
      <c r="AW80" s="13"/>
      <c r="AX80" s="13"/>
      <c r="AY80" s="13" t="s">
        <v>547</v>
      </c>
      <c r="AZ80" s="13">
        <v>325</v>
      </c>
      <c r="BA80" s="13">
        <v>4</v>
      </c>
      <c r="BB80" s="13">
        <v>474</v>
      </c>
      <c r="BC80" s="13">
        <v>0</v>
      </c>
      <c r="BD80" s="13">
        <v>2</v>
      </c>
      <c r="BE80" s="13">
        <v>0</v>
      </c>
      <c r="BF80" s="13">
        <v>4</v>
      </c>
      <c r="BG80" s="13">
        <v>0</v>
      </c>
      <c r="BH80" s="13"/>
      <c r="BI80" s="13">
        <v>577208</v>
      </c>
      <c r="BJ80" s="13">
        <v>50000</v>
      </c>
      <c r="BK80" s="13">
        <v>22734</v>
      </c>
      <c r="BL80" s="13">
        <v>487174</v>
      </c>
      <c r="BM80" s="13">
        <v>0</v>
      </c>
      <c r="BN80" s="13">
        <v>5100</v>
      </c>
      <c r="BO80" s="13"/>
      <c r="BP80" s="13"/>
      <c r="BQ80" s="13"/>
      <c r="BR80" s="13" t="s">
        <v>549</v>
      </c>
      <c r="BS80" s="13">
        <v>238</v>
      </c>
      <c r="BT80" s="13" t="s">
        <v>108</v>
      </c>
      <c r="BU80" s="13"/>
      <c r="BV80" s="13"/>
      <c r="BW80" s="13"/>
      <c r="BX80" s="13"/>
      <c r="BY80" s="13"/>
      <c r="BZ80" s="13"/>
      <c r="CA80" s="13"/>
      <c r="CB80" s="13" t="s">
        <v>550</v>
      </c>
      <c r="CC80" s="13">
        <v>45</v>
      </c>
      <c r="CD80" s="13" t="s">
        <v>108</v>
      </c>
      <c r="CE80" s="13"/>
      <c r="CF80" s="13"/>
      <c r="CG80" s="13" t="s">
        <v>547</v>
      </c>
      <c r="CH80" s="13">
        <v>13</v>
      </c>
      <c r="CI80" s="13">
        <v>13</v>
      </c>
      <c r="CJ80" s="13">
        <v>144</v>
      </c>
      <c r="CK80" s="13">
        <v>12</v>
      </c>
      <c r="CL80" s="13">
        <v>56</v>
      </c>
      <c r="CM80" s="13"/>
      <c r="CN80" s="13">
        <v>1</v>
      </c>
      <c r="CO80" s="13">
        <v>3</v>
      </c>
      <c r="CP80" s="13"/>
      <c r="CQ80" s="13">
        <v>0</v>
      </c>
      <c r="CR80" s="13"/>
      <c r="CS80" s="13"/>
      <c r="CT80" s="13"/>
      <c r="CU80" s="13"/>
      <c r="CV80" s="13"/>
      <c r="CW80" s="13"/>
      <c r="CX80" s="13"/>
      <c r="CY80" s="13" t="s">
        <v>551</v>
      </c>
    </row>
    <row r="81" spans="1:103" x14ac:dyDescent="0.35">
      <c r="A81" s="13">
        <v>371</v>
      </c>
      <c r="B81" s="13" t="s">
        <v>552</v>
      </c>
      <c r="C81" s="13">
        <v>2</v>
      </c>
      <c r="D81" s="13">
        <v>868</v>
      </c>
      <c r="E81" s="13" t="s">
        <v>103</v>
      </c>
      <c r="F81" s="13">
        <v>29</v>
      </c>
      <c r="G81" s="13">
        <v>48</v>
      </c>
      <c r="H81" s="13">
        <v>406</v>
      </c>
      <c r="I81" s="13">
        <v>88</v>
      </c>
      <c r="J81" s="13">
        <v>23</v>
      </c>
      <c r="K81" s="13">
        <v>18</v>
      </c>
      <c r="L81" s="13">
        <v>11</v>
      </c>
      <c r="M81" s="13">
        <v>828</v>
      </c>
      <c r="N81" s="13"/>
      <c r="O81" s="13"/>
      <c r="P81" s="13"/>
      <c r="Q81" s="13" t="s">
        <v>553</v>
      </c>
      <c r="R81" s="13">
        <v>0</v>
      </c>
      <c r="S81" s="13">
        <v>742</v>
      </c>
      <c r="T81" s="13">
        <v>223</v>
      </c>
      <c r="U81" s="13">
        <v>185</v>
      </c>
      <c r="V81" s="13">
        <v>180</v>
      </c>
      <c r="W81" s="13">
        <v>0</v>
      </c>
      <c r="X81" s="13">
        <v>123</v>
      </c>
      <c r="Y81" s="13">
        <v>1</v>
      </c>
      <c r="Z81" s="13" t="s">
        <v>554</v>
      </c>
      <c r="AA81" s="13">
        <v>6037808.6100000003</v>
      </c>
      <c r="AB81" s="13">
        <v>0</v>
      </c>
      <c r="AC81" s="13">
        <v>4521259.28</v>
      </c>
      <c r="AD81" s="13">
        <v>955761.86</v>
      </c>
      <c r="AE81" s="13">
        <v>214792.4</v>
      </c>
      <c r="AF81" s="13">
        <v>345995.07</v>
      </c>
      <c r="AG81" s="13">
        <v>0</v>
      </c>
      <c r="AH81" s="13"/>
      <c r="AI81" s="13"/>
      <c r="AJ81" s="13">
        <v>1355</v>
      </c>
      <c r="AK81" s="13" t="s">
        <v>103</v>
      </c>
      <c r="AL81" s="13">
        <v>10</v>
      </c>
      <c r="AM81" s="13">
        <v>1317</v>
      </c>
      <c r="AN81" s="13">
        <v>0</v>
      </c>
      <c r="AO81" s="13">
        <v>0</v>
      </c>
      <c r="AP81" s="13">
        <v>6</v>
      </c>
      <c r="AQ81" s="13"/>
      <c r="AR81" s="13"/>
      <c r="AS81" s="13">
        <v>1</v>
      </c>
      <c r="AT81" s="13"/>
      <c r="AU81" s="13">
        <v>689</v>
      </c>
      <c r="AV81" s="13">
        <v>23</v>
      </c>
      <c r="AW81" s="13">
        <v>632</v>
      </c>
      <c r="AX81" s="13">
        <v>10</v>
      </c>
      <c r="AY81" s="13"/>
      <c r="AZ81" s="13">
        <v>1295</v>
      </c>
      <c r="BA81" s="13">
        <v>11</v>
      </c>
      <c r="BB81" s="13">
        <v>12</v>
      </c>
      <c r="BC81" s="13">
        <v>0</v>
      </c>
      <c r="BD81" s="13">
        <v>34</v>
      </c>
      <c r="BE81" s="13"/>
      <c r="BF81" s="13">
        <v>4</v>
      </c>
      <c r="BG81" s="13">
        <v>0</v>
      </c>
      <c r="BH81" s="13"/>
      <c r="BI81" s="13">
        <v>1218231.23</v>
      </c>
      <c r="BJ81" s="13">
        <v>484860</v>
      </c>
      <c r="BK81" s="13">
        <v>550097.23</v>
      </c>
      <c r="BL81" s="13">
        <v>40367</v>
      </c>
      <c r="BM81" s="13">
        <v>0</v>
      </c>
      <c r="BN81" s="13">
        <v>142907</v>
      </c>
      <c r="BO81" s="13">
        <v>0</v>
      </c>
      <c r="BP81" s="13"/>
      <c r="BQ81" s="13">
        <v>231966</v>
      </c>
      <c r="BR81" s="13"/>
      <c r="BS81" s="13">
        <v>250</v>
      </c>
      <c r="BT81" s="13" t="s">
        <v>103</v>
      </c>
      <c r="BU81" s="13">
        <v>163</v>
      </c>
      <c r="BV81" s="13">
        <v>88</v>
      </c>
      <c r="BW81" s="13">
        <v>0</v>
      </c>
      <c r="BX81" s="13">
        <v>34</v>
      </c>
      <c r="BY81" s="13">
        <v>129</v>
      </c>
      <c r="BZ81" s="13">
        <v>32</v>
      </c>
      <c r="CA81" s="13">
        <v>56</v>
      </c>
      <c r="CB81" s="13"/>
      <c r="CC81" s="13">
        <v>26</v>
      </c>
      <c r="CD81" s="13" t="s">
        <v>103</v>
      </c>
      <c r="CE81" s="13">
        <v>9</v>
      </c>
      <c r="CF81" s="13">
        <v>17</v>
      </c>
      <c r="CG81" s="13"/>
      <c r="CH81" s="13">
        <v>0</v>
      </c>
      <c r="CI81" s="13">
        <v>157</v>
      </c>
      <c r="CJ81" s="13">
        <v>35</v>
      </c>
      <c r="CK81" s="13">
        <v>15</v>
      </c>
      <c r="CL81" s="13">
        <v>42</v>
      </c>
      <c r="CM81" s="13"/>
      <c r="CN81" s="13">
        <v>20</v>
      </c>
      <c r="CO81" s="13">
        <v>15</v>
      </c>
      <c r="CP81" s="13"/>
      <c r="CQ81" s="13">
        <v>1403135.12</v>
      </c>
      <c r="CR81" s="13">
        <v>0</v>
      </c>
      <c r="CS81" s="13">
        <v>1061050.1399999999</v>
      </c>
      <c r="CT81" s="13">
        <v>155589.14000000001</v>
      </c>
      <c r="CU81" s="13">
        <v>18677.599999999999</v>
      </c>
      <c r="CV81" s="13">
        <v>167817.60000000001</v>
      </c>
      <c r="CW81" s="13"/>
      <c r="CX81" s="13">
        <v>90190</v>
      </c>
      <c r="CY81" s="13"/>
    </row>
    <row r="82" spans="1:103" x14ac:dyDescent="0.35">
      <c r="A82" s="13">
        <v>340</v>
      </c>
      <c r="B82" s="13" t="s">
        <v>555</v>
      </c>
      <c r="C82" s="13">
        <v>2</v>
      </c>
      <c r="D82" s="13">
        <v>939</v>
      </c>
      <c r="E82" s="13" t="s">
        <v>108</v>
      </c>
      <c r="F82" s="13"/>
      <c r="G82" s="13"/>
      <c r="H82" s="13"/>
      <c r="I82" s="13"/>
      <c r="J82" s="13"/>
      <c r="K82" s="13"/>
      <c r="L82" s="13"/>
      <c r="M82" s="13">
        <v>689</v>
      </c>
      <c r="N82" s="13"/>
      <c r="O82" s="13">
        <v>805</v>
      </c>
      <c r="P82" s="13">
        <v>134</v>
      </c>
      <c r="Q82" s="13"/>
      <c r="R82" s="13">
        <v>10</v>
      </c>
      <c r="S82" s="13">
        <v>682</v>
      </c>
      <c r="T82" s="13">
        <v>199</v>
      </c>
      <c r="U82" s="13">
        <v>0</v>
      </c>
      <c r="V82" s="13">
        <v>47</v>
      </c>
      <c r="W82" s="13"/>
      <c r="X82" s="13">
        <v>148</v>
      </c>
      <c r="Y82" s="13">
        <v>20</v>
      </c>
      <c r="Z82" s="13"/>
      <c r="AA82" s="13">
        <v>8420926</v>
      </c>
      <c r="AB82" s="13"/>
      <c r="AC82" s="13"/>
      <c r="AD82" s="13"/>
      <c r="AE82" s="13"/>
      <c r="AF82" s="13"/>
      <c r="AG82" s="13"/>
      <c r="AH82" s="13">
        <v>70334</v>
      </c>
      <c r="AI82" s="13" t="s">
        <v>556</v>
      </c>
      <c r="AJ82" s="13">
        <v>738</v>
      </c>
      <c r="AK82" s="13" t="s">
        <v>108</v>
      </c>
      <c r="AL82" s="13"/>
      <c r="AM82" s="13"/>
      <c r="AN82" s="13"/>
      <c r="AO82" s="13"/>
      <c r="AP82" s="13"/>
      <c r="AQ82" s="13"/>
      <c r="AR82" s="13"/>
      <c r="AS82" s="13"/>
      <c r="AT82" s="13"/>
      <c r="AU82" s="13"/>
      <c r="AV82" s="13"/>
      <c r="AW82" s="13"/>
      <c r="AX82" s="13"/>
      <c r="AY82" s="13" t="s">
        <v>557</v>
      </c>
      <c r="AZ82" s="13">
        <v>738</v>
      </c>
      <c r="BA82" s="13">
        <v>0</v>
      </c>
      <c r="BB82" s="13">
        <v>0</v>
      </c>
      <c r="BC82" s="13">
        <v>0</v>
      </c>
      <c r="BD82" s="13">
        <v>0</v>
      </c>
      <c r="BE82" s="13"/>
      <c r="BF82" s="13">
        <v>0</v>
      </c>
      <c r="BG82" s="13">
        <v>0</v>
      </c>
      <c r="BH82" s="13"/>
      <c r="BI82" s="13">
        <v>0</v>
      </c>
      <c r="BJ82" s="13"/>
      <c r="BK82" s="13"/>
      <c r="BL82" s="13"/>
      <c r="BM82" s="13"/>
      <c r="BN82" s="13"/>
      <c r="BO82" s="13"/>
      <c r="BP82" s="13"/>
      <c r="BQ82" s="13"/>
      <c r="BR82" s="13" t="s">
        <v>558</v>
      </c>
      <c r="BS82" s="13">
        <v>88</v>
      </c>
      <c r="BT82" s="13" t="s">
        <v>108</v>
      </c>
      <c r="BU82" s="13"/>
      <c r="BV82" s="13"/>
      <c r="BW82" s="13"/>
      <c r="BX82" s="13"/>
      <c r="BY82" s="13"/>
      <c r="BZ82" s="13"/>
      <c r="CA82" s="13"/>
      <c r="CB82" s="13"/>
      <c r="CC82" s="13">
        <v>28</v>
      </c>
      <c r="CD82" s="13" t="s">
        <v>108</v>
      </c>
      <c r="CE82" s="13"/>
      <c r="CF82" s="13"/>
      <c r="CG82" s="13"/>
      <c r="CH82" s="13">
        <v>0</v>
      </c>
      <c r="CI82" s="13">
        <v>88</v>
      </c>
      <c r="CJ82" s="13"/>
      <c r="CK82" s="13">
        <v>0</v>
      </c>
      <c r="CL82" s="13">
        <v>0</v>
      </c>
      <c r="CM82" s="13">
        <v>0</v>
      </c>
      <c r="CN82" s="13">
        <v>0</v>
      </c>
      <c r="CO82" s="13">
        <v>4</v>
      </c>
      <c r="CP82" s="13"/>
      <c r="CQ82" s="13">
        <v>0</v>
      </c>
      <c r="CR82" s="13"/>
      <c r="CS82" s="13"/>
      <c r="CT82" s="13"/>
      <c r="CU82" s="13"/>
      <c r="CV82" s="13"/>
      <c r="CW82" s="13"/>
      <c r="CX82" s="13"/>
      <c r="CY82" s="13" t="s">
        <v>559</v>
      </c>
    </row>
    <row r="83" spans="1:103" x14ac:dyDescent="0.35">
      <c r="A83" s="13">
        <v>938</v>
      </c>
      <c r="B83" s="13" t="s">
        <v>560</v>
      </c>
      <c r="C83" s="13">
        <v>2</v>
      </c>
      <c r="D83" s="13">
        <v>2924</v>
      </c>
      <c r="E83" s="13" t="s">
        <v>103</v>
      </c>
      <c r="F83" s="13">
        <v>119</v>
      </c>
      <c r="G83" s="13">
        <v>144</v>
      </c>
      <c r="H83" s="13">
        <v>1301</v>
      </c>
      <c r="I83" s="13">
        <v>1112</v>
      </c>
      <c r="J83" s="13">
        <v>249</v>
      </c>
      <c r="K83" s="13"/>
      <c r="L83" s="13"/>
      <c r="M83" s="13">
        <v>2705</v>
      </c>
      <c r="N83" s="13" t="s">
        <v>561</v>
      </c>
      <c r="O83" s="13">
        <v>2566</v>
      </c>
      <c r="P83" s="13">
        <v>108</v>
      </c>
      <c r="Q83" s="13"/>
      <c r="R83" s="13">
        <v>18</v>
      </c>
      <c r="S83" s="13">
        <v>1667</v>
      </c>
      <c r="T83" s="13"/>
      <c r="U83" s="13">
        <v>687</v>
      </c>
      <c r="V83" s="13">
        <v>333</v>
      </c>
      <c r="W83" s="13"/>
      <c r="X83" s="13">
        <v>342</v>
      </c>
      <c r="Y83" s="13">
        <v>0</v>
      </c>
      <c r="Z83" s="13" t="s">
        <v>562</v>
      </c>
      <c r="AA83" s="13">
        <v>31800000</v>
      </c>
      <c r="AB83" s="13">
        <v>0</v>
      </c>
      <c r="AC83" s="13">
        <v>23700000</v>
      </c>
      <c r="AD83" s="13"/>
      <c r="AE83" s="13">
        <v>6900000</v>
      </c>
      <c r="AF83" s="13">
        <v>1200000</v>
      </c>
      <c r="AG83" s="13"/>
      <c r="AH83" s="13"/>
      <c r="AI83" s="13" t="s">
        <v>563</v>
      </c>
      <c r="AJ83" s="13">
        <v>5529</v>
      </c>
      <c r="AK83" s="13" t="s">
        <v>103</v>
      </c>
      <c r="AL83" s="13">
        <v>257</v>
      </c>
      <c r="AM83" s="13">
        <v>5272</v>
      </c>
      <c r="AN83" s="13"/>
      <c r="AO83" s="13"/>
      <c r="AP83" s="13"/>
      <c r="AQ83" s="13"/>
      <c r="AR83" s="13"/>
      <c r="AS83" s="13"/>
      <c r="AT83" s="13"/>
      <c r="AU83" s="13">
        <v>4428</v>
      </c>
      <c r="AV83" s="13">
        <v>223</v>
      </c>
      <c r="AW83" s="13">
        <v>355</v>
      </c>
      <c r="AX83" s="13">
        <v>17</v>
      </c>
      <c r="AY83" s="13"/>
      <c r="AZ83" s="13">
        <v>2267</v>
      </c>
      <c r="BA83" s="13">
        <v>77</v>
      </c>
      <c r="BB83" s="13">
        <v>2959</v>
      </c>
      <c r="BC83" s="13">
        <v>192</v>
      </c>
      <c r="BD83" s="13">
        <v>33</v>
      </c>
      <c r="BE83" s="13"/>
      <c r="BF83" s="13">
        <v>12</v>
      </c>
      <c r="BG83" s="13">
        <v>0</v>
      </c>
      <c r="BH83" s="13"/>
      <c r="BI83" s="13">
        <v>6400000</v>
      </c>
      <c r="BJ83" s="13">
        <v>2800000</v>
      </c>
      <c r="BK83" s="13">
        <v>700000</v>
      </c>
      <c r="BL83" s="13">
        <v>2900000</v>
      </c>
      <c r="BM83" s="13">
        <v>0</v>
      </c>
      <c r="BN83" s="13">
        <v>0</v>
      </c>
      <c r="BO83" s="13">
        <v>0</v>
      </c>
      <c r="BP83" s="13"/>
      <c r="BQ83" s="13"/>
      <c r="BR83" s="13" t="s">
        <v>564</v>
      </c>
      <c r="BS83" s="13">
        <v>412</v>
      </c>
      <c r="BT83" s="13" t="s">
        <v>103</v>
      </c>
      <c r="BU83" s="13">
        <v>301</v>
      </c>
      <c r="BV83" s="13">
        <v>110</v>
      </c>
      <c r="BW83" s="13">
        <v>0</v>
      </c>
      <c r="BX83" s="13">
        <v>111</v>
      </c>
      <c r="BY83" s="13">
        <v>182</v>
      </c>
      <c r="BZ83" s="13">
        <v>57</v>
      </c>
      <c r="CA83" s="13">
        <v>53</v>
      </c>
      <c r="CB83" s="13"/>
      <c r="CC83" s="13">
        <v>40</v>
      </c>
      <c r="CD83" s="13" t="s">
        <v>103</v>
      </c>
      <c r="CE83" s="13">
        <v>13</v>
      </c>
      <c r="CF83" s="13">
        <v>27</v>
      </c>
      <c r="CG83" s="13"/>
      <c r="CH83" s="13">
        <v>44</v>
      </c>
      <c r="CI83" s="13">
        <v>250</v>
      </c>
      <c r="CJ83" s="13">
        <v>16</v>
      </c>
      <c r="CK83" s="13">
        <v>51</v>
      </c>
      <c r="CL83" s="13">
        <v>66</v>
      </c>
      <c r="CM83" s="13"/>
      <c r="CN83" s="13">
        <v>83</v>
      </c>
      <c r="CO83" s="13">
        <v>0</v>
      </c>
      <c r="CP83" s="13" t="s">
        <v>565</v>
      </c>
      <c r="CQ83" s="13">
        <v>617000</v>
      </c>
      <c r="CR83" s="13">
        <v>6000</v>
      </c>
      <c r="CS83" s="13">
        <v>321000</v>
      </c>
      <c r="CT83" s="13"/>
      <c r="CU83" s="13"/>
      <c r="CV83" s="13">
        <v>265000</v>
      </c>
      <c r="CW83" s="13"/>
      <c r="CX83" s="13">
        <v>25000</v>
      </c>
      <c r="CY83" s="13" t="s">
        <v>566</v>
      </c>
    </row>
    <row r="84" spans="1:103" x14ac:dyDescent="0.35">
      <c r="A84" s="13">
        <v>211</v>
      </c>
      <c r="B84" s="13" t="s">
        <v>567</v>
      </c>
      <c r="C84" s="13">
        <v>2</v>
      </c>
      <c r="D84" s="13">
        <v>1158</v>
      </c>
      <c r="E84" s="13" t="s">
        <v>103</v>
      </c>
      <c r="F84" s="13">
        <v>130</v>
      </c>
      <c r="G84" s="13">
        <v>61</v>
      </c>
      <c r="H84" s="13">
        <v>656</v>
      </c>
      <c r="I84" s="13">
        <v>99</v>
      </c>
      <c r="J84" s="13">
        <v>8</v>
      </c>
      <c r="K84" s="13">
        <v>130</v>
      </c>
      <c r="L84" s="13">
        <v>61</v>
      </c>
      <c r="M84" s="13">
        <v>1158</v>
      </c>
      <c r="N84" s="13" t="s">
        <v>568</v>
      </c>
      <c r="O84" s="13">
        <v>208</v>
      </c>
      <c r="P84" s="13">
        <v>923</v>
      </c>
      <c r="Q84" s="13" t="s">
        <v>569</v>
      </c>
      <c r="R84" s="13">
        <v>8</v>
      </c>
      <c r="S84" s="13">
        <v>264</v>
      </c>
      <c r="T84" s="13">
        <v>38</v>
      </c>
      <c r="U84" s="13">
        <v>573</v>
      </c>
      <c r="V84" s="13">
        <v>265</v>
      </c>
      <c r="W84" s="13">
        <v>0</v>
      </c>
      <c r="X84" s="13">
        <v>134</v>
      </c>
      <c r="Y84" s="13">
        <v>56</v>
      </c>
      <c r="Z84" s="13" t="s">
        <v>570</v>
      </c>
      <c r="AA84" s="13">
        <v>7117867</v>
      </c>
      <c r="AB84" s="13">
        <v>5869.2</v>
      </c>
      <c r="AC84" s="13">
        <v>1622726</v>
      </c>
      <c r="AD84" s="13">
        <v>233574</v>
      </c>
      <c r="AE84" s="13">
        <v>3522053</v>
      </c>
      <c r="AF84" s="13">
        <v>1628827.85</v>
      </c>
      <c r="AG84" s="13">
        <v>0</v>
      </c>
      <c r="AH84" s="13">
        <v>0</v>
      </c>
      <c r="AI84" s="13" t="s">
        <v>571</v>
      </c>
      <c r="AJ84" s="13">
        <v>10</v>
      </c>
      <c r="AK84" s="13" t="s">
        <v>103</v>
      </c>
      <c r="AL84" s="13">
        <v>6</v>
      </c>
      <c r="AM84" s="13">
        <v>3</v>
      </c>
      <c r="AN84" s="13">
        <v>0</v>
      </c>
      <c r="AO84" s="13">
        <v>0</v>
      </c>
      <c r="AP84" s="13">
        <v>0</v>
      </c>
      <c r="AQ84" s="13">
        <v>0</v>
      </c>
      <c r="AR84" s="13">
        <v>0</v>
      </c>
      <c r="AS84" s="13">
        <v>0</v>
      </c>
      <c r="AT84" s="13"/>
      <c r="AU84" s="13">
        <v>7</v>
      </c>
      <c r="AV84" s="13">
        <v>0</v>
      </c>
      <c r="AW84" s="13">
        <v>0</v>
      </c>
      <c r="AX84" s="13">
        <v>3</v>
      </c>
      <c r="AY84" s="13"/>
      <c r="AZ84" s="13">
        <v>7</v>
      </c>
      <c r="BA84" s="13">
        <v>1</v>
      </c>
      <c r="BB84" s="13">
        <v>0</v>
      </c>
      <c r="BC84" s="13">
        <v>0</v>
      </c>
      <c r="BD84" s="13">
        <v>1</v>
      </c>
      <c r="BE84" s="13">
        <v>0</v>
      </c>
      <c r="BF84" s="13">
        <v>2</v>
      </c>
      <c r="BG84" s="13">
        <v>0</v>
      </c>
      <c r="BH84" s="13"/>
      <c r="BI84" s="13">
        <v>9488</v>
      </c>
      <c r="BJ84" s="13">
        <v>4383</v>
      </c>
      <c r="BK84" s="13">
        <v>0</v>
      </c>
      <c r="BL84" s="13">
        <v>0</v>
      </c>
      <c r="BM84" s="13">
        <v>0</v>
      </c>
      <c r="BN84" s="13">
        <v>5105</v>
      </c>
      <c r="BO84" s="13">
        <v>0</v>
      </c>
      <c r="BP84" s="13">
        <v>0</v>
      </c>
      <c r="BQ84" s="13">
        <v>0</v>
      </c>
      <c r="BR84" s="13" t="s">
        <v>572</v>
      </c>
      <c r="BS84" s="13">
        <v>198</v>
      </c>
      <c r="BT84" s="13" t="s">
        <v>103</v>
      </c>
      <c r="BU84" s="13">
        <v>197</v>
      </c>
      <c r="BV84" s="13">
        <v>47</v>
      </c>
      <c r="BW84" s="13">
        <v>1</v>
      </c>
      <c r="BX84" s="13"/>
      <c r="BY84" s="13"/>
      <c r="BZ84" s="13"/>
      <c r="CA84" s="13"/>
      <c r="CB84" s="13"/>
      <c r="CC84" s="13">
        <v>32</v>
      </c>
      <c r="CD84" s="13" t="s">
        <v>103</v>
      </c>
      <c r="CE84" s="13">
        <v>10</v>
      </c>
      <c r="CF84" s="13">
        <v>21</v>
      </c>
      <c r="CG84" s="13"/>
      <c r="CH84" s="13">
        <v>1</v>
      </c>
      <c r="CI84" s="13">
        <v>52</v>
      </c>
      <c r="CJ84" s="13">
        <v>0</v>
      </c>
      <c r="CK84" s="13">
        <v>73</v>
      </c>
      <c r="CL84" s="13">
        <v>23</v>
      </c>
      <c r="CM84" s="13"/>
      <c r="CN84" s="13">
        <v>35</v>
      </c>
      <c r="CO84" s="13">
        <v>16</v>
      </c>
      <c r="CP84" s="13"/>
      <c r="CQ84" s="13">
        <v>1217044</v>
      </c>
      <c r="CR84" s="13">
        <v>1631</v>
      </c>
      <c r="CS84" s="13">
        <v>319628</v>
      </c>
      <c r="CT84" s="13">
        <v>0</v>
      </c>
      <c r="CU84" s="13">
        <v>454855</v>
      </c>
      <c r="CV84" s="13">
        <v>141373.87</v>
      </c>
      <c r="CW84" s="13">
        <v>0</v>
      </c>
      <c r="CX84" s="13">
        <v>0</v>
      </c>
      <c r="CY84" s="13" t="s">
        <v>573</v>
      </c>
    </row>
    <row r="85" spans="1:103" x14ac:dyDescent="0.35">
      <c r="A85" s="13">
        <v>382</v>
      </c>
      <c r="B85" s="13" t="s">
        <v>574</v>
      </c>
      <c r="C85" s="13">
        <v>2</v>
      </c>
      <c r="D85" s="13">
        <v>1236</v>
      </c>
      <c r="E85" s="13" t="s">
        <v>108</v>
      </c>
      <c r="F85" s="13"/>
      <c r="G85" s="13"/>
      <c r="H85" s="13"/>
      <c r="I85" s="13"/>
      <c r="J85" s="13"/>
      <c r="K85" s="13"/>
      <c r="L85" s="13"/>
      <c r="M85" s="13"/>
      <c r="N85" s="13" t="s">
        <v>575</v>
      </c>
      <c r="O85" s="13"/>
      <c r="P85" s="13"/>
      <c r="Q85" s="13" t="s">
        <v>576</v>
      </c>
      <c r="R85" s="13">
        <v>0</v>
      </c>
      <c r="S85" s="13"/>
      <c r="T85" s="13"/>
      <c r="U85" s="13">
        <v>42</v>
      </c>
      <c r="V85" s="13">
        <v>234</v>
      </c>
      <c r="W85" s="13">
        <v>1001</v>
      </c>
      <c r="X85" s="13">
        <v>159</v>
      </c>
      <c r="Y85" s="13">
        <v>0</v>
      </c>
      <c r="Z85" s="13" t="s">
        <v>577</v>
      </c>
      <c r="AA85" s="13">
        <v>10396787</v>
      </c>
      <c r="AB85" s="13">
        <v>0</v>
      </c>
      <c r="AC85" s="13"/>
      <c r="AD85" s="13"/>
      <c r="AE85" s="13">
        <v>148760</v>
      </c>
      <c r="AF85" s="13">
        <v>797552</v>
      </c>
      <c r="AG85" s="13">
        <v>5845920</v>
      </c>
      <c r="AH85" s="13">
        <v>0</v>
      </c>
      <c r="AI85" s="13" t="s">
        <v>578</v>
      </c>
      <c r="AJ85" s="13">
        <v>1846</v>
      </c>
      <c r="AK85" s="13" t="s">
        <v>108</v>
      </c>
      <c r="AL85" s="13"/>
      <c r="AM85" s="13"/>
      <c r="AN85" s="13"/>
      <c r="AO85" s="13"/>
      <c r="AP85" s="13"/>
      <c r="AQ85" s="13"/>
      <c r="AR85" s="13"/>
      <c r="AS85" s="13"/>
      <c r="AT85" s="13"/>
      <c r="AU85" s="13"/>
      <c r="AV85" s="13"/>
      <c r="AW85" s="13">
        <v>517</v>
      </c>
      <c r="AX85" s="13"/>
      <c r="AY85" s="13"/>
      <c r="AZ85" s="13">
        <v>1243</v>
      </c>
      <c r="BA85" s="13"/>
      <c r="BB85" s="13">
        <v>603</v>
      </c>
      <c r="BC85" s="13">
        <v>0</v>
      </c>
      <c r="BD85" s="13">
        <v>0</v>
      </c>
      <c r="BE85" s="13">
        <v>0</v>
      </c>
      <c r="BF85" s="13">
        <v>0</v>
      </c>
      <c r="BG85" s="13">
        <v>0</v>
      </c>
      <c r="BH85" s="13" t="s">
        <v>579</v>
      </c>
      <c r="BI85" s="13">
        <v>1176195</v>
      </c>
      <c r="BJ85" s="13">
        <v>528728</v>
      </c>
      <c r="BK85" s="13">
        <v>0</v>
      </c>
      <c r="BL85" s="13">
        <v>647467</v>
      </c>
      <c r="BM85" s="13">
        <v>0</v>
      </c>
      <c r="BN85" s="13">
        <v>0</v>
      </c>
      <c r="BO85" s="13">
        <v>0</v>
      </c>
      <c r="BP85" s="13">
        <v>0</v>
      </c>
      <c r="BQ85" s="13"/>
      <c r="BR85" s="13" t="s">
        <v>580</v>
      </c>
      <c r="BS85" s="13">
        <v>365</v>
      </c>
      <c r="BT85" s="13" t="s">
        <v>108</v>
      </c>
      <c r="BU85" s="13"/>
      <c r="BV85" s="13"/>
      <c r="BW85" s="13"/>
      <c r="BX85" s="13"/>
      <c r="BY85" s="13"/>
      <c r="BZ85" s="13"/>
      <c r="CA85" s="13"/>
      <c r="CB85" s="13"/>
      <c r="CC85" s="13">
        <v>33</v>
      </c>
      <c r="CD85" s="13" t="s">
        <v>108</v>
      </c>
      <c r="CE85" s="13"/>
      <c r="CF85" s="13"/>
      <c r="CG85" s="13"/>
      <c r="CH85" s="13"/>
      <c r="CI85" s="13"/>
      <c r="CJ85" s="13"/>
      <c r="CK85" s="13">
        <v>5</v>
      </c>
      <c r="CL85" s="13">
        <v>199</v>
      </c>
      <c r="CM85" s="13">
        <v>161</v>
      </c>
      <c r="CN85" s="13">
        <v>36</v>
      </c>
      <c r="CO85" s="13">
        <v>0</v>
      </c>
      <c r="CP85" s="13" t="s">
        <v>581</v>
      </c>
      <c r="CQ85" s="13">
        <v>1332455</v>
      </c>
      <c r="CR85" s="13"/>
      <c r="CS85" s="13"/>
      <c r="CT85" s="13"/>
      <c r="CU85" s="13"/>
      <c r="CV85" s="13">
        <v>292312</v>
      </c>
      <c r="CW85" s="13">
        <v>1071351</v>
      </c>
      <c r="CX85" s="13">
        <v>0</v>
      </c>
      <c r="CY85" s="13" t="s">
        <v>582</v>
      </c>
    </row>
    <row r="86" spans="1:103" x14ac:dyDescent="0.35">
      <c r="A86" s="13">
        <v>865</v>
      </c>
      <c r="B86" s="13" t="s">
        <v>583</v>
      </c>
      <c r="C86" s="13">
        <v>2</v>
      </c>
      <c r="D86" s="13">
        <v>1883</v>
      </c>
      <c r="E86" s="13" t="s">
        <v>103</v>
      </c>
      <c r="F86" s="13">
        <v>249</v>
      </c>
      <c r="G86" s="13">
        <v>186</v>
      </c>
      <c r="H86" s="13">
        <v>1132</v>
      </c>
      <c r="I86" s="13">
        <v>277</v>
      </c>
      <c r="J86" s="13">
        <v>44</v>
      </c>
      <c r="K86" s="13">
        <v>36</v>
      </c>
      <c r="L86" s="13">
        <v>1</v>
      </c>
      <c r="M86" s="13">
        <v>1824</v>
      </c>
      <c r="N86" s="13"/>
      <c r="O86" s="13">
        <v>1686</v>
      </c>
      <c r="P86" s="13">
        <v>197</v>
      </c>
      <c r="Q86" s="13"/>
      <c r="R86" s="13">
        <v>16</v>
      </c>
      <c r="S86" s="13">
        <v>1046</v>
      </c>
      <c r="T86" s="13">
        <v>91</v>
      </c>
      <c r="U86" s="13">
        <v>489</v>
      </c>
      <c r="V86" s="13">
        <v>254</v>
      </c>
      <c r="W86" s="13">
        <v>0</v>
      </c>
      <c r="X86" s="13">
        <v>137</v>
      </c>
      <c r="Y86" s="13">
        <v>5</v>
      </c>
      <c r="Z86" s="13"/>
      <c r="AA86" s="13">
        <v>21825779</v>
      </c>
      <c r="AB86" s="13"/>
      <c r="AC86" s="13"/>
      <c r="AD86" s="13"/>
      <c r="AE86" s="13"/>
      <c r="AF86" s="13"/>
      <c r="AG86" s="13"/>
      <c r="AH86" s="13"/>
      <c r="AI86" s="13" t="s">
        <v>584</v>
      </c>
      <c r="AJ86" s="13">
        <v>5485</v>
      </c>
      <c r="AK86" s="13" t="s">
        <v>103</v>
      </c>
      <c r="AL86" s="13">
        <v>780</v>
      </c>
      <c r="AM86" s="13">
        <v>4703</v>
      </c>
      <c r="AN86" s="13">
        <v>0</v>
      </c>
      <c r="AO86" s="13">
        <v>0</v>
      </c>
      <c r="AP86" s="13">
        <v>2</v>
      </c>
      <c r="AQ86" s="13">
        <v>0</v>
      </c>
      <c r="AR86" s="13">
        <v>0</v>
      </c>
      <c r="AS86" s="13">
        <v>182</v>
      </c>
      <c r="AT86" s="13"/>
      <c r="AU86" s="13">
        <v>3086</v>
      </c>
      <c r="AV86" s="13">
        <v>1402</v>
      </c>
      <c r="AW86" s="13">
        <v>997</v>
      </c>
      <c r="AX86" s="13">
        <v>0</v>
      </c>
      <c r="AY86" s="13"/>
      <c r="AZ86" s="13">
        <v>504</v>
      </c>
      <c r="BA86" s="13">
        <v>421</v>
      </c>
      <c r="BB86" s="13">
        <v>4595</v>
      </c>
      <c r="BC86" s="13">
        <v>0</v>
      </c>
      <c r="BD86" s="13">
        <v>23</v>
      </c>
      <c r="BE86" s="13">
        <v>0</v>
      </c>
      <c r="BF86" s="13">
        <v>16</v>
      </c>
      <c r="BG86" s="13">
        <v>0</v>
      </c>
      <c r="BH86" s="13"/>
      <c r="BI86" s="13">
        <v>10809270</v>
      </c>
      <c r="BJ86" s="13"/>
      <c r="BK86" s="13"/>
      <c r="BL86" s="13"/>
      <c r="BM86" s="13"/>
      <c r="BN86" s="13"/>
      <c r="BO86" s="13"/>
      <c r="BP86" s="13"/>
      <c r="BQ86" s="13"/>
      <c r="BR86" s="13" t="s">
        <v>585</v>
      </c>
      <c r="BS86" s="13">
        <v>836</v>
      </c>
      <c r="BT86" s="13" t="s">
        <v>103</v>
      </c>
      <c r="BU86" s="13">
        <v>362</v>
      </c>
      <c r="BV86" s="13">
        <v>51</v>
      </c>
      <c r="BW86" s="13">
        <v>423</v>
      </c>
      <c r="BX86" s="13">
        <v>158</v>
      </c>
      <c r="BY86" s="13">
        <v>204</v>
      </c>
      <c r="BZ86" s="13">
        <v>13</v>
      </c>
      <c r="CA86" s="13">
        <v>38</v>
      </c>
      <c r="CB86" s="13"/>
      <c r="CC86" s="13">
        <v>212</v>
      </c>
      <c r="CD86" s="13" t="s">
        <v>103</v>
      </c>
      <c r="CE86" s="13">
        <v>136</v>
      </c>
      <c r="CF86" s="13">
        <v>76</v>
      </c>
      <c r="CG86" s="13"/>
      <c r="CH86" s="13">
        <v>279</v>
      </c>
      <c r="CI86" s="13">
        <v>239</v>
      </c>
      <c r="CJ86" s="13">
        <v>223</v>
      </c>
      <c r="CK86" s="13">
        <v>48</v>
      </c>
      <c r="CL86" s="13">
        <v>68</v>
      </c>
      <c r="CM86" s="13">
        <v>0</v>
      </c>
      <c r="CN86" s="13">
        <v>34</v>
      </c>
      <c r="CO86" s="13">
        <v>46</v>
      </c>
      <c r="CP86" s="13"/>
      <c r="CQ86" s="13">
        <v>3050926</v>
      </c>
      <c r="CR86" s="13"/>
      <c r="CS86" s="13"/>
      <c r="CT86" s="13"/>
      <c r="CU86" s="13"/>
      <c r="CV86" s="13"/>
      <c r="CW86" s="13"/>
      <c r="CX86" s="13"/>
      <c r="CY86" s="13" t="s">
        <v>585</v>
      </c>
    </row>
    <row r="87" spans="1:103" x14ac:dyDescent="0.35">
      <c r="A87" s="13">
        <v>343</v>
      </c>
      <c r="B87" s="13" t="s">
        <v>586</v>
      </c>
      <c r="C87" s="13">
        <v>2</v>
      </c>
      <c r="D87" s="13">
        <v>1304</v>
      </c>
      <c r="E87" s="13" t="s">
        <v>103</v>
      </c>
      <c r="F87" s="13">
        <v>315</v>
      </c>
      <c r="G87" s="13">
        <v>198</v>
      </c>
      <c r="H87" s="13">
        <v>582</v>
      </c>
      <c r="I87" s="13">
        <v>199</v>
      </c>
      <c r="J87" s="13">
        <v>0</v>
      </c>
      <c r="K87" s="13"/>
      <c r="L87" s="13"/>
      <c r="M87" s="13"/>
      <c r="N87" s="13" t="s">
        <v>587</v>
      </c>
      <c r="O87" s="13">
        <v>859</v>
      </c>
      <c r="P87" s="13">
        <v>445</v>
      </c>
      <c r="Q87" s="13"/>
      <c r="R87" s="13">
        <v>0</v>
      </c>
      <c r="S87" s="13">
        <v>721</v>
      </c>
      <c r="T87" s="13">
        <v>249</v>
      </c>
      <c r="U87" s="13">
        <v>133</v>
      </c>
      <c r="V87" s="13">
        <v>201</v>
      </c>
      <c r="W87" s="13">
        <v>0</v>
      </c>
      <c r="X87" s="13">
        <v>229</v>
      </c>
      <c r="Y87" s="13">
        <v>0</v>
      </c>
      <c r="Z87" s="13"/>
      <c r="AA87" s="13">
        <v>14639411.640000001</v>
      </c>
      <c r="AB87" s="13">
        <v>0</v>
      </c>
      <c r="AC87" s="13">
        <v>12881934.189999999</v>
      </c>
      <c r="AD87" s="13"/>
      <c r="AE87" s="13">
        <v>1127766.26</v>
      </c>
      <c r="AF87" s="13">
        <v>486411.19</v>
      </c>
      <c r="AG87" s="13">
        <v>143300</v>
      </c>
      <c r="AH87" s="13"/>
      <c r="AI87" s="13" t="s">
        <v>588</v>
      </c>
      <c r="AJ87" s="13">
        <v>731</v>
      </c>
      <c r="AK87" s="13" t="s">
        <v>108</v>
      </c>
      <c r="AL87" s="13"/>
      <c r="AM87" s="13"/>
      <c r="AN87" s="13"/>
      <c r="AO87" s="13"/>
      <c r="AP87" s="13"/>
      <c r="AQ87" s="13"/>
      <c r="AR87" s="13"/>
      <c r="AS87" s="13"/>
      <c r="AT87" s="13"/>
      <c r="AU87" s="13">
        <v>659</v>
      </c>
      <c r="AV87" s="13">
        <v>0</v>
      </c>
      <c r="AW87" s="13">
        <v>72</v>
      </c>
      <c r="AX87" s="13">
        <v>0</v>
      </c>
      <c r="AY87" s="13"/>
      <c r="AZ87" s="13">
        <v>621</v>
      </c>
      <c r="BA87" s="13">
        <v>0</v>
      </c>
      <c r="BB87" s="13">
        <v>110</v>
      </c>
      <c r="BC87" s="13">
        <v>0</v>
      </c>
      <c r="BD87" s="13">
        <v>0</v>
      </c>
      <c r="BE87" s="13">
        <v>0</v>
      </c>
      <c r="BF87" s="13">
        <v>0</v>
      </c>
      <c r="BG87" s="13">
        <v>0</v>
      </c>
      <c r="BH87" s="13"/>
      <c r="BI87" s="13">
        <v>264679.84000000003</v>
      </c>
      <c r="BJ87" s="13">
        <v>127579.01</v>
      </c>
      <c r="BK87" s="13">
        <v>0</v>
      </c>
      <c r="BL87" s="13">
        <v>137100.82999999999</v>
      </c>
      <c r="BM87" s="13">
        <v>0</v>
      </c>
      <c r="BN87" s="13">
        <v>0</v>
      </c>
      <c r="BO87" s="13">
        <v>0</v>
      </c>
      <c r="BP87" s="13">
        <v>0</v>
      </c>
      <c r="BQ87" s="13">
        <v>22886.9</v>
      </c>
      <c r="BR87" s="13"/>
      <c r="BS87" s="13">
        <v>361</v>
      </c>
      <c r="BT87" s="13" t="s">
        <v>108</v>
      </c>
      <c r="BU87" s="13"/>
      <c r="BV87" s="13"/>
      <c r="BW87" s="13"/>
      <c r="BX87" s="13"/>
      <c r="BY87" s="13"/>
      <c r="BZ87" s="13"/>
      <c r="CA87" s="13"/>
      <c r="CB87" s="13" t="s">
        <v>589</v>
      </c>
      <c r="CC87" s="13">
        <v>62</v>
      </c>
      <c r="CD87" s="13" t="s">
        <v>108</v>
      </c>
      <c r="CE87" s="13"/>
      <c r="CF87" s="13"/>
      <c r="CG87" s="13"/>
      <c r="CH87" s="13">
        <v>0</v>
      </c>
      <c r="CI87" s="13">
        <v>171</v>
      </c>
      <c r="CJ87" s="13">
        <v>181</v>
      </c>
      <c r="CK87" s="13">
        <v>9</v>
      </c>
      <c r="CL87" s="13">
        <v>53</v>
      </c>
      <c r="CM87" s="13"/>
      <c r="CN87" s="13">
        <v>51</v>
      </c>
      <c r="CO87" s="13">
        <v>0</v>
      </c>
      <c r="CP87" s="13"/>
      <c r="CQ87" s="13">
        <v>2619985.71</v>
      </c>
      <c r="CR87" s="13">
        <v>0</v>
      </c>
      <c r="CS87" s="13">
        <v>2095539.42</v>
      </c>
      <c r="CT87" s="13"/>
      <c r="CU87" s="13">
        <v>507445.29</v>
      </c>
      <c r="CV87" s="13">
        <v>17000</v>
      </c>
      <c r="CW87" s="13">
        <v>0</v>
      </c>
      <c r="CX87" s="13">
        <v>0</v>
      </c>
      <c r="CY87" s="13" t="s">
        <v>590</v>
      </c>
    </row>
    <row r="88" spans="1:103" x14ac:dyDescent="0.35">
      <c r="A88" s="13">
        <v>341</v>
      </c>
      <c r="B88" s="13" t="s">
        <v>591</v>
      </c>
      <c r="C88" s="13">
        <v>2</v>
      </c>
      <c r="D88" s="13">
        <v>2769</v>
      </c>
      <c r="E88" s="13" t="s">
        <v>103</v>
      </c>
      <c r="F88" s="13">
        <v>325</v>
      </c>
      <c r="G88" s="13">
        <v>345</v>
      </c>
      <c r="H88" s="13">
        <v>1859</v>
      </c>
      <c r="I88" s="13">
        <v>182</v>
      </c>
      <c r="J88" s="13">
        <v>58</v>
      </c>
      <c r="K88" s="13"/>
      <c r="L88" s="13"/>
      <c r="M88" s="13">
        <v>2687</v>
      </c>
      <c r="N88" s="13" t="s">
        <v>592</v>
      </c>
      <c r="O88" s="13">
        <v>1703</v>
      </c>
      <c r="P88" s="13">
        <v>1066</v>
      </c>
      <c r="Q88" s="13"/>
      <c r="R88" s="13">
        <v>164</v>
      </c>
      <c r="S88" s="13">
        <v>1968</v>
      </c>
      <c r="T88" s="13">
        <v>270</v>
      </c>
      <c r="U88" s="13">
        <v>53</v>
      </c>
      <c r="V88" s="13">
        <v>314</v>
      </c>
      <c r="W88" s="13"/>
      <c r="X88" s="13">
        <v>263</v>
      </c>
      <c r="Y88" s="13">
        <v>75</v>
      </c>
      <c r="Z88" s="13"/>
      <c r="AA88" s="13">
        <v>23161930</v>
      </c>
      <c r="AB88" s="13">
        <v>53161</v>
      </c>
      <c r="AC88" s="13">
        <v>18593154</v>
      </c>
      <c r="AD88" s="13">
        <v>2560338</v>
      </c>
      <c r="AE88" s="13">
        <v>768095</v>
      </c>
      <c r="AF88" s="13">
        <v>558234</v>
      </c>
      <c r="AG88" s="13">
        <v>0</v>
      </c>
      <c r="AH88" s="13">
        <v>279000</v>
      </c>
      <c r="AI88" s="13" t="s">
        <v>593</v>
      </c>
      <c r="AJ88" s="13">
        <v>3485</v>
      </c>
      <c r="AK88" s="13" t="s">
        <v>103</v>
      </c>
      <c r="AL88" s="13">
        <v>83</v>
      </c>
      <c r="AM88" s="13">
        <v>3314</v>
      </c>
      <c r="AN88" s="13">
        <v>2</v>
      </c>
      <c r="AO88" s="13">
        <v>0</v>
      </c>
      <c r="AP88" s="13">
        <v>86</v>
      </c>
      <c r="AQ88" s="13"/>
      <c r="AR88" s="13"/>
      <c r="AS88" s="13">
        <v>85</v>
      </c>
      <c r="AT88" s="13"/>
      <c r="AU88" s="13">
        <v>3369</v>
      </c>
      <c r="AV88" s="13"/>
      <c r="AW88" s="13">
        <v>15</v>
      </c>
      <c r="AX88" s="13">
        <v>86</v>
      </c>
      <c r="AY88" s="13" t="s">
        <v>594</v>
      </c>
      <c r="AZ88" s="13">
        <v>3404</v>
      </c>
      <c r="BA88" s="13">
        <v>98</v>
      </c>
      <c r="BB88" s="13">
        <v>0</v>
      </c>
      <c r="BC88" s="13">
        <v>0</v>
      </c>
      <c r="BD88" s="13">
        <v>0</v>
      </c>
      <c r="BE88" s="13">
        <v>0</v>
      </c>
      <c r="BF88" s="13"/>
      <c r="BG88" s="13">
        <v>0</v>
      </c>
      <c r="BH88" s="13" t="s">
        <v>595</v>
      </c>
      <c r="BI88" s="13">
        <v>1445407</v>
      </c>
      <c r="BJ88" s="13">
        <v>1123572</v>
      </c>
      <c r="BK88" s="13">
        <v>321835</v>
      </c>
      <c r="BL88" s="13">
        <v>0</v>
      </c>
      <c r="BM88" s="13">
        <v>0</v>
      </c>
      <c r="BN88" s="13">
        <v>0</v>
      </c>
      <c r="BO88" s="13">
        <v>0</v>
      </c>
      <c r="BP88" s="13">
        <v>0</v>
      </c>
      <c r="BQ88" s="13">
        <v>4862</v>
      </c>
      <c r="BR88" s="13"/>
      <c r="BS88" s="13">
        <v>456</v>
      </c>
      <c r="BT88" s="13" t="s">
        <v>103</v>
      </c>
      <c r="BU88" s="13">
        <v>455</v>
      </c>
      <c r="BV88" s="13"/>
      <c r="BW88" s="13">
        <v>1</v>
      </c>
      <c r="BX88" s="13">
        <v>140</v>
      </c>
      <c r="BY88" s="13">
        <v>314</v>
      </c>
      <c r="BZ88" s="13"/>
      <c r="CA88" s="13"/>
      <c r="CB88" s="13"/>
      <c r="CC88" s="13">
        <v>72</v>
      </c>
      <c r="CD88" s="13" t="s">
        <v>103</v>
      </c>
      <c r="CE88" s="13">
        <v>61</v>
      </c>
      <c r="CF88" s="13">
        <v>11</v>
      </c>
      <c r="CG88" s="13"/>
      <c r="CH88" s="13">
        <v>123</v>
      </c>
      <c r="CI88" s="13">
        <v>226</v>
      </c>
      <c r="CJ88" s="13">
        <v>37</v>
      </c>
      <c r="CK88" s="13">
        <v>13</v>
      </c>
      <c r="CL88" s="13">
        <v>56</v>
      </c>
      <c r="CM88" s="13">
        <v>0</v>
      </c>
      <c r="CN88" s="13">
        <v>49</v>
      </c>
      <c r="CO88" s="13">
        <v>83</v>
      </c>
      <c r="CP88" s="13"/>
      <c r="CQ88" s="13">
        <v>3047040</v>
      </c>
      <c r="CR88" s="13">
        <v>39870</v>
      </c>
      <c r="CS88" s="13">
        <v>2144637</v>
      </c>
      <c r="CT88" s="13">
        <v>330671</v>
      </c>
      <c r="CU88" s="13">
        <v>188401</v>
      </c>
      <c r="CV88" s="13">
        <v>99558</v>
      </c>
      <c r="CW88" s="13">
        <v>0</v>
      </c>
      <c r="CX88" s="13">
        <v>186400</v>
      </c>
      <c r="CY88" s="13" t="s">
        <v>596</v>
      </c>
    </row>
    <row r="89" spans="1:103" x14ac:dyDescent="0.35">
      <c r="A89" s="13">
        <v>845</v>
      </c>
      <c r="B89" s="13" t="s">
        <v>597</v>
      </c>
      <c r="C89" s="13">
        <v>2</v>
      </c>
      <c r="D89" s="13">
        <v>1885</v>
      </c>
      <c r="E89" s="13" t="s">
        <v>103</v>
      </c>
      <c r="F89" s="13">
        <v>71</v>
      </c>
      <c r="G89" s="13">
        <v>117</v>
      </c>
      <c r="H89" s="13">
        <v>1446</v>
      </c>
      <c r="I89" s="13">
        <v>121</v>
      </c>
      <c r="J89" s="13">
        <v>127</v>
      </c>
      <c r="K89" s="13"/>
      <c r="L89" s="13">
        <v>0</v>
      </c>
      <c r="M89" s="13">
        <v>1749</v>
      </c>
      <c r="N89" s="13" t="s">
        <v>598</v>
      </c>
      <c r="O89" s="13">
        <v>1834</v>
      </c>
      <c r="P89" s="13">
        <v>51</v>
      </c>
      <c r="Q89" s="13"/>
      <c r="R89" s="13">
        <v>22</v>
      </c>
      <c r="S89" s="13">
        <v>1391</v>
      </c>
      <c r="T89" s="13">
        <v>230</v>
      </c>
      <c r="U89" s="13">
        <v>0</v>
      </c>
      <c r="V89" s="13">
        <v>232</v>
      </c>
      <c r="W89" s="13">
        <v>10</v>
      </c>
      <c r="X89" s="13">
        <v>181</v>
      </c>
      <c r="Y89" s="13">
        <v>0</v>
      </c>
      <c r="Z89" s="13"/>
      <c r="AA89" s="13">
        <v>23728307</v>
      </c>
      <c r="AB89" s="13">
        <v>16720</v>
      </c>
      <c r="AC89" s="13">
        <v>23014787</v>
      </c>
      <c r="AD89" s="13"/>
      <c r="AE89" s="13">
        <v>0</v>
      </c>
      <c r="AF89" s="13">
        <v>696800</v>
      </c>
      <c r="AG89" s="13">
        <v>0</v>
      </c>
      <c r="AH89" s="13">
        <v>0</v>
      </c>
      <c r="AI89" s="13" t="s">
        <v>599</v>
      </c>
      <c r="AJ89" s="13">
        <v>3008</v>
      </c>
      <c r="AK89" s="13" t="s">
        <v>103</v>
      </c>
      <c r="AL89" s="13">
        <v>240</v>
      </c>
      <c r="AM89" s="13">
        <v>2744</v>
      </c>
      <c r="AN89" s="13">
        <v>4</v>
      </c>
      <c r="AO89" s="13">
        <v>0</v>
      </c>
      <c r="AP89" s="13">
        <v>20</v>
      </c>
      <c r="AQ89" s="13">
        <v>0</v>
      </c>
      <c r="AR89" s="13">
        <v>0</v>
      </c>
      <c r="AS89" s="13"/>
      <c r="AT89" s="13"/>
      <c r="AU89" s="13">
        <v>1881</v>
      </c>
      <c r="AV89" s="13">
        <v>648</v>
      </c>
      <c r="AW89" s="13">
        <v>395</v>
      </c>
      <c r="AX89" s="13">
        <v>84</v>
      </c>
      <c r="AY89" s="13" t="s">
        <v>600</v>
      </c>
      <c r="AZ89" s="13">
        <v>1798</v>
      </c>
      <c r="BA89" s="13">
        <v>96</v>
      </c>
      <c r="BB89" s="13">
        <v>1064</v>
      </c>
      <c r="BC89" s="13">
        <v>0</v>
      </c>
      <c r="BD89" s="13">
        <v>50</v>
      </c>
      <c r="BE89" s="13">
        <v>0</v>
      </c>
      <c r="BF89" s="13">
        <v>19</v>
      </c>
      <c r="BG89" s="13">
        <v>0</v>
      </c>
      <c r="BH89" s="13"/>
      <c r="BI89" s="13">
        <v>4550652</v>
      </c>
      <c r="BJ89" s="13">
        <v>1420500</v>
      </c>
      <c r="BK89" s="13">
        <v>898756</v>
      </c>
      <c r="BL89" s="13">
        <v>2198503</v>
      </c>
      <c r="BM89" s="13">
        <v>0</v>
      </c>
      <c r="BN89" s="13">
        <v>32893</v>
      </c>
      <c r="BO89" s="13">
        <v>0</v>
      </c>
      <c r="BP89" s="13">
        <v>0</v>
      </c>
      <c r="BQ89" s="13">
        <v>359618</v>
      </c>
      <c r="BR89" s="13"/>
      <c r="BS89" s="13">
        <v>138</v>
      </c>
      <c r="BT89" s="13" t="s">
        <v>103</v>
      </c>
      <c r="BU89" s="13">
        <v>93</v>
      </c>
      <c r="BV89" s="13">
        <v>42</v>
      </c>
      <c r="BW89" s="13">
        <v>0</v>
      </c>
      <c r="BX89" s="13">
        <v>0</v>
      </c>
      <c r="BY89" s="13">
        <v>90</v>
      </c>
      <c r="BZ89" s="13">
        <v>0</v>
      </c>
      <c r="CA89" s="13">
        <v>42</v>
      </c>
      <c r="CB89" s="13"/>
      <c r="CC89" s="13">
        <v>18</v>
      </c>
      <c r="CD89" s="13" t="s">
        <v>103</v>
      </c>
      <c r="CE89" s="13">
        <v>0</v>
      </c>
      <c r="CF89" s="13">
        <v>18</v>
      </c>
      <c r="CG89" s="13"/>
      <c r="CH89" s="13">
        <v>1</v>
      </c>
      <c r="CI89" s="13">
        <v>124</v>
      </c>
      <c r="CJ89" s="13">
        <v>0</v>
      </c>
      <c r="CK89" s="13">
        <v>0</v>
      </c>
      <c r="CL89" s="13">
        <v>13</v>
      </c>
      <c r="CM89" s="13"/>
      <c r="CN89" s="13">
        <v>32</v>
      </c>
      <c r="CO89" s="13"/>
      <c r="CP89" s="13"/>
      <c r="CQ89" s="13">
        <v>1622345</v>
      </c>
      <c r="CR89" s="13">
        <v>760</v>
      </c>
      <c r="CS89" s="13">
        <v>1576294</v>
      </c>
      <c r="CT89" s="13">
        <v>0</v>
      </c>
      <c r="CU89" s="13">
        <v>0</v>
      </c>
      <c r="CV89" s="13">
        <v>45291</v>
      </c>
      <c r="CW89" s="13">
        <v>0</v>
      </c>
      <c r="CX89" s="13"/>
      <c r="CY89" s="13"/>
    </row>
    <row r="90" spans="1:103" x14ac:dyDescent="0.35">
      <c r="A90" s="13">
        <v>855</v>
      </c>
      <c r="B90" s="13" t="s">
        <v>601</v>
      </c>
      <c r="C90" s="13">
        <v>2</v>
      </c>
      <c r="D90" s="13">
        <v>2648</v>
      </c>
      <c r="E90" s="13" t="s">
        <v>108</v>
      </c>
      <c r="F90" s="13"/>
      <c r="G90" s="13"/>
      <c r="H90" s="13"/>
      <c r="I90" s="13"/>
      <c r="J90" s="13"/>
      <c r="K90" s="13"/>
      <c r="L90" s="13"/>
      <c r="M90" s="13"/>
      <c r="N90" s="13"/>
      <c r="O90" s="13">
        <v>2425</v>
      </c>
      <c r="P90" s="13">
        <v>223</v>
      </c>
      <c r="Q90" s="13"/>
      <c r="R90" s="13"/>
      <c r="S90" s="13">
        <v>1416</v>
      </c>
      <c r="T90" s="13">
        <v>33</v>
      </c>
      <c r="U90" s="13">
        <v>438</v>
      </c>
      <c r="V90" s="13">
        <v>761</v>
      </c>
      <c r="W90" s="13"/>
      <c r="X90" s="13">
        <v>373</v>
      </c>
      <c r="Y90" s="13"/>
      <c r="Z90" s="13"/>
      <c r="AA90" s="13">
        <v>22402014</v>
      </c>
      <c r="AB90" s="13"/>
      <c r="AC90" s="13">
        <v>16846204</v>
      </c>
      <c r="AD90" s="13">
        <v>242262</v>
      </c>
      <c r="AE90" s="13">
        <v>3437113</v>
      </c>
      <c r="AF90" s="13">
        <v>1877945</v>
      </c>
      <c r="AG90" s="13"/>
      <c r="AH90" s="13"/>
      <c r="AI90" s="13" t="s">
        <v>602</v>
      </c>
      <c r="AJ90" s="13">
        <v>4895</v>
      </c>
      <c r="AK90" s="13" t="s">
        <v>108</v>
      </c>
      <c r="AL90" s="13"/>
      <c r="AM90" s="13"/>
      <c r="AN90" s="13"/>
      <c r="AO90" s="13"/>
      <c r="AP90" s="13"/>
      <c r="AQ90" s="13"/>
      <c r="AR90" s="13"/>
      <c r="AS90" s="13"/>
      <c r="AT90" s="13"/>
      <c r="AU90" s="13"/>
      <c r="AV90" s="13"/>
      <c r="AW90" s="13"/>
      <c r="AX90" s="13"/>
      <c r="AY90" s="13"/>
      <c r="AZ90" s="13">
        <v>246</v>
      </c>
      <c r="BA90" s="13">
        <v>550</v>
      </c>
      <c r="BB90" s="13">
        <v>4053</v>
      </c>
      <c r="BC90" s="13"/>
      <c r="BD90" s="13">
        <v>46</v>
      </c>
      <c r="BE90" s="13"/>
      <c r="BF90" s="13">
        <v>44</v>
      </c>
      <c r="BG90" s="13"/>
      <c r="BH90" s="13"/>
      <c r="BI90" s="13">
        <v>6847447</v>
      </c>
      <c r="BJ90" s="13">
        <v>124429</v>
      </c>
      <c r="BK90" s="13">
        <v>2473348</v>
      </c>
      <c r="BL90" s="13">
        <v>4224099</v>
      </c>
      <c r="BM90" s="13"/>
      <c r="BN90" s="13">
        <v>32911</v>
      </c>
      <c r="BO90" s="13"/>
      <c r="BP90" s="13"/>
      <c r="BQ90" s="13"/>
      <c r="BR90" s="13" t="s">
        <v>603</v>
      </c>
      <c r="BS90" s="13">
        <v>765</v>
      </c>
      <c r="BT90" s="13" t="s">
        <v>108</v>
      </c>
      <c r="BU90" s="13"/>
      <c r="BV90" s="13"/>
      <c r="BW90" s="13"/>
      <c r="BX90" s="13"/>
      <c r="BY90" s="13"/>
      <c r="BZ90" s="13"/>
      <c r="CA90" s="13"/>
      <c r="CB90" s="13"/>
      <c r="CC90" s="13"/>
      <c r="CD90" s="13"/>
      <c r="CE90" s="13"/>
      <c r="CF90" s="13"/>
      <c r="CG90" s="13"/>
      <c r="CH90" s="13"/>
      <c r="CI90" s="13">
        <v>297</v>
      </c>
      <c r="CJ90" s="13">
        <v>15</v>
      </c>
      <c r="CK90" s="13">
        <v>38</v>
      </c>
      <c r="CL90" s="13">
        <v>415</v>
      </c>
      <c r="CM90" s="13"/>
      <c r="CN90" s="13">
        <v>85</v>
      </c>
      <c r="CO90" s="13"/>
      <c r="CP90" s="13"/>
      <c r="CQ90" s="13">
        <v>4421413</v>
      </c>
      <c r="CR90" s="13"/>
      <c r="CS90" s="13">
        <v>2989505</v>
      </c>
      <c r="CT90" s="13">
        <v>191871</v>
      </c>
      <c r="CU90" s="13">
        <v>298197</v>
      </c>
      <c r="CV90" s="13">
        <v>1024109</v>
      </c>
      <c r="CW90" s="13"/>
      <c r="CX90" s="13"/>
      <c r="CY90" s="13" t="s">
        <v>604</v>
      </c>
    </row>
    <row r="91" spans="1:103" x14ac:dyDescent="0.35">
      <c r="A91" s="13">
        <v>307</v>
      </c>
      <c r="B91" s="13" t="s">
        <v>605</v>
      </c>
      <c r="C91" s="13">
        <v>2</v>
      </c>
      <c r="D91" s="13">
        <v>1028</v>
      </c>
      <c r="E91" s="13" t="s">
        <v>103</v>
      </c>
      <c r="F91" s="13">
        <v>24</v>
      </c>
      <c r="G91" s="13">
        <v>35</v>
      </c>
      <c r="H91" s="13">
        <v>735</v>
      </c>
      <c r="I91" s="13">
        <v>108</v>
      </c>
      <c r="J91" s="13">
        <v>126</v>
      </c>
      <c r="K91" s="13">
        <v>7</v>
      </c>
      <c r="L91" s="13">
        <v>4</v>
      </c>
      <c r="M91" s="13">
        <v>1025</v>
      </c>
      <c r="N91" s="13"/>
      <c r="O91" s="13">
        <v>315</v>
      </c>
      <c r="P91" s="13">
        <v>124</v>
      </c>
      <c r="Q91" s="13" t="s">
        <v>606</v>
      </c>
      <c r="R91" s="13"/>
      <c r="S91" s="13"/>
      <c r="T91" s="13"/>
      <c r="U91" s="13"/>
      <c r="V91" s="13">
        <v>86</v>
      </c>
      <c r="W91" s="13"/>
      <c r="X91" s="13">
        <v>139</v>
      </c>
      <c r="Y91" s="13">
        <v>33</v>
      </c>
      <c r="Z91" s="13" t="s">
        <v>607</v>
      </c>
      <c r="AA91" s="13">
        <v>13508342</v>
      </c>
      <c r="AB91" s="13"/>
      <c r="AC91" s="13"/>
      <c r="AD91" s="13"/>
      <c r="AE91" s="13"/>
      <c r="AF91" s="13">
        <v>375000</v>
      </c>
      <c r="AG91" s="13"/>
      <c r="AH91" s="13">
        <v>208000</v>
      </c>
      <c r="AI91" s="13" t="s">
        <v>608</v>
      </c>
      <c r="AJ91" s="13">
        <v>0</v>
      </c>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v>0</v>
      </c>
      <c r="BJ91" s="13"/>
      <c r="BK91" s="13"/>
      <c r="BL91" s="13"/>
      <c r="BM91" s="13"/>
      <c r="BN91" s="13"/>
      <c r="BO91" s="13"/>
      <c r="BP91" s="13"/>
      <c r="BQ91" s="13"/>
      <c r="BR91" s="13"/>
      <c r="BS91" s="13">
        <v>241</v>
      </c>
      <c r="BT91" s="13" t="s">
        <v>103</v>
      </c>
      <c r="BU91" s="13">
        <v>150</v>
      </c>
      <c r="BV91" s="13">
        <v>91</v>
      </c>
      <c r="BW91" s="13">
        <v>0</v>
      </c>
      <c r="BX91" s="13">
        <v>25</v>
      </c>
      <c r="BY91" s="13">
        <v>125</v>
      </c>
      <c r="BZ91" s="13">
        <v>35</v>
      </c>
      <c r="CA91" s="13">
        <v>56</v>
      </c>
      <c r="CB91" s="13"/>
      <c r="CC91" s="13">
        <v>81</v>
      </c>
      <c r="CD91" s="13" t="s">
        <v>103</v>
      </c>
      <c r="CE91" s="13">
        <v>29</v>
      </c>
      <c r="CF91" s="13">
        <v>52</v>
      </c>
      <c r="CG91" s="13"/>
      <c r="CH91" s="13"/>
      <c r="CI91" s="13"/>
      <c r="CJ91" s="13"/>
      <c r="CK91" s="13"/>
      <c r="CL91" s="13">
        <v>17</v>
      </c>
      <c r="CM91" s="13"/>
      <c r="CN91" s="13">
        <v>11</v>
      </c>
      <c r="CO91" s="13">
        <v>22</v>
      </c>
      <c r="CP91" s="13"/>
      <c r="CQ91" s="13">
        <v>3483283</v>
      </c>
      <c r="CR91" s="13"/>
      <c r="CS91" s="13"/>
      <c r="CT91" s="13"/>
      <c r="CU91" s="13"/>
      <c r="CV91" s="13">
        <v>65000</v>
      </c>
      <c r="CW91" s="13"/>
      <c r="CX91" s="13"/>
      <c r="CY91" s="13" t="s">
        <v>609</v>
      </c>
    </row>
    <row r="92" spans="1:103" x14ac:dyDescent="0.35">
      <c r="A92" s="13">
        <v>826</v>
      </c>
      <c r="B92" s="13" t="s">
        <v>610</v>
      </c>
      <c r="C92" s="13">
        <v>2</v>
      </c>
      <c r="D92" s="13">
        <v>853</v>
      </c>
      <c r="E92" s="13" t="s">
        <v>103</v>
      </c>
      <c r="F92" s="13">
        <v>77</v>
      </c>
      <c r="G92" s="13">
        <v>65</v>
      </c>
      <c r="H92" s="13">
        <v>650</v>
      </c>
      <c r="I92" s="13">
        <v>47</v>
      </c>
      <c r="J92" s="13">
        <v>14</v>
      </c>
      <c r="K92" s="13">
        <v>66</v>
      </c>
      <c r="L92" s="13">
        <v>41</v>
      </c>
      <c r="M92" s="13">
        <v>853</v>
      </c>
      <c r="N92" s="13"/>
      <c r="O92" s="13"/>
      <c r="P92" s="13"/>
      <c r="Q92" s="13" t="s">
        <v>611</v>
      </c>
      <c r="R92" s="13">
        <v>0</v>
      </c>
      <c r="S92" s="13">
        <v>258</v>
      </c>
      <c r="T92" s="13">
        <v>381</v>
      </c>
      <c r="U92" s="13">
        <v>0</v>
      </c>
      <c r="V92" s="13">
        <v>214</v>
      </c>
      <c r="W92" s="13">
        <v>0</v>
      </c>
      <c r="X92" s="13">
        <v>12</v>
      </c>
      <c r="Y92" s="13">
        <v>0</v>
      </c>
      <c r="Z92" s="13" t="s">
        <v>612</v>
      </c>
      <c r="AA92" s="13">
        <v>5253484</v>
      </c>
      <c r="AB92" s="13">
        <v>0</v>
      </c>
      <c r="AC92" s="13">
        <v>2849443.78</v>
      </c>
      <c r="AD92" s="13">
        <v>2896855.9</v>
      </c>
      <c r="AE92" s="13">
        <v>0</v>
      </c>
      <c r="AF92" s="13">
        <v>520107.21</v>
      </c>
      <c r="AG92" s="13">
        <v>0</v>
      </c>
      <c r="AH92" s="13">
        <v>0</v>
      </c>
      <c r="AI92" s="13" t="s">
        <v>613</v>
      </c>
      <c r="AJ92" s="13">
        <v>608</v>
      </c>
      <c r="AK92" s="13" t="s">
        <v>103</v>
      </c>
      <c r="AL92" s="13">
        <v>133</v>
      </c>
      <c r="AM92" s="13">
        <v>445</v>
      </c>
      <c r="AN92" s="13">
        <v>0</v>
      </c>
      <c r="AO92" s="13">
        <v>0</v>
      </c>
      <c r="AP92" s="13">
        <v>30</v>
      </c>
      <c r="AQ92" s="13">
        <v>0</v>
      </c>
      <c r="AR92" s="13">
        <v>0</v>
      </c>
      <c r="AS92" s="13"/>
      <c r="AT92" s="13"/>
      <c r="AU92" s="13">
        <v>371</v>
      </c>
      <c r="AV92" s="13">
        <v>141</v>
      </c>
      <c r="AW92" s="13">
        <v>16</v>
      </c>
      <c r="AX92" s="13">
        <v>80</v>
      </c>
      <c r="AY92" s="13"/>
      <c r="AZ92" s="13">
        <v>150</v>
      </c>
      <c r="BA92" s="13">
        <v>28</v>
      </c>
      <c r="BB92" s="13">
        <v>409</v>
      </c>
      <c r="BC92" s="13">
        <v>0</v>
      </c>
      <c r="BD92" s="13">
        <v>19</v>
      </c>
      <c r="BE92" s="13">
        <v>0</v>
      </c>
      <c r="BF92" s="13">
        <v>0</v>
      </c>
      <c r="BG92" s="13">
        <v>0</v>
      </c>
      <c r="BH92" s="13"/>
      <c r="BI92" s="13">
        <v>1803342</v>
      </c>
      <c r="BJ92" s="13">
        <v>120000</v>
      </c>
      <c r="BK92" s="13">
        <v>483518.48</v>
      </c>
      <c r="BL92" s="13">
        <v>676503.36</v>
      </c>
      <c r="BM92" s="13">
        <v>0</v>
      </c>
      <c r="BN92" s="13">
        <v>47767.519999999997</v>
      </c>
      <c r="BO92" s="13">
        <v>0</v>
      </c>
      <c r="BP92" s="13">
        <v>0</v>
      </c>
      <c r="BQ92" s="13">
        <v>0</v>
      </c>
      <c r="BR92" s="13" t="s">
        <v>614</v>
      </c>
      <c r="BS92" s="13">
        <v>227</v>
      </c>
      <c r="BT92" s="13" t="s">
        <v>103</v>
      </c>
      <c r="BU92" s="13">
        <v>170</v>
      </c>
      <c r="BV92" s="13">
        <v>57</v>
      </c>
      <c r="BW92" s="13">
        <v>0</v>
      </c>
      <c r="BX92" s="13">
        <v>44</v>
      </c>
      <c r="BY92" s="13">
        <v>126</v>
      </c>
      <c r="BZ92" s="13">
        <v>37</v>
      </c>
      <c r="CA92" s="13">
        <v>20</v>
      </c>
      <c r="CB92" s="13"/>
      <c r="CC92" s="13">
        <v>39</v>
      </c>
      <c r="CD92" s="13" t="s">
        <v>103</v>
      </c>
      <c r="CE92" s="13">
        <v>27</v>
      </c>
      <c r="CF92" s="13">
        <v>12</v>
      </c>
      <c r="CG92" s="13"/>
      <c r="CH92" s="13">
        <v>0</v>
      </c>
      <c r="CI92" s="13">
        <v>78</v>
      </c>
      <c r="CJ92" s="13">
        <v>81</v>
      </c>
      <c r="CK92" s="13">
        <v>0</v>
      </c>
      <c r="CL92" s="13">
        <v>68</v>
      </c>
      <c r="CM92" s="13">
        <v>4</v>
      </c>
      <c r="CN92" s="13">
        <v>8</v>
      </c>
      <c r="CO92" s="13">
        <v>0</v>
      </c>
      <c r="CP92" s="13" t="s">
        <v>615</v>
      </c>
      <c r="CQ92" s="13">
        <v>1446012</v>
      </c>
      <c r="CR92" s="13">
        <v>0</v>
      </c>
      <c r="CS92" s="13">
        <v>1168763.72</v>
      </c>
      <c r="CT92" s="13">
        <v>0</v>
      </c>
      <c r="CU92" s="13">
        <v>0</v>
      </c>
      <c r="CV92" s="13">
        <v>207205.44</v>
      </c>
      <c r="CW92" s="13"/>
      <c r="CX92" s="13">
        <v>0</v>
      </c>
      <c r="CY92" s="13" t="s">
        <v>615</v>
      </c>
    </row>
    <row r="93" spans="1:103" x14ac:dyDescent="0.35">
      <c r="A93" s="13">
        <v>822</v>
      </c>
      <c r="B93" s="13" t="s">
        <v>616</v>
      </c>
      <c r="C93" s="13">
        <v>2</v>
      </c>
      <c r="D93" s="13">
        <v>546</v>
      </c>
      <c r="E93" s="13" t="s">
        <v>103</v>
      </c>
      <c r="F93" s="13">
        <v>22</v>
      </c>
      <c r="G93" s="13">
        <v>60</v>
      </c>
      <c r="H93" s="13">
        <v>408</v>
      </c>
      <c r="I93" s="13">
        <v>28</v>
      </c>
      <c r="J93" s="13">
        <v>28</v>
      </c>
      <c r="K93" s="13">
        <v>14</v>
      </c>
      <c r="L93" s="13">
        <v>45</v>
      </c>
      <c r="M93" s="13">
        <v>545</v>
      </c>
      <c r="N93" s="13"/>
      <c r="O93" s="13">
        <v>371</v>
      </c>
      <c r="P93" s="13">
        <v>117</v>
      </c>
      <c r="Q93" s="13"/>
      <c r="R93" s="13">
        <v>0</v>
      </c>
      <c r="S93" s="13">
        <v>212</v>
      </c>
      <c r="T93" s="13">
        <v>178</v>
      </c>
      <c r="U93" s="13">
        <v>93</v>
      </c>
      <c r="V93" s="13">
        <v>63</v>
      </c>
      <c r="W93" s="13">
        <v>0</v>
      </c>
      <c r="X93" s="13">
        <v>95</v>
      </c>
      <c r="Y93" s="13">
        <v>0</v>
      </c>
      <c r="Z93" s="13"/>
      <c r="AA93" s="13">
        <v>2953260.57</v>
      </c>
      <c r="AB93" s="13">
        <v>0</v>
      </c>
      <c r="AC93" s="13">
        <v>1531916.46</v>
      </c>
      <c r="AD93" s="13">
        <v>652987.38</v>
      </c>
      <c r="AE93" s="13">
        <v>682868.16</v>
      </c>
      <c r="AF93" s="13">
        <v>85487.57</v>
      </c>
      <c r="AG93" s="13">
        <v>0</v>
      </c>
      <c r="AH93" s="13"/>
      <c r="AI93" s="13"/>
      <c r="AJ93" s="13">
        <v>1510</v>
      </c>
      <c r="AK93" s="13" t="s">
        <v>103</v>
      </c>
      <c r="AL93" s="13">
        <v>164</v>
      </c>
      <c r="AM93" s="13">
        <v>1299</v>
      </c>
      <c r="AN93" s="13">
        <v>0</v>
      </c>
      <c r="AO93" s="13">
        <v>0</v>
      </c>
      <c r="AP93" s="13">
        <v>47</v>
      </c>
      <c r="AQ93" s="13">
        <v>0</v>
      </c>
      <c r="AR93" s="13">
        <v>0</v>
      </c>
      <c r="AS93" s="13">
        <v>26</v>
      </c>
      <c r="AT93" s="13"/>
      <c r="AU93" s="13">
        <v>384</v>
      </c>
      <c r="AV93" s="13">
        <v>249</v>
      </c>
      <c r="AW93" s="13">
        <v>61</v>
      </c>
      <c r="AX93" s="13">
        <v>815</v>
      </c>
      <c r="AY93" s="13"/>
      <c r="AZ93" s="13">
        <v>96</v>
      </c>
      <c r="BA93" s="13">
        <v>168</v>
      </c>
      <c r="BB93" s="13">
        <v>1231</v>
      </c>
      <c r="BC93" s="13">
        <v>0</v>
      </c>
      <c r="BD93" s="13">
        <v>15</v>
      </c>
      <c r="BE93" s="13">
        <v>0</v>
      </c>
      <c r="BF93" s="13">
        <v>18</v>
      </c>
      <c r="BG93" s="13">
        <v>0</v>
      </c>
      <c r="BH93" s="13"/>
      <c r="BI93" s="13">
        <v>2075290</v>
      </c>
      <c r="BJ93" s="13">
        <v>67900</v>
      </c>
      <c r="BK93" s="13">
        <v>553954</v>
      </c>
      <c r="BL93" s="13">
        <v>1435538</v>
      </c>
      <c r="BM93" s="13">
        <v>0</v>
      </c>
      <c r="BN93" s="13">
        <v>17895</v>
      </c>
      <c r="BO93" s="13">
        <v>0</v>
      </c>
      <c r="BP93" s="13">
        <v>0</v>
      </c>
      <c r="BQ93" s="13">
        <v>88838</v>
      </c>
      <c r="BR93" s="13"/>
      <c r="BS93" s="13">
        <v>193</v>
      </c>
      <c r="BT93" s="13" t="s">
        <v>103</v>
      </c>
      <c r="BU93" s="13">
        <v>93</v>
      </c>
      <c r="BV93" s="13">
        <v>35</v>
      </c>
      <c r="BW93" s="13">
        <v>65</v>
      </c>
      <c r="BX93" s="13">
        <v>18</v>
      </c>
      <c r="BY93" s="13">
        <v>75</v>
      </c>
      <c r="BZ93" s="13">
        <v>17</v>
      </c>
      <c r="CA93" s="13">
        <v>18</v>
      </c>
      <c r="CB93" s="13"/>
      <c r="CC93" s="13">
        <v>21</v>
      </c>
      <c r="CD93" s="13" t="s">
        <v>103</v>
      </c>
      <c r="CE93" s="13">
        <v>7</v>
      </c>
      <c r="CF93" s="13">
        <v>14</v>
      </c>
      <c r="CG93" s="13"/>
      <c r="CH93" s="13">
        <v>17</v>
      </c>
      <c r="CI93" s="13">
        <v>43</v>
      </c>
      <c r="CJ93" s="13">
        <v>71</v>
      </c>
      <c r="CK93" s="13">
        <v>12</v>
      </c>
      <c r="CL93" s="13">
        <v>50</v>
      </c>
      <c r="CM93" s="13">
        <v>0</v>
      </c>
      <c r="CN93" s="13">
        <v>8</v>
      </c>
      <c r="CO93" s="13">
        <v>0</v>
      </c>
      <c r="CP93" s="13"/>
      <c r="CQ93" s="13">
        <v>588330.9</v>
      </c>
      <c r="CR93" s="13">
        <v>3400</v>
      </c>
      <c r="CS93" s="13">
        <v>319894.21000000002</v>
      </c>
      <c r="CT93" s="13">
        <v>121179.15</v>
      </c>
      <c r="CU93" s="13">
        <v>52528.32</v>
      </c>
      <c r="CV93" s="13">
        <v>91329.22</v>
      </c>
      <c r="CW93" s="13"/>
      <c r="CX93" s="13"/>
      <c r="CY93" s="13"/>
    </row>
    <row r="94" spans="1:103" x14ac:dyDescent="0.35">
      <c r="A94" s="13">
        <v>850</v>
      </c>
      <c r="B94" s="13" t="s">
        <v>617</v>
      </c>
      <c r="C94" s="13">
        <v>2</v>
      </c>
      <c r="D94" s="13">
        <v>4826</v>
      </c>
      <c r="E94" s="13" t="s">
        <v>103</v>
      </c>
      <c r="F94" s="13">
        <v>310</v>
      </c>
      <c r="G94" s="13">
        <v>650</v>
      </c>
      <c r="H94" s="13">
        <v>2570</v>
      </c>
      <c r="I94" s="13">
        <v>1239</v>
      </c>
      <c r="J94" s="13">
        <v>57</v>
      </c>
      <c r="K94" s="13">
        <v>73</v>
      </c>
      <c r="L94" s="13">
        <v>91</v>
      </c>
      <c r="M94" s="13">
        <v>4625</v>
      </c>
      <c r="N94" s="13"/>
      <c r="O94" s="13">
        <v>4281</v>
      </c>
      <c r="P94" s="13">
        <v>545</v>
      </c>
      <c r="Q94" s="13"/>
      <c r="R94" s="13">
        <v>141</v>
      </c>
      <c r="S94" s="13">
        <v>3134</v>
      </c>
      <c r="T94" s="13">
        <v>863</v>
      </c>
      <c r="U94" s="13">
        <v>0</v>
      </c>
      <c r="V94" s="13">
        <v>688</v>
      </c>
      <c r="W94" s="13">
        <v>0</v>
      </c>
      <c r="X94" s="13">
        <v>595</v>
      </c>
      <c r="Y94" s="13">
        <v>0</v>
      </c>
      <c r="Z94" s="13" t="s">
        <v>618</v>
      </c>
      <c r="AA94" s="13">
        <v>55763400</v>
      </c>
      <c r="AB94" s="13">
        <v>22000</v>
      </c>
      <c r="AC94" s="13">
        <v>43299000</v>
      </c>
      <c r="AD94" s="13">
        <v>3453000</v>
      </c>
      <c r="AE94" s="13">
        <v>0</v>
      </c>
      <c r="AF94" s="13">
        <v>3100000</v>
      </c>
      <c r="AG94" s="13">
        <v>5889000</v>
      </c>
      <c r="AH94" s="13">
        <v>0</v>
      </c>
      <c r="AI94" s="13" t="s">
        <v>619</v>
      </c>
      <c r="AJ94" s="13">
        <v>9342</v>
      </c>
      <c r="AK94" s="13" t="s">
        <v>103</v>
      </c>
      <c r="AL94" s="13">
        <v>1133</v>
      </c>
      <c r="AM94" s="13">
        <v>7887</v>
      </c>
      <c r="AN94" s="13">
        <v>89</v>
      </c>
      <c r="AO94" s="13">
        <v>27</v>
      </c>
      <c r="AP94" s="13">
        <v>206</v>
      </c>
      <c r="AQ94" s="13">
        <v>1</v>
      </c>
      <c r="AR94" s="13">
        <v>10</v>
      </c>
      <c r="AS94" s="13">
        <v>496</v>
      </c>
      <c r="AT94" s="13"/>
      <c r="AU94" s="13">
        <v>6771</v>
      </c>
      <c r="AV94" s="13">
        <v>1477</v>
      </c>
      <c r="AW94" s="13">
        <v>589</v>
      </c>
      <c r="AX94" s="13">
        <v>505</v>
      </c>
      <c r="AY94" s="13"/>
      <c r="AZ94" s="13">
        <v>1599</v>
      </c>
      <c r="BA94" s="13">
        <v>1101</v>
      </c>
      <c r="BB94" s="13">
        <v>6517</v>
      </c>
      <c r="BC94" s="13">
        <v>0</v>
      </c>
      <c r="BD94" s="13">
        <v>125</v>
      </c>
      <c r="BE94" s="13">
        <v>0</v>
      </c>
      <c r="BF94" s="13">
        <v>142</v>
      </c>
      <c r="BG94" s="13">
        <v>0</v>
      </c>
      <c r="BH94" s="13"/>
      <c r="BI94" s="13">
        <v>20436000</v>
      </c>
      <c r="BJ94" s="13">
        <v>1081000</v>
      </c>
      <c r="BK94" s="13">
        <v>8649000</v>
      </c>
      <c r="BL94" s="13">
        <v>10546000</v>
      </c>
      <c r="BM94" s="13">
        <v>0</v>
      </c>
      <c r="BN94" s="13">
        <v>160000</v>
      </c>
      <c r="BO94" s="13">
        <v>0</v>
      </c>
      <c r="BP94" s="13">
        <v>0</v>
      </c>
      <c r="BQ94" s="13">
        <v>2527193</v>
      </c>
      <c r="BR94" s="13" t="s">
        <v>620</v>
      </c>
      <c r="BS94" s="13">
        <v>657</v>
      </c>
      <c r="BT94" s="13" t="s">
        <v>103</v>
      </c>
      <c r="BU94" s="13">
        <v>626</v>
      </c>
      <c r="BV94" s="13">
        <v>19</v>
      </c>
      <c r="BW94" s="13">
        <v>12</v>
      </c>
      <c r="BX94" s="13">
        <v>387</v>
      </c>
      <c r="BY94" s="13">
        <v>239</v>
      </c>
      <c r="BZ94" s="13">
        <v>12</v>
      </c>
      <c r="CA94" s="13">
        <v>7</v>
      </c>
      <c r="CB94" s="13" t="s">
        <v>621</v>
      </c>
      <c r="CC94" s="13">
        <v>163</v>
      </c>
      <c r="CD94" s="13" t="s">
        <v>103</v>
      </c>
      <c r="CE94" s="13">
        <v>70</v>
      </c>
      <c r="CF94" s="13">
        <v>93</v>
      </c>
      <c r="CG94" s="13"/>
      <c r="CH94" s="13">
        <v>14</v>
      </c>
      <c r="CI94" s="13">
        <v>559</v>
      </c>
      <c r="CJ94" s="13">
        <v>47</v>
      </c>
      <c r="CK94" s="13">
        <v>0</v>
      </c>
      <c r="CL94" s="13">
        <v>37</v>
      </c>
      <c r="CM94" s="13">
        <v>0</v>
      </c>
      <c r="CN94" s="13">
        <v>0</v>
      </c>
      <c r="CO94" s="13">
        <v>0</v>
      </c>
      <c r="CP94" s="13" t="s">
        <v>619</v>
      </c>
      <c r="CQ94" s="13">
        <v>5092000</v>
      </c>
      <c r="CR94" s="13">
        <v>13000</v>
      </c>
      <c r="CS94" s="13">
        <v>4134000</v>
      </c>
      <c r="CT94" s="13">
        <v>167000</v>
      </c>
      <c r="CU94" s="13">
        <v>0</v>
      </c>
      <c r="CV94" s="13">
        <v>240000</v>
      </c>
      <c r="CW94" s="13">
        <v>538000</v>
      </c>
      <c r="CX94" s="13">
        <v>0</v>
      </c>
      <c r="CY94" s="13" t="s">
        <v>619</v>
      </c>
    </row>
    <row r="95" spans="1:103" x14ac:dyDescent="0.35">
      <c r="A95" s="13">
        <v>332</v>
      </c>
      <c r="B95" s="13" t="s">
        <v>622</v>
      </c>
      <c r="C95" s="13">
        <v>2</v>
      </c>
      <c r="D95" s="13">
        <v>999</v>
      </c>
      <c r="E95" s="13" t="s">
        <v>103</v>
      </c>
      <c r="F95" s="13">
        <v>113</v>
      </c>
      <c r="G95" s="13">
        <v>69</v>
      </c>
      <c r="H95" s="13">
        <v>577</v>
      </c>
      <c r="I95" s="13">
        <v>186</v>
      </c>
      <c r="J95" s="13">
        <v>54</v>
      </c>
      <c r="K95" s="13">
        <v>53</v>
      </c>
      <c r="L95" s="13">
        <v>26</v>
      </c>
      <c r="M95" s="13">
        <v>925</v>
      </c>
      <c r="N95" s="13"/>
      <c r="O95" s="13">
        <v>903</v>
      </c>
      <c r="P95" s="13">
        <v>96</v>
      </c>
      <c r="Q95" s="13"/>
      <c r="R95" s="13">
        <v>0</v>
      </c>
      <c r="S95" s="13">
        <v>623</v>
      </c>
      <c r="T95" s="13">
        <v>249</v>
      </c>
      <c r="U95" s="13">
        <v>0</v>
      </c>
      <c r="V95" s="13">
        <v>130</v>
      </c>
      <c r="W95" s="13">
        <v>0</v>
      </c>
      <c r="X95" s="13">
        <v>95</v>
      </c>
      <c r="Y95" s="13">
        <v>0</v>
      </c>
      <c r="Z95" s="13"/>
      <c r="AA95" s="13">
        <v>6127060.5</v>
      </c>
      <c r="AB95" s="13"/>
      <c r="AC95" s="13"/>
      <c r="AD95" s="13"/>
      <c r="AE95" s="13"/>
      <c r="AF95" s="13">
        <v>132903.15</v>
      </c>
      <c r="AG95" s="13"/>
      <c r="AH95" s="13"/>
      <c r="AI95" s="13" t="s">
        <v>623</v>
      </c>
      <c r="AJ95" s="13">
        <v>91</v>
      </c>
      <c r="AK95" s="13" t="s">
        <v>103</v>
      </c>
      <c r="AL95" s="13">
        <v>8</v>
      </c>
      <c r="AM95" s="13">
        <v>74</v>
      </c>
      <c r="AN95" s="13">
        <v>4</v>
      </c>
      <c r="AO95" s="13"/>
      <c r="AP95" s="13">
        <v>5</v>
      </c>
      <c r="AQ95" s="13">
        <v>2</v>
      </c>
      <c r="AR95" s="13">
        <v>0</v>
      </c>
      <c r="AS95" s="13">
        <v>2</v>
      </c>
      <c r="AT95" s="13"/>
      <c r="AU95" s="13">
        <v>49</v>
      </c>
      <c r="AV95" s="13">
        <v>0</v>
      </c>
      <c r="AW95" s="13">
        <v>39</v>
      </c>
      <c r="AX95" s="13">
        <v>3</v>
      </c>
      <c r="AY95" s="13"/>
      <c r="AZ95" s="13">
        <v>69</v>
      </c>
      <c r="BA95" s="13">
        <v>5</v>
      </c>
      <c r="BB95" s="13">
        <v>1</v>
      </c>
      <c r="BC95" s="13">
        <v>0</v>
      </c>
      <c r="BD95" s="13">
        <v>16</v>
      </c>
      <c r="BE95" s="13">
        <v>0</v>
      </c>
      <c r="BF95" s="13">
        <v>4</v>
      </c>
      <c r="BG95" s="13">
        <v>0</v>
      </c>
      <c r="BH95" s="13"/>
      <c r="BI95" s="13">
        <v>0</v>
      </c>
      <c r="BJ95" s="13"/>
      <c r="BK95" s="13"/>
      <c r="BL95" s="13"/>
      <c r="BM95" s="13"/>
      <c r="BN95" s="13">
        <v>13409.62</v>
      </c>
      <c r="BO95" s="13"/>
      <c r="BP95" s="13"/>
      <c r="BQ95" s="13"/>
      <c r="BR95" s="13" t="s">
        <v>624</v>
      </c>
      <c r="BS95" s="13">
        <v>84</v>
      </c>
      <c r="BT95" s="13" t="s">
        <v>103</v>
      </c>
      <c r="BU95" s="13">
        <v>39</v>
      </c>
      <c r="BV95" s="13">
        <v>35</v>
      </c>
      <c r="BW95" s="13">
        <v>0</v>
      </c>
      <c r="BX95" s="13"/>
      <c r="BY95" s="13">
        <v>32</v>
      </c>
      <c r="BZ95" s="13">
        <v>5</v>
      </c>
      <c r="CA95" s="13">
        <v>30</v>
      </c>
      <c r="CB95" s="13"/>
      <c r="CC95" s="13">
        <v>72</v>
      </c>
      <c r="CD95" s="13" t="s">
        <v>103</v>
      </c>
      <c r="CE95" s="13">
        <v>15</v>
      </c>
      <c r="CF95" s="13">
        <v>57</v>
      </c>
      <c r="CG95" s="13"/>
      <c r="CH95" s="13"/>
      <c r="CI95" s="13">
        <v>23</v>
      </c>
      <c r="CJ95" s="13">
        <v>38</v>
      </c>
      <c r="CK95" s="13"/>
      <c r="CL95" s="13">
        <v>23</v>
      </c>
      <c r="CM95" s="13"/>
      <c r="CN95" s="13">
        <v>9</v>
      </c>
      <c r="CO95" s="13">
        <v>0</v>
      </c>
      <c r="CP95" s="13"/>
      <c r="CQ95" s="13">
        <v>1072691.83</v>
      </c>
      <c r="CR95" s="13"/>
      <c r="CS95" s="13"/>
      <c r="CT95" s="13"/>
      <c r="CU95" s="13"/>
      <c r="CV95" s="13">
        <v>34126.5</v>
      </c>
      <c r="CW95" s="13"/>
      <c r="CX95" s="13"/>
      <c r="CY95" s="13" t="s">
        <v>625</v>
      </c>
    </row>
    <row r="96" spans="1:103" x14ac:dyDescent="0.35">
      <c r="A96" s="13">
        <v>391</v>
      </c>
      <c r="B96" s="13" t="s">
        <v>626</v>
      </c>
      <c r="C96" s="13">
        <v>2</v>
      </c>
      <c r="D96" s="13">
        <v>1057</v>
      </c>
      <c r="E96" s="13" t="s">
        <v>103</v>
      </c>
      <c r="F96" s="13">
        <v>51</v>
      </c>
      <c r="G96" s="13">
        <v>69</v>
      </c>
      <c r="H96" s="13">
        <v>734</v>
      </c>
      <c r="I96" s="13">
        <v>171</v>
      </c>
      <c r="J96" s="13">
        <v>32</v>
      </c>
      <c r="K96" s="13">
        <v>46</v>
      </c>
      <c r="L96" s="13">
        <v>57</v>
      </c>
      <c r="M96" s="13">
        <v>1027</v>
      </c>
      <c r="N96" s="13" t="s">
        <v>627</v>
      </c>
      <c r="O96" s="13">
        <v>894</v>
      </c>
      <c r="P96" s="13">
        <v>163</v>
      </c>
      <c r="Q96" s="13"/>
      <c r="R96" s="13">
        <v>0</v>
      </c>
      <c r="S96" s="13">
        <v>515</v>
      </c>
      <c r="T96" s="13">
        <v>449</v>
      </c>
      <c r="U96" s="13">
        <v>0</v>
      </c>
      <c r="V96" s="13">
        <v>78</v>
      </c>
      <c r="W96" s="13">
        <v>15</v>
      </c>
      <c r="X96" s="13">
        <v>77</v>
      </c>
      <c r="Y96" s="13">
        <v>98</v>
      </c>
      <c r="Z96" s="13" t="s">
        <v>628</v>
      </c>
      <c r="AA96" s="13">
        <v>8983050.1199999992</v>
      </c>
      <c r="AB96" s="13">
        <v>0</v>
      </c>
      <c r="AC96" s="13">
        <v>5485909.5899999999</v>
      </c>
      <c r="AD96" s="13">
        <v>3272033.94</v>
      </c>
      <c r="AE96" s="13">
        <v>0</v>
      </c>
      <c r="AF96" s="13">
        <v>182506.58</v>
      </c>
      <c r="AG96" s="13">
        <v>42600</v>
      </c>
      <c r="AH96" s="13">
        <v>60343.78</v>
      </c>
      <c r="AI96" s="13" t="s">
        <v>629</v>
      </c>
      <c r="AJ96" s="13">
        <v>1273</v>
      </c>
      <c r="AK96" s="13" t="s">
        <v>103</v>
      </c>
      <c r="AL96" s="13">
        <v>78</v>
      </c>
      <c r="AM96" s="13">
        <v>1171</v>
      </c>
      <c r="AN96" s="13">
        <v>0</v>
      </c>
      <c r="AO96" s="13">
        <v>0</v>
      </c>
      <c r="AP96" s="13">
        <v>24</v>
      </c>
      <c r="AQ96" s="13">
        <v>1</v>
      </c>
      <c r="AR96" s="13">
        <v>0</v>
      </c>
      <c r="AS96" s="13">
        <v>25</v>
      </c>
      <c r="AT96" s="13"/>
      <c r="AU96" s="13">
        <v>57</v>
      </c>
      <c r="AV96" s="13">
        <v>1</v>
      </c>
      <c r="AW96" s="13">
        <v>872</v>
      </c>
      <c r="AX96" s="13">
        <v>342</v>
      </c>
      <c r="AY96" s="13" t="s">
        <v>630</v>
      </c>
      <c r="AZ96" s="13">
        <v>1273</v>
      </c>
      <c r="BA96" s="13">
        <v>0</v>
      </c>
      <c r="BB96" s="13">
        <v>0</v>
      </c>
      <c r="BC96" s="13">
        <v>0</v>
      </c>
      <c r="BD96" s="13">
        <v>0</v>
      </c>
      <c r="BE96" s="13">
        <v>0</v>
      </c>
      <c r="BF96" s="13">
        <v>0</v>
      </c>
      <c r="BG96" s="13">
        <v>0</v>
      </c>
      <c r="BH96" s="13"/>
      <c r="BI96" s="13">
        <v>266798.40000000002</v>
      </c>
      <c r="BJ96" s="13">
        <v>266798.40000000002</v>
      </c>
      <c r="BK96" s="13">
        <v>0</v>
      </c>
      <c r="BL96" s="13">
        <v>0</v>
      </c>
      <c r="BM96" s="13">
        <v>0</v>
      </c>
      <c r="BN96" s="13">
        <v>0</v>
      </c>
      <c r="BO96" s="13">
        <v>0</v>
      </c>
      <c r="BP96" s="13">
        <v>0</v>
      </c>
      <c r="BQ96" s="13">
        <v>182809</v>
      </c>
      <c r="BR96" s="13"/>
      <c r="BS96" s="13">
        <v>190</v>
      </c>
      <c r="BT96" s="13" t="s">
        <v>103</v>
      </c>
      <c r="BU96" s="13">
        <v>119</v>
      </c>
      <c r="BV96" s="13">
        <v>71</v>
      </c>
      <c r="BW96" s="13">
        <v>0</v>
      </c>
      <c r="BX96" s="13"/>
      <c r="BY96" s="13"/>
      <c r="BZ96" s="13"/>
      <c r="CA96" s="13"/>
      <c r="CB96" s="13"/>
      <c r="CC96" s="13">
        <v>72</v>
      </c>
      <c r="CD96" s="13" t="s">
        <v>103</v>
      </c>
      <c r="CE96" s="13">
        <v>37</v>
      </c>
      <c r="CF96" s="13">
        <v>35</v>
      </c>
      <c r="CG96" s="13"/>
      <c r="CH96" s="13">
        <v>0</v>
      </c>
      <c r="CI96" s="13">
        <v>92</v>
      </c>
      <c r="CJ96" s="13">
        <v>54</v>
      </c>
      <c r="CK96" s="13">
        <v>0</v>
      </c>
      <c r="CL96" s="13">
        <v>26</v>
      </c>
      <c r="CM96" s="13">
        <v>18</v>
      </c>
      <c r="CN96" s="13">
        <v>12</v>
      </c>
      <c r="CO96" s="13">
        <v>13</v>
      </c>
      <c r="CP96" s="13" t="s">
        <v>631</v>
      </c>
      <c r="CQ96" s="13">
        <v>1536274.82</v>
      </c>
      <c r="CR96" s="13">
        <v>0</v>
      </c>
      <c r="CS96" s="13">
        <v>883436.03</v>
      </c>
      <c r="CT96" s="13">
        <v>562714.92000000004</v>
      </c>
      <c r="CU96" s="13">
        <v>0</v>
      </c>
      <c r="CV96" s="13">
        <v>54345.88</v>
      </c>
      <c r="CW96" s="13">
        <v>35777.99</v>
      </c>
      <c r="CX96" s="13">
        <v>60343.78</v>
      </c>
      <c r="CY96" s="13" t="s">
        <v>632</v>
      </c>
    </row>
    <row r="97" spans="1:103" x14ac:dyDescent="0.35">
      <c r="A97" s="13">
        <v>312</v>
      </c>
      <c r="B97" s="13" t="s">
        <v>633</v>
      </c>
      <c r="C97" s="13">
        <v>2</v>
      </c>
      <c r="D97" s="13">
        <v>919</v>
      </c>
      <c r="E97" s="13" t="s">
        <v>103</v>
      </c>
      <c r="F97" s="13">
        <v>70</v>
      </c>
      <c r="G97" s="13">
        <v>450</v>
      </c>
      <c r="H97" s="13">
        <v>319</v>
      </c>
      <c r="I97" s="13">
        <v>70</v>
      </c>
      <c r="J97" s="13">
        <v>10</v>
      </c>
      <c r="K97" s="13">
        <v>70</v>
      </c>
      <c r="L97" s="13">
        <v>11</v>
      </c>
      <c r="M97" s="13">
        <v>860</v>
      </c>
      <c r="N97" s="13"/>
      <c r="O97" s="13"/>
      <c r="P97" s="13"/>
      <c r="Q97" s="13" t="s">
        <v>634</v>
      </c>
      <c r="R97" s="13">
        <v>0</v>
      </c>
      <c r="S97" s="13">
        <v>216</v>
      </c>
      <c r="T97" s="13">
        <v>596</v>
      </c>
      <c r="U97" s="13">
        <v>107</v>
      </c>
      <c r="V97" s="13">
        <v>73</v>
      </c>
      <c r="W97" s="13">
        <v>0</v>
      </c>
      <c r="X97" s="13">
        <v>64</v>
      </c>
      <c r="Y97" s="13">
        <v>0</v>
      </c>
      <c r="Z97" s="13"/>
      <c r="AA97" s="13">
        <v>10893728</v>
      </c>
      <c r="AB97" s="13">
        <v>0</v>
      </c>
      <c r="AC97" s="13">
        <v>2515200</v>
      </c>
      <c r="AD97" s="13">
        <v>6940088</v>
      </c>
      <c r="AE97" s="13">
        <v>1245955</v>
      </c>
      <c r="AF97" s="13">
        <v>192485</v>
      </c>
      <c r="AG97" s="13">
        <v>0</v>
      </c>
      <c r="AH97" s="13">
        <v>64707</v>
      </c>
      <c r="AI97" s="13" t="s">
        <v>635</v>
      </c>
      <c r="AJ97" s="13">
        <v>0</v>
      </c>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v>0</v>
      </c>
      <c r="BJ97" s="13">
        <v>0</v>
      </c>
      <c r="BK97" s="13">
        <v>0</v>
      </c>
      <c r="BL97" s="13">
        <v>0</v>
      </c>
      <c r="BM97" s="13">
        <v>0</v>
      </c>
      <c r="BN97" s="13">
        <v>0</v>
      </c>
      <c r="BO97" s="13">
        <v>0</v>
      </c>
      <c r="BP97" s="13">
        <v>0</v>
      </c>
      <c r="BQ97" s="13">
        <v>0</v>
      </c>
      <c r="BR97" s="13"/>
      <c r="BS97" s="13">
        <v>210</v>
      </c>
      <c r="BT97" s="13" t="s">
        <v>103</v>
      </c>
      <c r="BU97" s="13">
        <v>90</v>
      </c>
      <c r="BV97" s="13">
        <v>120</v>
      </c>
      <c r="BW97" s="13">
        <v>0</v>
      </c>
      <c r="BX97" s="13">
        <v>0</v>
      </c>
      <c r="BY97" s="13">
        <v>90</v>
      </c>
      <c r="BZ97" s="13">
        <v>0</v>
      </c>
      <c r="CA97" s="13">
        <v>120</v>
      </c>
      <c r="CB97" s="13"/>
      <c r="CC97" s="13">
        <v>26</v>
      </c>
      <c r="CD97" s="13" t="s">
        <v>103</v>
      </c>
      <c r="CE97" s="13">
        <v>11</v>
      </c>
      <c r="CF97" s="13">
        <v>15</v>
      </c>
      <c r="CG97" s="13"/>
      <c r="CH97" s="13">
        <v>0</v>
      </c>
      <c r="CI97" s="13">
        <v>56</v>
      </c>
      <c r="CJ97" s="13">
        <v>145</v>
      </c>
      <c r="CK97" s="13">
        <v>44</v>
      </c>
      <c r="CL97" s="13">
        <v>86</v>
      </c>
      <c r="CM97" s="13">
        <v>0</v>
      </c>
      <c r="CN97" s="13">
        <v>15</v>
      </c>
      <c r="CO97" s="13">
        <v>0</v>
      </c>
      <c r="CP97" s="13"/>
      <c r="CQ97" s="13">
        <v>3035789</v>
      </c>
      <c r="CR97" s="13">
        <v>0</v>
      </c>
      <c r="CS97" s="13">
        <v>653089</v>
      </c>
      <c r="CT97" s="13">
        <v>1688444</v>
      </c>
      <c r="CU97" s="13">
        <v>512355</v>
      </c>
      <c r="CV97" s="13">
        <v>182901</v>
      </c>
      <c r="CW97" s="13">
        <v>0</v>
      </c>
      <c r="CX97" s="13">
        <v>64707</v>
      </c>
      <c r="CY97" s="13" t="s">
        <v>635</v>
      </c>
    </row>
    <row r="98" spans="1:103" x14ac:dyDescent="0.35">
      <c r="A98" s="13">
        <v>880</v>
      </c>
      <c r="B98" s="13" t="s">
        <v>636</v>
      </c>
      <c r="C98" s="13">
        <v>2</v>
      </c>
      <c r="D98" s="13">
        <v>525</v>
      </c>
      <c r="E98" s="13" t="s">
        <v>103</v>
      </c>
      <c r="F98" s="13">
        <v>161</v>
      </c>
      <c r="G98" s="13">
        <v>53</v>
      </c>
      <c r="H98" s="13">
        <v>215</v>
      </c>
      <c r="I98" s="13">
        <v>29</v>
      </c>
      <c r="J98" s="13">
        <v>21</v>
      </c>
      <c r="K98" s="13">
        <v>19</v>
      </c>
      <c r="L98" s="13">
        <v>27</v>
      </c>
      <c r="M98" s="13">
        <v>525</v>
      </c>
      <c r="N98" s="13"/>
      <c r="O98" s="13">
        <v>458</v>
      </c>
      <c r="P98" s="13">
        <v>67</v>
      </c>
      <c r="Q98" s="13"/>
      <c r="R98" s="13">
        <v>108</v>
      </c>
      <c r="S98" s="13">
        <v>172</v>
      </c>
      <c r="T98" s="13">
        <v>173</v>
      </c>
      <c r="U98" s="13">
        <v>27</v>
      </c>
      <c r="V98" s="13">
        <v>43</v>
      </c>
      <c r="W98" s="13">
        <v>0</v>
      </c>
      <c r="X98" s="13">
        <v>4</v>
      </c>
      <c r="Y98" s="13">
        <v>7</v>
      </c>
      <c r="Z98" s="13"/>
      <c r="AA98" s="13">
        <v>3110000</v>
      </c>
      <c r="AB98" s="13">
        <v>110000</v>
      </c>
      <c r="AC98" s="13">
        <v>2600000</v>
      </c>
      <c r="AD98" s="13">
        <v>400000</v>
      </c>
      <c r="AE98" s="13">
        <v>0</v>
      </c>
      <c r="AF98" s="13">
        <v>66000</v>
      </c>
      <c r="AG98" s="13"/>
      <c r="AH98" s="13">
        <v>18000</v>
      </c>
      <c r="AI98" s="13" t="s">
        <v>637</v>
      </c>
      <c r="AJ98" s="13">
        <v>144</v>
      </c>
      <c r="AK98" s="13" t="s">
        <v>103</v>
      </c>
      <c r="AL98" s="13">
        <v>9</v>
      </c>
      <c r="AM98" s="13">
        <v>135</v>
      </c>
      <c r="AN98" s="13">
        <v>0</v>
      </c>
      <c r="AO98" s="13">
        <v>0</v>
      </c>
      <c r="AP98" s="13">
        <v>0</v>
      </c>
      <c r="AQ98" s="13">
        <v>5</v>
      </c>
      <c r="AR98" s="13">
        <v>15</v>
      </c>
      <c r="AS98" s="13">
        <v>72</v>
      </c>
      <c r="AT98" s="13"/>
      <c r="AU98" s="13">
        <v>0</v>
      </c>
      <c r="AV98" s="13">
        <v>6</v>
      </c>
      <c r="AW98" s="13">
        <v>4</v>
      </c>
      <c r="AX98" s="13">
        <v>1</v>
      </c>
      <c r="AY98" s="13"/>
      <c r="AZ98" s="13">
        <v>96</v>
      </c>
      <c r="BA98" s="13">
        <v>0</v>
      </c>
      <c r="BB98" s="13">
        <v>50</v>
      </c>
      <c r="BC98" s="13">
        <v>0</v>
      </c>
      <c r="BD98" s="13">
        <v>0</v>
      </c>
      <c r="BE98" s="13">
        <v>0</v>
      </c>
      <c r="BF98" s="13">
        <v>0</v>
      </c>
      <c r="BG98" s="13">
        <v>0</v>
      </c>
      <c r="BH98" s="13"/>
      <c r="BI98" s="13">
        <v>342000</v>
      </c>
      <c r="BJ98" s="13">
        <v>40000</v>
      </c>
      <c r="BK98" s="13"/>
      <c r="BL98" s="13"/>
      <c r="BM98" s="13">
        <v>0</v>
      </c>
      <c r="BN98" s="13">
        <v>0</v>
      </c>
      <c r="BO98" s="13"/>
      <c r="BP98" s="13">
        <v>18000</v>
      </c>
      <c r="BQ98" s="13"/>
      <c r="BR98" s="13"/>
      <c r="BS98" s="13">
        <v>82</v>
      </c>
      <c r="BT98" s="13" t="s">
        <v>103</v>
      </c>
      <c r="BU98" s="13">
        <v>64</v>
      </c>
      <c r="BV98" s="13">
        <v>10</v>
      </c>
      <c r="BW98" s="13">
        <v>0</v>
      </c>
      <c r="BX98" s="13">
        <v>12</v>
      </c>
      <c r="BY98" s="13">
        <v>52</v>
      </c>
      <c r="BZ98" s="13">
        <v>8</v>
      </c>
      <c r="CA98" s="13">
        <v>2</v>
      </c>
      <c r="CB98" s="13"/>
      <c r="CC98" s="13">
        <v>1</v>
      </c>
      <c r="CD98" s="13" t="s">
        <v>103</v>
      </c>
      <c r="CE98" s="13">
        <v>0</v>
      </c>
      <c r="CF98" s="13">
        <v>1</v>
      </c>
      <c r="CG98" s="13"/>
      <c r="CH98" s="13">
        <v>0</v>
      </c>
      <c r="CI98" s="13">
        <v>33</v>
      </c>
      <c r="CJ98" s="13">
        <v>35</v>
      </c>
      <c r="CK98" s="13">
        <v>0</v>
      </c>
      <c r="CL98" s="13">
        <v>4</v>
      </c>
      <c r="CM98" s="13"/>
      <c r="CN98" s="13">
        <v>0</v>
      </c>
      <c r="CO98" s="13">
        <v>0</v>
      </c>
      <c r="CP98" s="13"/>
      <c r="CQ98" s="13">
        <v>193712</v>
      </c>
      <c r="CR98" s="13">
        <v>0</v>
      </c>
      <c r="CS98" s="13">
        <v>81941</v>
      </c>
      <c r="CT98" s="13">
        <v>107313</v>
      </c>
      <c r="CU98" s="13">
        <v>0</v>
      </c>
      <c r="CV98" s="13">
        <v>4458</v>
      </c>
      <c r="CW98" s="13">
        <v>0</v>
      </c>
      <c r="CX98" s="13">
        <v>0</v>
      </c>
      <c r="CY98" s="13"/>
    </row>
    <row r="99" spans="1:103" x14ac:dyDescent="0.35">
      <c r="A99" s="13">
        <v>884</v>
      </c>
      <c r="B99" s="13" t="s">
        <v>638</v>
      </c>
      <c r="C99" s="13">
        <v>2</v>
      </c>
      <c r="D99" s="13">
        <v>550</v>
      </c>
      <c r="E99" s="13" t="s">
        <v>103</v>
      </c>
      <c r="F99" s="13">
        <v>233</v>
      </c>
      <c r="G99" s="13">
        <v>288</v>
      </c>
      <c r="H99" s="13">
        <v>0</v>
      </c>
      <c r="I99" s="13">
        <v>0</v>
      </c>
      <c r="J99" s="13">
        <v>29</v>
      </c>
      <c r="K99" s="13">
        <v>44</v>
      </c>
      <c r="L99" s="13">
        <v>15</v>
      </c>
      <c r="M99" s="13">
        <v>0</v>
      </c>
      <c r="N99" s="13"/>
      <c r="O99" s="13">
        <v>400</v>
      </c>
      <c r="P99" s="13">
        <v>150</v>
      </c>
      <c r="Q99" s="13" t="s">
        <v>639</v>
      </c>
      <c r="R99" s="13">
        <v>2</v>
      </c>
      <c r="S99" s="13">
        <v>138</v>
      </c>
      <c r="T99" s="13">
        <v>222</v>
      </c>
      <c r="U99" s="13">
        <v>16</v>
      </c>
      <c r="V99" s="13">
        <v>72</v>
      </c>
      <c r="W99" s="13"/>
      <c r="X99" s="13">
        <v>2</v>
      </c>
      <c r="Y99" s="13">
        <v>98</v>
      </c>
      <c r="Z99" s="13"/>
      <c r="AA99" s="13">
        <v>8900000</v>
      </c>
      <c r="AB99" s="13">
        <v>2000</v>
      </c>
      <c r="AC99" s="13">
        <v>6000000</v>
      </c>
      <c r="AD99" s="13">
        <v>1948000</v>
      </c>
      <c r="AE99" s="13">
        <v>50000</v>
      </c>
      <c r="AF99" s="13">
        <v>400000</v>
      </c>
      <c r="AG99" s="13"/>
      <c r="AH99" s="13"/>
      <c r="AI99" s="13"/>
      <c r="AJ99" s="13">
        <v>2341</v>
      </c>
      <c r="AK99" s="13" t="s">
        <v>103</v>
      </c>
      <c r="AL99" s="13">
        <v>412</v>
      </c>
      <c r="AM99" s="13">
        <v>1929</v>
      </c>
      <c r="AN99" s="13"/>
      <c r="AO99" s="13"/>
      <c r="AP99" s="13"/>
      <c r="AQ99" s="13"/>
      <c r="AR99" s="13"/>
      <c r="AS99" s="13"/>
      <c r="AT99" s="13"/>
      <c r="AU99" s="13">
        <v>1726</v>
      </c>
      <c r="AV99" s="13">
        <v>453</v>
      </c>
      <c r="AW99" s="13">
        <v>56</v>
      </c>
      <c r="AX99" s="13">
        <v>106</v>
      </c>
      <c r="AY99" s="13"/>
      <c r="AZ99" s="13"/>
      <c r="BA99" s="13"/>
      <c r="BB99" s="13"/>
      <c r="BC99" s="13">
        <v>0</v>
      </c>
      <c r="BD99" s="13">
        <v>45</v>
      </c>
      <c r="BE99" s="13"/>
      <c r="BF99" s="13">
        <v>0</v>
      </c>
      <c r="BG99" s="13">
        <v>0</v>
      </c>
      <c r="BH99" s="13"/>
      <c r="BI99" s="13">
        <v>6646189</v>
      </c>
      <c r="BJ99" s="13">
        <v>119423</v>
      </c>
      <c r="BK99" s="13">
        <v>1820672</v>
      </c>
      <c r="BL99" s="13">
        <v>4169094</v>
      </c>
      <c r="BM99" s="13">
        <v>0</v>
      </c>
      <c r="BN99" s="13">
        <v>60000</v>
      </c>
      <c r="BO99" s="13">
        <v>402000</v>
      </c>
      <c r="BP99" s="13">
        <v>0</v>
      </c>
      <c r="BQ99" s="13">
        <v>75000</v>
      </c>
      <c r="BR99" s="13"/>
      <c r="BS99" s="13">
        <v>1436</v>
      </c>
      <c r="BT99" s="13" t="s">
        <v>103</v>
      </c>
      <c r="BU99" s="13">
        <v>52</v>
      </c>
      <c r="BV99" s="13">
        <v>32</v>
      </c>
      <c r="BW99" s="13">
        <v>1352</v>
      </c>
      <c r="BX99" s="13">
        <v>18</v>
      </c>
      <c r="BY99" s="13">
        <v>34</v>
      </c>
      <c r="BZ99" s="13">
        <v>12</v>
      </c>
      <c r="CA99" s="13">
        <v>20</v>
      </c>
      <c r="CB99" s="13"/>
      <c r="CC99" s="13">
        <v>8</v>
      </c>
      <c r="CD99" s="13" t="s">
        <v>103</v>
      </c>
      <c r="CE99" s="13">
        <v>0</v>
      </c>
      <c r="CF99" s="13">
        <v>8</v>
      </c>
      <c r="CG99" s="13"/>
      <c r="CH99" s="13">
        <v>995</v>
      </c>
      <c r="CI99" s="13">
        <v>26</v>
      </c>
      <c r="CJ99" s="13">
        <v>173</v>
      </c>
      <c r="CK99" s="13">
        <v>16</v>
      </c>
      <c r="CL99" s="13">
        <v>0</v>
      </c>
      <c r="CM99" s="13"/>
      <c r="CN99" s="13">
        <v>17</v>
      </c>
      <c r="CO99" s="13">
        <v>0</v>
      </c>
      <c r="CP99" s="13"/>
      <c r="CQ99" s="13">
        <v>1438546</v>
      </c>
      <c r="CR99" s="13">
        <v>984904</v>
      </c>
      <c r="CS99" s="13">
        <v>43837</v>
      </c>
      <c r="CT99" s="13">
        <v>379805</v>
      </c>
      <c r="CU99" s="13">
        <v>30000</v>
      </c>
      <c r="CV99" s="13">
        <v>0</v>
      </c>
      <c r="CW99" s="13"/>
      <c r="CX99" s="13">
        <v>0</v>
      </c>
      <c r="CY99" s="13"/>
    </row>
    <row r="100" spans="1:103" x14ac:dyDescent="0.35">
      <c r="A100" s="13">
        <v>839</v>
      </c>
      <c r="B100" s="13" t="s">
        <v>640</v>
      </c>
      <c r="C100" s="13">
        <v>2</v>
      </c>
      <c r="D100" s="13">
        <v>1214</v>
      </c>
      <c r="E100" s="13" t="s">
        <v>103</v>
      </c>
      <c r="F100" s="13">
        <v>49</v>
      </c>
      <c r="G100" s="13">
        <v>83</v>
      </c>
      <c r="H100" s="13">
        <v>793</v>
      </c>
      <c r="I100" s="13">
        <v>185</v>
      </c>
      <c r="J100" s="13">
        <v>104</v>
      </c>
      <c r="K100" s="13"/>
      <c r="L100" s="13"/>
      <c r="M100" s="13">
        <v>1214</v>
      </c>
      <c r="N100" s="13"/>
      <c r="O100" s="13"/>
      <c r="P100" s="13"/>
      <c r="Q100" s="13"/>
      <c r="R100" s="13">
        <v>29</v>
      </c>
      <c r="S100" s="13">
        <v>670</v>
      </c>
      <c r="T100" s="13">
        <v>364</v>
      </c>
      <c r="U100" s="13">
        <v>22</v>
      </c>
      <c r="V100" s="13">
        <v>137</v>
      </c>
      <c r="W100" s="13"/>
      <c r="X100" s="13">
        <v>250</v>
      </c>
      <c r="Y100" s="13">
        <v>0</v>
      </c>
      <c r="Z100" s="13"/>
      <c r="AA100" s="13">
        <v>12750000</v>
      </c>
      <c r="AB100" s="13">
        <v>16000</v>
      </c>
      <c r="AC100" s="13">
        <v>7380000</v>
      </c>
      <c r="AD100" s="13">
        <v>2500000</v>
      </c>
      <c r="AE100" s="13">
        <v>24000</v>
      </c>
      <c r="AF100" s="13">
        <v>520000</v>
      </c>
      <c r="AG100" s="13"/>
      <c r="AH100" s="13">
        <v>0</v>
      </c>
      <c r="AI100" s="13" t="s">
        <v>641</v>
      </c>
      <c r="AJ100" s="13">
        <v>442</v>
      </c>
      <c r="AK100" s="13" t="s">
        <v>103</v>
      </c>
      <c r="AL100" s="13">
        <v>39</v>
      </c>
      <c r="AM100" s="13">
        <v>331</v>
      </c>
      <c r="AN100" s="13">
        <v>3</v>
      </c>
      <c r="AO100" s="13">
        <v>2</v>
      </c>
      <c r="AP100" s="13">
        <v>67</v>
      </c>
      <c r="AQ100" s="13"/>
      <c r="AR100" s="13"/>
      <c r="AS100" s="13"/>
      <c r="AT100" s="13"/>
      <c r="AU100" s="13"/>
      <c r="AV100" s="13"/>
      <c r="AW100" s="13"/>
      <c r="AX100" s="13"/>
      <c r="AY100" s="13"/>
      <c r="AZ100" s="13">
        <v>355</v>
      </c>
      <c r="BA100" s="13">
        <v>67</v>
      </c>
      <c r="BB100" s="13">
        <v>3</v>
      </c>
      <c r="BC100" s="13">
        <v>0</v>
      </c>
      <c r="BD100" s="13">
        <v>22</v>
      </c>
      <c r="BE100" s="13">
        <v>0</v>
      </c>
      <c r="BF100" s="13">
        <v>22</v>
      </c>
      <c r="BG100" s="13">
        <v>0</v>
      </c>
      <c r="BH100" s="13"/>
      <c r="BI100" s="13">
        <v>1070000</v>
      </c>
      <c r="BJ100" s="13">
        <v>280000</v>
      </c>
      <c r="BK100" s="13">
        <v>415211</v>
      </c>
      <c r="BL100" s="13">
        <v>8669.35</v>
      </c>
      <c r="BM100" s="13">
        <v>0</v>
      </c>
      <c r="BN100" s="13">
        <v>83443</v>
      </c>
      <c r="BO100" s="13"/>
      <c r="BP100" s="13">
        <v>0</v>
      </c>
      <c r="BQ100" s="13"/>
      <c r="BR100" s="13"/>
      <c r="BS100" s="13">
        <v>403</v>
      </c>
      <c r="BT100" s="13" t="s">
        <v>103</v>
      </c>
      <c r="BU100" s="13">
        <v>206</v>
      </c>
      <c r="BV100" s="13">
        <v>197</v>
      </c>
      <c r="BW100" s="13">
        <v>0</v>
      </c>
      <c r="BX100" s="13">
        <v>50</v>
      </c>
      <c r="BY100" s="13">
        <v>156</v>
      </c>
      <c r="BZ100" s="13">
        <v>41</v>
      </c>
      <c r="CA100" s="13">
        <v>156</v>
      </c>
      <c r="CB100" s="13"/>
      <c r="CC100" s="13">
        <v>166</v>
      </c>
      <c r="CD100" s="13" t="s">
        <v>103</v>
      </c>
      <c r="CE100" s="13">
        <v>37</v>
      </c>
      <c r="CF100" s="13">
        <v>129</v>
      </c>
      <c r="CG100" s="13"/>
      <c r="CH100" s="13">
        <v>29</v>
      </c>
      <c r="CI100" s="13">
        <v>248</v>
      </c>
      <c r="CJ100" s="13">
        <v>100</v>
      </c>
      <c r="CK100" s="13">
        <v>4</v>
      </c>
      <c r="CL100" s="13">
        <v>29</v>
      </c>
      <c r="CM100" s="13">
        <v>3</v>
      </c>
      <c r="CN100" s="13">
        <v>107</v>
      </c>
      <c r="CO100" s="13">
        <v>0</v>
      </c>
      <c r="CP100" s="13"/>
      <c r="CQ100" s="13">
        <v>3200000</v>
      </c>
      <c r="CR100" s="13">
        <v>4000</v>
      </c>
      <c r="CS100" s="13">
        <v>1200000</v>
      </c>
      <c r="CT100" s="13">
        <v>628197</v>
      </c>
      <c r="CU100" s="13">
        <v>6000</v>
      </c>
      <c r="CV100" s="13">
        <v>130000</v>
      </c>
      <c r="CW100" s="13"/>
      <c r="CX100" s="13">
        <v>0</v>
      </c>
      <c r="CY100" s="13"/>
    </row>
    <row r="101" spans="1:103" x14ac:dyDescent="0.35">
      <c r="A101" s="13">
        <v>807</v>
      </c>
      <c r="B101" s="13" t="s">
        <v>642</v>
      </c>
      <c r="C101" s="13">
        <v>2</v>
      </c>
      <c r="D101" s="13">
        <v>622</v>
      </c>
      <c r="E101" s="13" t="s">
        <v>103</v>
      </c>
      <c r="F101" s="13">
        <v>76</v>
      </c>
      <c r="G101" s="13">
        <v>41</v>
      </c>
      <c r="H101" s="13">
        <v>346</v>
      </c>
      <c r="I101" s="13">
        <v>155</v>
      </c>
      <c r="J101" s="13">
        <v>4</v>
      </c>
      <c r="K101" s="13"/>
      <c r="L101" s="13"/>
      <c r="M101" s="13"/>
      <c r="N101" s="13" t="s">
        <v>643</v>
      </c>
      <c r="O101" s="13">
        <v>506</v>
      </c>
      <c r="P101" s="13">
        <v>11</v>
      </c>
      <c r="Q101" s="13"/>
      <c r="R101" s="13">
        <v>7</v>
      </c>
      <c r="S101" s="13">
        <v>215</v>
      </c>
      <c r="T101" s="13">
        <v>135</v>
      </c>
      <c r="U101" s="13">
        <v>242</v>
      </c>
      <c r="V101" s="13">
        <v>23</v>
      </c>
      <c r="W101" s="13">
        <v>0</v>
      </c>
      <c r="X101" s="13">
        <v>17</v>
      </c>
      <c r="Y101" s="13">
        <v>12</v>
      </c>
      <c r="Z101" s="13" t="s">
        <v>644</v>
      </c>
      <c r="AA101" s="13">
        <v>3000214</v>
      </c>
      <c r="AB101" s="13"/>
      <c r="AC101" s="13"/>
      <c r="AD101" s="13"/>
      <c r="AE101" s="13"/>
      <c r="AF101" s="13"/>
      <c r="AG101" s="13"/>
      <c r="AH101" s="13"/>
      <c r="AI101" s="13" t="s">
        <v>645</v>
      </c>
      <c r="AJ101" s="13">
        <v>857</v>
      </c>
      <c r="AK101" s="13" t="s">
        <v>103</v>
      </c>
      <c r="AL101" s="13">
        <v>26</v>
      </c>
      <c r="AM101" s="13">
        <v>804</v>
      </c>
      <c r="AN101" s="13">
        <v>0</v>
      </c>
      <c r="AO101" s="13">
        <v>0</v>
      </c>
      <c r="AP101" s="13">
        <v>26</v>
      </c>
      <c r="AQ101" s="13"/>
      <c r="AR101" s="13"/>
      <c r="AS101" s="13"/>
      <c r="AT101" s="13" t="s">
        <v>646</v>
      </c>
      <c r="AU101" s="13"/>
      <c r="AV101" s="13"/>
      <c r="AW101" s="13"/>
      <c r="AX101" s="13"/>
      <c r="AY101" s="13" t="s">
        <v>647</v>
      </c>
      <c r="AZ101" s="13">
        <v>68</v>
      </c>
      <c r="BA101" s="13">
        <v>36</v>
      </c>
      <c r="BB101" s="13">
        <v>700</v>
      </c>
      <c r="BC101" s="13">
        <v>49</v>
      </c>
      <c r="BD101" s="13">
        <v>3</v>
      </c>
      <c r="BE101" s="13">
        <v>0</v>
      </c>
      <c r="BF101" s="13">
        <v>0</v>
      </c>
      <c r="BG101" s="13">
        <v>1</v>
      </c>
      <c r="BH101" s="13"/>
      <c r="BI101" s="13">
        <v>848583</v>
      </c>
      <c r="BJ101" s="13"/>
      <c r="BK101" s="13"/>
      <c r="BL101" s="13"/>
      <c r="BM101" s="13"/>
      <c r="BN101" s="13"/>
      <c r="BO101" s="13"/>
      <c r="BP101" s="13"/>
      <c r="BQ101" s="13"/>
      <c r="BR101" s="13" t="s">
        <v>648</v>
      </c>
      <c r="BS101" s="13">
        <v>75</v>
      </c>
      <c r="BT101" s="13" t="s">
        <v>103</v>
      </c>
      <c r="BU101" s="13">
        <v>75</v>
      </c>
      <c r="BV101" s="13">
        <v>1</v>
      </c>
      <c r="BW101" s="13">
        <v>0</v>
      </c>
      <c r="BX101" s="13">
        <v>8</v>
      </c>
      <c r="BY101" s="13">
        <v>66</v>
      </c>
      <c r="BZ101" s="13">
        <v>0</v>
      </c>
      <c r="CA101" s="13">
        <v>0</v>
      </c>
      <c r="CB101" s="13"/>
      <c r="CC101" s="13">
        <v>4</v>
      </c>
      <c r="CD101" s="13" t="s">
        <v>103</v>
      </c>
      <c r="CE101" s="13">
        <v>1</v>
      </c>
      <c r="CF101" s="13">
        <v>3</v>
      </c>
      <c r="CG101" s="13"/>
      <c r="CH101" s="13">
        <v>0</v>
      </c>
      <c r="CI101" s="13">
        <v>13</v>
      </c>
      <c r="CJ101" s="13">
        <v>14</v>
      </c>
      <c r="CK101" s="13">
        <v>38</v>
      </c>
      <c r="CL101" s="13">
        <v>11</v>
      </c>
      <c r="CM101" s="13">
        <v>0</v>
      </c>
      <c r="CN101" s="13">
        <v>5</v>
      </c>
      <c r="CO101" s="13">
        <v>37</v>
      </c>
      <c r="CP101" s="13" t="s">
        <v>649</v>
      </c>
      <c r="CQ101" s="13">
        <v>217926</v>
      </c>
      <c r="CR101" s="13">
        <v>0</v>
      </c>
      <c r="CS101" s="13"/>
      <c r="CT101" s="13"/>
      <c r="CU101" s="13"/>
      <c r="CV101" s="13"/>
      <c r="CW101" s="13"/>
      <c r="CX101" s="13"/>
      <c r="CY101" s="13"/>
    </row>
    <row r="102" spans="1:103" x14ac:dyDescent="0.35">
      <c r="A102" s="13">
        <v>851</v>
      </c>
      <c r="B102" s="13" t="s">
        <v>650</v>
      </c>
      <c r="C102" s="13">
        <v>2</v>
      </c>
      <c r="D102" s="13">
        <v>545</v>
      </c>
      <c r="E102" s="13" t="s">
        <v>103</v>
      </c>
      <c r="F102" s="13">
        <v>8</v>
      </c>
      <c r="G102" s="13">
        <v>14</v>
      </c>
      <c r="H102" s="13">
        <v>478</v>
      </c>
      <c r="I102" s="13">
        <v>45</v>
      </c>
      <c r="J102" s="13">
        <v>0</v>
      </c>
      <c r="K102" s="13">
        <v>56</v>
      </c>
      <c r="L102" s="13">
        <v>14</v>
      </c>
      <c r="M102" s="13">
        <v>545</v>
      </c>
      <c r="N102" s="13"/>
      <c r="O102" s="13"/>
      <c r="P102" s="13">
        <v>60</v>
      </c>
      <c r="Q102" s="13" t="s">
        <v>651</v>
      </c>
      <c r="R102" s="13">
        <v>25</v>
      </c>
      <c r="S102" s="13"/>
      <c r="T102" s="13"/>
      <c r="U102" s="13"/>
      <c r="V102" s="13">
        <v>59</v>
      </c>
      <c r="W102" s="13"/>
      <c r="X102" s="13"/>
      <c r="Y102" s="13"/>
      <c r="Z102" s="13"/>
      <c r="AA102" s="13">
        <v>3889677</v>
      </c>
      <c r="AB102" s="13">
        <v>65705.850000000006</v>
      </c>
      <c r="AC102" s="13">
        <v>1432078</v>
      </c>
      <c r="AD102" s="13">
        <v>1826375</v>
      </c>
      <c r="AE102" s="13">
        <v>417936</v>
      </c>
      <c r="AF102" s="13">
        <v>147587</v>
      </c>
      <c r="AG102" s="13"/>
      <c r="AH102" s="13">
        <v>53750</v>
      </c>
      <c r="AI102" s="13" t="s">
        <v>652</v>
      </c>
      <c r="AJ102" s="13">
        <v>556</v>
      </c>
      <c r="AK102" s="13" t="s">
        <v>103</v>
      </c>
      <c r="AL102" s="13">
        <v>31</v>
      </c>
      <c r="AM102" s="13">
        <v>15</v>
      </c>
      <c r="AN102" s="13">
        <v>439</v>
      </c>
      <c r="AO102" s="13">
        <v>15</v>
      </c>
      <c r="AP102" s="13"/>
      <c r="AQ102" s="13">
        <v>31</v>
      </c>
      <c r="AR102" s="13">
        <v>15</v>
      </c>
      <c r="AS102" s="13">
        <v>500</v>
      </c>
      <c r="AT102" s="13" t="s">
        <v>653</v>
      </c>
      <c r="AU102" s="13">
        <v>277</v>
      </c>
      <c r="AV102" s="13">
        <v>0</v>
      </c>
      <c r="AW102" s="13">
        <v>169</v>
      </c>
      <c r="AX102" s="13">
        <v>110</v>
      </c>
      <c r="AY102" s="13"/>
      <c r="AZ102" s="13">
        <v>268</v>
      </c>
      <c r="BA102" s="13">
        <v>52</v>
      </c>
      <c r="BB102" s="13">
        <v>58</v>
      </c>
      <c r="BC102" s="13">
        <v>10</v>
      </c>
      <c r="BD102" s="13">
        <v>61</v>
      </c>
      <c r="BE102" s="13"/>
      <c r="BF102" s="13">
        <v>23</v>
      </c>
      <c r="BG102" s="13">
        <v>52</v>
      </c>
      <c r="BH102" s="13"/>
      <c r="BI102" s="13">
        <v>3889677</v>
      </c>
      <c r="BJ102" s="13">
        <v>38666.449999999997</v>
      </c>
      <c r="BK102" s="13">
        <v>172140</v>
      </c>
      <c r="BL102" s="13">
        <v>0</v>
      </c>
      <c r="BM102" s="13">
        <v>0</v>
      </c>
      <c r="BN102" s="13">
        <v>147587</v>
      </c>
      <c r="BO102" s="13"/>
      <c r="BP102" s="13">
        <v>53750</v>
      </c>
      <c r="BQ102" s="13">
        <v>0</v>
      </c>
      <c r="BR102" s="13" t="s">
        <v>654</v>
      </c>
      <c r="BS102" s="13">
        <v>62</v>
      </c>
      <c r="BT102" s="13" t="s">
        <v>108</v>
      </c>
      <c r="BU102" s="13"/>
      <c r="BV102" s="13"/>
      <c r="BW102" s="13"/>
      <c r="BX102" s="13"/>
      <c r="BY102" s="13"/>
      <c r="BZ102" s="13"/>
      <c r="CA102" s="13"/>
      <c r="CB102" s="13"/>
      <c r="CC102" s="13">
        <v>13</v>
      </c>
      <c r="CD102" s="13" t="s">
        <v>108</v>
      </c>
      <c r="CE102" s="13"/>
      <c r="CF102" s="13"/>
      <c r="CG102" s="13"/>
      <c r="CH102" s="13">
        <v>0</v>
      </c>
      <c r="CI102" s="13">
        <v>0</v>
      </c>
      <c r="CJ102" s="13">
        <v>0</v>
      </c>
      <c r="CK102" s="13">
        <v>0</v>
      </c>
      <c r="CL102" s="13">
        <v>4</v>
      </c>
      <c r="CM102" s="13"/>
      <c r="CN102" s="13">
        <v>0</v>
      </c>
      <c r="CO102" s="13">
        <v>0</v>
      </c>
      <c r="CP102" s="13" t="s">
        <v>655</v>
      </c>
      <c r="CQ102" s="13">
        <v>0</v>
      </c>
      <c r="CR102" s="13">
        <v>0</v>
      </c>
      <c r="CS102" s="13">
        <v>195130</v>
      </c>
      <c r="CT102" s="13">
        <v>0</v>
      </c>
      <c r="CU102" s="13">
        <v>22</v>
      </c>
      <c r="CV102" s="13">
        <v>14691.96</v>
      </c>
      <c r="CW102" s="13"/>
      <c r="CX102" s="13">
        <v>0</v>
      </c>
      <c r="CY102" s="13" t="s">
        <v>656</v>
      </c>
    </row>
    <row r="103" spans="1:103" x14ac:dyDescent="0.35">
      <c r="A103" s="13">
        <v>384</v>
      </c>
      <c r="B103" s="13" t="s">
        <v>657</v>
      </c>
      <c r="C103" s="13">
        <v>2</v>
      </c>
      <c r="D103" s="13">
        <v>1113</v>
      </c>
      <c r="E103" s="13" t="s">
        <v>103</v>
      </c>
      <c r="F103" s="13">
        <v>94</v>
      </c>
      <c r="G103" s="13">
        <v>176</v>
      </c>
      <c r="H103" s="13">
        <v>667</v>
      </c>
      <c r="I103" s="13">
        <v>11</v>
      </c>
      <c r="J103" s="13">
        <v>165</v>
      </c>
      <c r="K103" s="13">
        <v>43</v>
      </c>
      <c r="L103" s="13">
        <v>77</v>
      </c>
      <c r="M103" s="13">
        <v>1014</v>
      </c>
      <c r="N103" s="13"/>
      <c r="O103" s="13">
        <v>891</v>
      </c>
      <c r="P103" s="13">
        <v>222</v>
      </c>
      <c r="Q103" s="13"/>
      <c r="R103" s="13">
        <v>7</v>
      </c>
      <c r="S103" s="13">
        <v>644</v>
      </c>
      <c r="T103" s="13">
        <v>297</v>
      </c>
      <c r="U103" s="13">
        <v>49</v>
      </c>
      <c r="V103" s="13">
        <v>116</v>
      </c>
      <c r="W103" s="13">
        <v>0</v>
      </c>
      <c r="X103" s="13">
        <v>134</v>
      </c>
      <c r="Y103" s="13">
        <v>0</v>
      </c>
      <c r="Z103" s="13"/>
      <c r="AA103" s="13">
        <v>7609734.2800000003</v>
      </c>
      <c r="AB103" s="13">
        <v>2966</v>
      </c>
      <c r="AC103" s="13">
        <v>4803244.76</v>
      </c>
      <c r="AD103" s="13">
        <v>2131943.44</v>
      </c>
      <c r="AE103" s="13">
        <v>384275</v>
      </c>
      <c r="AF103" s="13">
        <v>287305.08</v>
      </c>
      <c r="AG103" s="13">
        <v>0</v>
      </c>
      <c r="AH103" s="13">
        <v>0</v>
      </c>
      <c r="AI103" s="13"/>
      <c r="AJ103" s="13">
        <v>650</v>
      </c>
      <c r="AK103" s="13" t="s">
        <v>103</v>
      </c>
      <c r="AL103" s="13">
        <v>78</v>
      </c>
      <c r="AM103" s="13">
        <v>566</v>
      </c>
      <c r="AN103" s="13">
        <v>2</v>
      </c>
      <c r="AO103" s="13">
        <v>2</v>
      </c>
      <c r="AP103" s="13">
        <v>2</v>
      </c>
      <c r="AQ103" s="13">
        <v>1</v>
      </c>
      <c r="AR103" s="13">
        <v>3</v>
      </c>
      <c r="AS103" s="13">
        <v>22</v>
      </c>
      <c r="AT103" s="13"/>
      <c r="AU103" s="13">
        <v>143</v>
      </c>
      <c r="AV103" s="13">
        <v>118</v>
      </c>
      <c r="AW103" s="13">
        <v>39</v>
      </c>
      <c r="AX103" s="13">
        <v>0</v>
      </c>
      <c r="AY103" s="13"/>
      <c r="AZ103" s="13">
        <v>593</v>
      </c>
      <c r="BA103" s="13">
        <v>57</v>
      </c>
      <c r="BB103" s="13">
        <v>0</v>
      </c>
      <c r="BC103" s="13">
        <v>0</v>
      </c>
      <c r="BD103" s="13">
        <v>0</v>
      </c>
      <c r="BE103" s="13">
        <v>0</v>
      </c>
      <c r="BF103" s="13">
        <v>0</v>
      </c>
      <c r="BG103" s="13">
        <v>5</v>
      </c>
      <c r="BH103" s="13"/>
      <c r="BI103" s="13">
        <v>992529.66</v>
      </c>
      <c r="BJ103" s="13">
        <v>270302.56</v>
      </c>
      <c r="BK103" s="13">
        <v>722227.1</v>
      </c>
      <c r="BL103" s="13">
        <v>0</v>
      </c>
      <c r="BM103" s="13">
        <v>0</v>
      </c>
      <c r="BN103" s="13">
        <v>0</v>
      </c>
      <c r="BO103" s="13">
        <v>0</v>
      </c>
      <c r="BP103" s="13">
        <v>18060.580000000002</v>
      </c>
      <c r="BQ103" s="13">
        <v>0</v>
      </c>
      <c r="BR103" s="13"/>
      <c r="BS103" s="13">
        <v>166</v>
      </c>
      <c r="BT103" s="13" t="s">
        <v>103</v>
      </c>
      <c r="BU103" s="13">
        <v>115</v>
      </c>
      <c r="BV103" s="13">
        <v>51</v>
      </c>
      <c r="BW103" s="13">
        <v>0</v>
      </c>
      <c r="BX103" s="13">
        <v>29</v>
      </c>
      <c r="BY103" s="13">
        <v>86</v>
      </c>
      <c r="BZ103" s="13">
        <v>23</v>
      </c>
      <c r="CA103" s="13">
        <v>28</v>
      </c>
      <c r="CB103" s="13"/>
      <c r="CC103" s="13">
        <v>31</v>
      </c>
      <c r="CD103" s="13" t="s">
        <v>103</v>
      </c>
      <c r="CE103" s="13">
        <v>6</v>
      </c>
      <c r="CF103" s="13">
        <v>25</v>
      </c>
      <c r="CG103" s="13"/>
      <c r="CH103" s="13">
        <v>0</v>
      </c>
      <c r="CI103" s="13">
        <v>81</v>
      </c>
      <c r="CJ103" s="13">
        <v>85</v>
      </c>
      <c r="CK103" s="13">
        <v>0</v>
      </c>
      <c r="CL103" s="13">
        <v>0</v>
      </c>
      <c r="CM103" s="13">
        <v>0</v>
      </c>
      <c r="CN103" s="13">
        <v>20</v>
      </c>
      <c r="CO103" s="13">
        <v>5</v>
      </c>
      <c r="CP103" s="13"/>
      <c r="CQ103" s="13">
        <v>878352.28</v>
      </c>
      <c r="CR103" s="13">
        <v>0</v>
      </c>
      <c r="CS103" s="13">
        <v>428855.69</v>
      </c>
      <c r="CT103" s="13">
        <v>449496.59</v>
      </c>
      <c r="CU103" s="13">
        <v>0</v>
      </c>
      <c r="CV103" s="13">
        <v>0</v>
      </c>
      <c r="CW103" s="13">
        <v>0</v>
      </c>
      <c r="CX103" s="13">
        <v>18060.580000000002</v>
      </c>
      <c r="CY103" s="13"/>
    </row>
    <row r="104" spans="1:103" x14ac:dyDescent="0.35">
      <c r="A104" s="13">
        <v>895</v>
      </c>
      <c r="B104" s="13" t="s">
        <v>658</v>
      </c>
      <c r="C104" s="13">
        <v>2</v>
      </c>
      <c r="D104" s="13">
        <v>1211</v>
      </c>
      <c r="E104" s="13" t="s">
        <v>103</v>
      </c>
      <c r="F104" s="13">
        <v>54</v>
      </c>
      <c r="G104" s="13">
        <v>139</v>
      </c>
      <c r="H104" s="13">
        <v>608</v>
      </c>
      <c r="I104" s="13">
        <v>391</v>
      </c>
      <c r="J104" s="13">
        <v>19</v>
      </c>
      <c r="K104" s="13">
        <v>36</v>
      </c>
      <c r="L104" s="13">
        <v>41</v>
      </c>
      <c r="M104" s="13">
        <v>1211</v>
      </c>
      <c r="N104" s="13" t="s">
        <v>659</v>
      </c>
      <c r="O104" s="13">
        <v>1124</v>
      </c>
      <c r="P104" s="13">
        <v>87</v>
      </c>
      <c r="Q104" s="13"/>
      <c r="R104" s="13">
        <v>5</v>
      </c>
      <c r="S104" s="13">
        <v>863</v>
      </c>
      <c r="T104" s="13">
        <v>78</v>
      </c>
      <c r="U104" s="13">
        <v>77</v>
      </c>
      <c r="V104" s="13">
        <v>187</v>
      </c>
      <c r="W104" s="13">
        <v>1</v>
      </c>
      <c r="X104" s="13">
        <v>117</v>
      </c>
      <c r="Y104" s="13">
        <v>0</v>
      </c>
      <c r="Z104" s="13" t="s">
        <v>660</v>
      </c>
      <c r="AA104" s="13">
        <v>11450425.83</v>
      </c>
      <c r="AB104" s="13">
        <v>5179</v>
      </c>
      <c r="AC104" s="13">
        <v>10424630.460000001</v>
      </c>
      <c r="AD104" s="13"/>
      <c r="AE104" s="13">
        <v>453844.93</v>
      </c>
      <c r="AF104" s="13">
        <v>566771.43999999994</v>
      </c>
      <c r="AG104" s="13">
        <v>0</v>
      </c>
      <c r="AH104" s="13">
        <v>0</v>
      </c>
      <c r="AI104" s="13" t="s">
        <v>661</v>
      </c>
      <c r="AJ104" s="13">
        <v>2777</v>
      </c>
      <c r="AK104" s="13" t="s">
        <v>103</v>
      </c>
      <c r="AL104" s="13">
        <v>380</v>
      </c>
      <c r="AM104" s="13">
        <v>2335</v>
      </c>
      <c r="AN104" s="13">
        <v>0</v>
      </c>
      <c r="AO104" s="13">
        <v>0</v>
      </c>
      <c r="AP104" s="13">
        <v>62</v>
      </c>
      <c r="AQ104" s="13"/>
      <c r="AR104" s="13"/>
      <c r="AS104" s="13"/>
      <c r="AT104" s="13" t="s">
        <v>662</v>
      </c>
      <c r="AU104" s="13">
        <v>1704</v>
      </c>
      <c r="AV104" s="13">
        <v>778</v>
      </c>
      <c r="AW104" s="13">
        <v>108</v>
      </c>
      <c r="AX104" s="13">
        <v>28</v>
      </c>
      <c r="AY104" s="13" t="s">
        <v>663</v>
      </c>
      <c r="AZ104" s="13">
        <v>102</v>
      </c>
      <c r="BA104" s="13">
        <v>197</v>
      </c>
      <c r="BB104" s="13">
        <v>2418</v>
      </c>
      <c r="BC104" s="13">
        <v>0</v>
      </c>
      <c r="BD104" s="13">
        <v>27</v>
      </c>
      <c r="BE104" s="13">
        <v>33</v>
      </c>
      <c r="BF104" s="13">
        <v>12</v>
      </c>
      <c r="BG104" s="13">
        <v>0</v>
      </c>
      <c r="BH104" s="13" t="s">
        <v>664</v>
      </c>
      <c r="BI104" s="13">
        <v>4642110.21</v>
      </c>
      <c r="BJ104" s="13">
        <v>21375</v>
      </c>
      <c r="BK104" s="13"/>
      <c r="BL104" s="13"/>
      <c r="BM104" s="13">
        <v>4594272.9800000004</v>
      </c>
      <c r="BN104" s="13">
        <v>26462.23</v>
      </c>
      <c r="BO104" s="13">
        <v>0</v>
      </c>
      <c r="BP104" s="13">
        <v>0</v>
      </c>
      <c r="BQ104" s="13">
        <v>138850.1</v>
      </c>
      <c r="BR104" s="13" t="s">
        <v>665</v>
      </c>
      <c r="BS104" s="13">
        <v>223</v>
      </c>
      <c r="BT104" s="13" t="s">
        <v>103</v>
      </c>
      <c r="BU104" s="13">
        <v>164</v>
      </c>
      <c r="BV104" s="13">
        <v>59</v>
      </c>
      <c r="BW104" s="13">
        <v>0</v>
      </c>
      <c r="BX104" s="13">
        <v>21</v>
      </c>
      <c r="BY104" s="13">
        <v>143</v>
      </c>
      <c r="BZ104" s="13">
        <v>53</v>
      </c>
      <c r="CA104" s="13">
        <v>6</v>
      </c>
      <c r="CB104" s="13" t="s">
        <v>666</v>
      </c>
      <c r="CC104" s="13">
        <v>117</v>
      </c>
      <c r="CD104" s="13" t="s">
        <v>103</v>
      </c>
      <c r="CE104" s="13">
        <v>7</v>
      </c>
      <c r="CF104" s="13">
        <v>110</v>
      </c>
      <c r="CG104" s="13" t="s">
        <v>667</v>
      </c>
      <c r="CH104" s="13">
        <v>0</v>
      </c>
      <c r="CI104" s="13">
        <v>136</v>
      </c>
      <c r="CJ104" s="13">
        <v>14</v>
      </c>
      <c r="CK104" s="13">
        <v>16</v>
      </c>
      <c r="CL104" s="13">
        <v>57</v>
      </c>
      <c r="CM104" s="13">
        <v>0</v>
      </c>
      <c r="CN104" s="13">
        <v>25</v>
      </c>
      <c r="CO104" s="13">
        <v>0</v>
      </c>
      <c r="CP104" s="13" t="s">
        <v>668</v>
      </c>
      <c r="CQ104" s="13">
        <v>1337616.6000000001</v>
      </c>
      <c r="CR104" s="13">
        <v>0</v>
      </c>
      <c r="CS104" s="13">
        <v>1085564.67</v>
      </c>
      <c r="CT104" s="13">
        <v>0</v>
      </c>
      <c r="CU104" s="13">
        <v>94305.44</v>
      </c>
      <c r="CV104" s="13">
        <v>157746.49</v>
      </c>
      <c r="CW104" s="13">
        <v>0</v>
      </c>
      <c r="CX104" s="13">
        <v>0</v>
      </c>
      <c r="CY104" s="13" t="s">
        <v>669</v>
      </c>
    </row>
    <row r="105" spans="1:103" x14ac:dyDescent="0.35">
      <c r="A105" s="13">
        <v>889</v>
      </c>
      <c r="B105" s="13" t="s">
        <v>670</v>
      </c>
      <c r="C105" s="13">
        <v>2</v>
      </c>
      <c r="D105" s="13">
        <v>594</v>
      </c>
      <c r="E105" s="13" t="s">
        <v>103</v>
      </c>
      <c r="F105" s="13">
        <v>27</v>
      </c>
      <c r="G105" s="13">
        <v>15</v>
      </c>
      <c r="H105" s="13">
        <v>407</v>
      </c>
      <c r="I105" s="13">
        <v>111</v>
      </c>
      <c r="J105" s="13">
        <v>34</v>
      </c>
      <c r="K105" s="13">
        <v>9</v>
      </c>
      <c r="L105" s="13">
        <v>0</v>
      </c>
      <c r="M105" s="13">
        <v>560</v>
      </c>
      <c r="N105" s="13"/>
      <c r="O105" s="13">
        <v>387</v>
      </c>
      <c r="P105" s="13">
        <v>207</v>
      </c>
      <c r="Q105" s="13"/>
      <c r="R105" s="13">
        <v>0</v>
      </c>
      <c r="S105" s="13">
        <v>261</v>
      </c>
      <c r="T105" s="13">
        <v>0</v>
      </c>
      <c r="U105" s="13">
        <v>5</v>
      </c>
      <c r="V105" s="13">
        <v>15</v>
      </c>
      <c r="W105" s="13">
        <v>313</v>
      </c>
      <c r="X105" s="13">
        <v>72</v>
      </c>
      <c r="Y105" s="13">
        <v>0</v>
      </c>
      <c r="Z105" s="13" t="s">
        <v>671</v>
      </c>
      <c r="AA105" s="13">
        <v>4936542.54</v>
      </c>
      <c r="AB105" s="13">
        <v>0</v>
      </c>
      <c r="AC105" s="13">
        <v>2931205.6</v>
      </c>
      <c r="AD105" s="13">
        <v>0</v>
      </c>
      <c r="AE105" s="13">
        <v>28946.080000000002</v>
      </c>
      <c r="AF105" s="13">
        <v>35872.949999999997</v>
      </c>
      <c r="AG105" s="13">
        <v>1931018.6</v>
      </c>
      <c r="AH105" s="13">
        <v>0</v>
      </c>
      <c r="AI105" s="13"/>
      <c r="AJ105" s="13">
        <v>176</v>
      </c>
      <c r="AK105" s="13" t="s">
        <v>103</v>
      </c>
      <c r="AL105" s="13">
        <v>4</v>
      </c>
      <c r="AM105" s="13">
        <v>153</v>
      </c>
      <c r="AN105" s="13">
        <v>0</v>
      </c>
      <c r="AO105" s="13">
        <v>0</v>
      </c>
      <c r="AP105" s="13">
        <v>19</v>
      </c>
      <c r="AQ105" s="13">
        <v>0</v>
      </c>
      <c r="AR105" s="13">
        <v>0</v>
      </c>
      <c r="AS105" s="13">
        <v>2</v>
      </c>
      <c r="AT105" s="13"/>
      <c r="AU105" s="13">
        <v>67</v>
      </c>
      <c r="AV105" s="13">
        <v>25</v>
      </c>
      <c r="AW105" s="13">
        <v>65</v>
      </c>
      <c r="AX105" s="13">
        <v>19</v>
      </c>
      <c r="AY105" s="13"/>
      <c r="AZ105" s="13">
        <v>86</v>
      </c>
      <c r="BA105" s="13">
        <v>9</v>
      </c>
      <c r="BB105" s="13">
        <v>73</v>
      </c>
      <c r="BC105" s="13">
        <v>0</v>
      </c>
      <c r="BD105" s="13">
        <v>0</v>
      </c>
      <c r="BE105" s="13">
        <v>8</v>
      </c>
      <c r="BF105" s="13">
        <v>4</v>
      </c>
      <c r="BG105" s="13">
        <v>0</v>
      </c>
      <c r="BH105" s="13"/>
      <c r="BI105" s="13">
        <v>302410.92</v>
      </c>
      <c r="BJ105" s="13">
        <v>44923.6</v>
      </c>
      <c r="BK105" s="13">
        <v>36753.980000000003</v>
      </c>
      <c r="BL105" s="13">
        <v>163026.37</v>
      </c>
      <c r="BM105" s="13">
        <v>0</v>
      </c>
      <c r="BN105" s="13">
        <v>954.72</v>
      </c>
      <c r="BO105" s="13">
        <v>39720.46</v>
      </c>
      <c r="BP105" s="13">
        <v>0</v>
      </c>
      <c r="BQ105" s="13">
        <v>34472.080000000002</v>
      </c>
      <c r="BR105" s="13"/>
      <c r="BS105" s="13">
        <v>93</v>
      </c>
      <c r="BT105" s="13" t="s">
        <v>103</v>
      </c>
      <c r="BU105" s="13">
        <v>76</v>
      </c>
      <c r="BV105" s="13">
        <v>17</v>
      </c>
      <c r="BW105" s="13">
        <v>0</v>
      </c>
      <c r="BX105" s="13">
        <v>11</v>
      </c>
      <c r="BY105" s="13">
        <v>65</v>
      </c>
      <c r="BZ105" s="13">
        <v>5</v>
      </c>
      <c r="CA105" s="13">
        <v>12</v>
      </c>
      <c r="CB105" s="13"/>
      <c r="CC105" s="13">
        <v>35</v>
      </c>
      <c r="CD105" s="13" t="s">
        <v>103</v>
      </c>
      <c r="CE105" s="13">
        <v>8</v>
      </c>
      <c r="CF105" s="13">
        <v>27</v>
      </c>
      <c r="CG105" s="13"/>
      <c r="CH105" s="13">
        <v>0</v>
      </c>
      <c r="CI105" s="13">
        <v>41</v>
      </c>
      <c r="CJ105" s="13">
        <v>21</v>
      </c>
      <c r="CK105" s="13">
        <v>2</v>
      </c>
      <c r="CL105" s="13">
        <v>4</v>
      </c>
      <c r="CM105" s="13">
        <v>25</v>
      </c>
      <c r="CN105" s="13">
        <v>16</v>
      </c>
      <c r="CO105" s="13">
        <v>0</v>
      </c>
      <c r="CP105" s="13"/>
      <c r="CQ105" s="13">
        <v>950248.51</v>
      </c>
      <c r="CR105" s="13">
        <v>0</v>
      </c>
      <c r="CS105" s="13">
        <v>709275.26</v>
      </c>
      <c r="CT105" s="13">
        <v>0</v>
      </c>
      <c r="CU105" s="13">
        <v>11578.43</v>
      </c>
      <c r="CV105" s="13">
        <v>9566.1200000000008</v>
      </c>
      <c r="CW105" s="13">
        <v>218338.92</v>
      </c>
      <c r="CX105" s="13">
        <v>0</v>
      </c>
      <c r="CY105" s="13"/>
    </row>
    <row r="106" spans="1:103" x14ac:dyDescent="0.35">
      <c r="A106" s="13">
        <v>803</v>
      </c>
      <c r="B106" s="13" t="s">
        <v>672</v>
      </c>
      <c r="C106" s="13">
        <v>2</v>
      </c>
      <c r="D106" s="13">
        <v>844</v>
      </c>
      <c r="E106" s="13" t="s">
        <v>103</v>
      </c>
      <c r="F106" s="13">
        <v>55</v>
      </c>
      <c r="G106" s="13">
        <v>71</v>
      </c>
      <c r="H106" s="13">
        <v>481</v>
      </c>
      <c r="I106" s="13">
        <v>213</v>
      </c>
      <c r="J106" s="13">
        <v>24</v>
      </c>
      <c r="K106" s="13">
        <v>39</v>
      </c>
      <c r="L106" s="13">
        <v>43</v>
      </c>
      <c r="M106" s="13">
        <v>844</v>
      </c>
      <c r="N106" s="13"/>
      <c r="O106" s="13">
        <v>839</v>
      </c>
      <c r="P106" s="13">
        <v>5</v>
      </c>
      <c r="Q106" s="13"/>
      <c r="R106" s="13">
        <v>0</v>
      </c>
      <c r="S106" s="13">
        <v>429</v>
      </c>
      <c r="T106" s="13">
        <v>348</v>
      </c>
      <c r="U106" s="13">
        <v>14</v>
      </c>
      <c r="V106" s="13">
        <v>53</v>
      </c>
      <c r="W106" s="13">
        <v>0</v>
      </c>
      <c r="X106" s="13">
        <v>0</v>
      </c>
      <c r="Y106" s="13">
        <v>16</v>
      </c>
      <c r="Z106" s="13"/>
      <c r="AA106" s="13">
        <v>4895345</v>
      </c>
      <c r="AB106" s="13">
        <v>0</v>
      </c>
      <c r="AC106" s="13"/>
      <c r="AD106" s="13"/>
      <c r="AE106" s="13"/>
      <c r="AF106" s="13">
        <v>153273</v>
      </c>
      <c r="AG106" s="13"/>
      <c r="AH106" s="13"/>
      <c r="AI106" s="13" t="s">
        <v>673</v>
      </c>
      <c r="AJ106" s="13">
        <v>1416</v>
      </c>
      <c r="AK106" s="13" t="s">
        <v>103</v>
      </c>
      <c r="AL106" s="13">
        <v>95</v>
      </c>
      <c r="AM106" s="13">
        <v>1283</v>
      </c>
      <c r="AN106" s="13">
        <v>0</v>
      </c>
      <c r="AO106" s="13">
        <v>0</v>
      </c>
      <c r="AP106" s="13">
        <v>38</v>
      </c>
      <c r="AQ106" s="13">
        <v>0</v>
      </c>
      <c r="AR106" s="13">
        <v>0</v>
      </c>
      <c r="AS106" s="13">
        <v>0</v>
      </c>
      <c r="AT106" s="13"/>
      <c r="AU106" s="13">
        <v>621</v>
      </c>
      <c r="AV106" s="13">
        <v>551</v>
      </c>
      <c r="AW106" s="13">
        <v>60</v>
      </c>
      <c r="AX106" s="13">
        <v>184</v>
      </c>
      <c r="AY106" s="13"/>
      <c r="AZ106" s="13">
        <v>10</v>
      </c>
      <c r="BA106" s="13">
        <v>120</v>
      </c>
      <c r="BB106" s="13">
        <v>1282</v>
      </c>
      <c r="BC106" s="13">
        <v>1</v>
      </c>
      <c r="BD106" s="13">
        <v>52</v>
      </c>
      <c r="BE106" s="13">
        <v>0</v>
      </c>
      <c r="BF106" s="13">
        <v>16</v>
      </c>
      <c r="BG106" s="13">
        <v>0</v>
      </c>
      <c r="BH106" s="13"/>
      <c r="BI106" s="13">
        <v>6797810</v>
      </c>
      <c r="BJ106" s="13">
        <v>7550</v>
      </c>
      <c r="BK106" s="13"/>
      <c r="BL106" s="13"/>
      <c r="BM106" s="13"/>
      <c r="BN106" s="13">
        <v>109602</v>
      </c>
      <c r="BO106" s="13"/>
      <c r="BP106" s="13"/>
      <c r="BQ106" s="13"/>
      <c r="BR106" s="13" t="s">
        <v>674</v>
      </c>
      <c r="BS106" s="13">
        <v>170</v>
      </c>
      <c r="BT106" s="13" t="s">
        <v>103</v>
      </c>
      <c r="BU106" s="13">
        <v>107</v>
      </c>
      <c r="BV106" s="13">
        <v>50</v>
      </c>
      <c r="BW106" s="13">
        <v>13</v>
      </c>
      <c r="BX106" s="13">
        <v>24</v>
      </c>
      <c r="BY106" s="13">
        <v>83</v>
      </c>
      <c r="BZ106" s="13">
        <v>18</v>
      </c>
      <c r="CA106" s="13">
        <v>32</v>
      </c>
      <c r="CB106" s="13" t="s">
        <v>675</v>
      </c>
      <c r="CC106" s="13">
        <v>57</v>
      </c>
      <c r="CD106" s="13" t="s">
        <v>103</v>
      </c>
      <c r="CE106" s="13">
        <v>27</v>
      </c>
      <c r="CF106" s="13">
        <v>30</v>
      </c>
      <c r="CG106" s="13"/>
      <c r="CH106" s="13">
        <v>0</v>
      </c>
      <c r="CI106" s="13">
        <v>74</v>
      </c>
      <c r="CJ106" s="13">
        <v>53</v>
      </c>
      <c r="CK106" s="13">
        <v>1</v>
      </c>
      <c r="CL106" s="13">
        <v>40</v>
      </c>
      <c r="CM106" s="13">
        <v>0</v>
      </c>
      <c r="CN106" s="13">
        <v>17</v>
      </c>
      <c r="CO106" s="13">
        <v>2</v>
      </c>
      <c r="CP106" s="13"/>
      <c r="CQ106" s="13">
        <v>1956994</v>
      </c>
      <c r="CR106" s="13">
        <v>0</v>
      </c>
      <c r="CS106" s="13"/>
      <c r="CT106" s="13"/>
      <c r="CU106" s="13"/>
      <c r="CV106" s="13">
        <v>100216</v>
      </c>
      <c r="CW106" s="13"/>
      <c r="CX106" s="13"/>
      <c r="CY106" s="13" t="s">
        <v>676</v>
      </c>
    </row>
    <row r="107" spans="1:103" x14ac:dyDescent="0.35">
      <c r="A107" s="13">
        <v>816</v>
      </c>
      <c r="B107" s="13" t="s">
        <v>677</v>
      </c>
      <c r="C107" s="13">
        <v>2</v>
      </c>
      <c r="D107" s="13">
        <v>555</v>
      </c>
      <c r="E107" s="13" t="s">
        <v>103</v>
      </c>
      <c r="F107" s="13">
        <v>59</v>
      </c>
      <c r="G107" s="13">
        <v>106</v>
      </c>
      <c r="H107" s="13">
        <v>256</v>
      </c>
      <c r="I107" s="13">
        <v>14</v>
      </c>
      <c r="J107" s="13">
        <v>120</v>
      </c>
      <c r="K107" s="13">
        <v>33</v>
      </c>
      <c r="L107" s="13">
        <v>22</v>
      </c>
      <c r="M107" s="13">
        <v>520</v>
      </c>
      <c r="N107" s="13"/>
      <c r="O107" s="13"/>
      <c r="P107" s="13"/>
      <c r="Q107" s="13" t="s">
        <v>678</v>
      </c>
      <c r="R107" s="13">
        <v>22</v>
      </c>
      <c r="S107" s="13">
        <v>361</v>
      </c>
      <c r="T107" s="13">
        <v>0</v>
      </c>
      <c r="U107" s="13">
        <v>85</v>
      </c>
      <c r="V107" s="13">
        <v>87</v>
      </c>
      <c r="W107" s="13">
        <v>0</v>
      </c>
      <c r="X107" s="13">
        <v>25</v>
      </c>
      <c r="Y107" s="13">
        <v>18</v>
      </c>
      <c r="Z107" s="13"/>
      <c r="AA107" s="13">
        <v>3211998</v>
      </c>
      <c r="AB107" s="13">
        <v>3488</v>
      </c>
      <c r="AC107" s="13">
        <v>2700000</v>
      </c>
      <c r="AD107" s="13">
        <v>0</v>
      </c>
      <c r="AE107" s="13">
        <v>344000</v>
      </c>
      <c r="AF107" s="13">
        <v>164510</v>
      </c>
      <c r="AG107" s="13">
        <v>0</v>
      </c>
      <c r="AH107" s="13">
        <v>157700</v>
      </c>
      <c r="AI107" s="13" t="s">
        <v>679</v>
      </c>
      <c r="AJ107" s="13">
        <v>1530</v>
      </c>
      <c r="AK107" s="13" t="s">
        <v>103</v>
      </c>
      <c r="AL107" s="13">
        <v>87</v>
      </c>
      <c r="AM107" s="13">
        <v>1427</v>
      </c>
      <c r="AN107" s="13">
        <v>0</v>
      </c>
      <c r="AO107" s="13">
        <v>0</v>
      </c>
      <c r="AP107" s="13">
        <v>16</v>
      </c>
      <c r="AQ107" s="13">
        <v>0</v>
      </c>
      <c r="AR107" s="13">
        <v>0</v>
      </c>
      <c r="AS107" s="13">
        <v>53</v>
      </c>
      <c r="AT107" s="13"/>
      <c r="AU107" s="13"/>
      <c r="AV107" s="13"/>
      <c r="AW107" s="13"/>
      <c r="AX107" s="13"/>
      <c r="AY107" s="13" t="s">
        <v>678</v>
      </c>
      <c r="AZ107" s="13">
        <v>136</v>
      </c>
      <c r="BA107" s="13">
        <v>18</v>
      </c>
      <c r="BB107" s="13">
        <v>1372</v>
      </c>
      <c r="BC107" s="13">
        <v>0</v>
      </c>
      <c r="BD107" s="13">
        <v>4</v>
      </c>
      <c r="BE107" s="13">
        <v>0</v>
      </c>
      <c r="BF107" s="13">
        <v>2</v>
      </c>
      <c r="BG107" s="13">
        <v>0</v>
      </c>
      <c r="BH107" s="13"/>
      <c r="BI107" s="13">
        <v>1193836</v>
      </c>
      <c r="BJ107" s="13">
        <v>47374</v>
      </c>
      <c r="BK107" s="13"/>
      <c r="BL107" s="13">
        <v>1136662</v>
      </c>
      <c r="BM107" s="13">
        <v>0</v>
      </c>
      <c r="BN107" s="13">
        <v>9800</v>
      </c>
      <c r="BO107" s="13">
        <v>0</v>
      </c>
      <c r="BP107" s="13">
        <v>0</v>
      </c>
      <c r="BQ107" s="13"/>
      <c r="BR107" s="13" t="s">
        <v>680</v>
      </c>
      <c r="BS107" s="13">
        <v>146</v>
      </c>
      <c r="BT107" s="13" t="s">
        <v>103</v>
      </c>
      <c r="BU107" s="13">
        <v>85</v>
      </c>
      <c r="BV107" s="13">
        <v>43</v>
      </c>
      <c r="BW107" s="13">
        <v>18</v>
      </c>
      <c r="BX107" s="13">
        <v>30</v>
      </c>
      <c r="BY107" s="13">
        <v>55</v>
      </c>
      <c r="BZ107" s="13">
        <v>10</v>
      </c>
      <c r="CA107" s="13">
        <v>33</v>
      </c>
      <c r="CB107" s="13"/>
      <c r="CC107" s="13">
        <v>8</v>
      </c>
      <c r="CD107" s="13" t="s">
        <v>103</v>
      </c>
      <c r="CE107" s="13">
        <v>1</v>
      </c>
      <c r="CF107" s="13">
        <v>7</v>
      </c>
      <c r="CG107" s="13"/>
      <c r="CH107" s="13">
        <v>30</v>
      </c>
      <c r="CI107" s="13">
        <v>104</v>
      </c>
      <c r="CJ107" s="13">
        <v>0</v>
      </c>
      <c r="CK107" s="13">
        <v>0</v>
      </c>
      <c r="CL107" s="13">
        <v>12</v>
      </c>
      <c r="CM107" s="13">
        <v>0</v>
      </c>
      <c r="CN107" s="13">
        <v>12</v>
      </c>
      <c r="CO107" s="13">
        <v>21</v>
      </c>
      <c r="CP107" s="13"/>
      <c r="CQ107" s="13">
        <v>390083</v>
      </c>
      <c r="CR107" s="13">
        <v>10248</v>
      </c>
      <c r="CS107" s="13">
        <v>350500</v>
      </c>
      <c r="CT107" s="13">
        <v>0</v>
      </c>
      <c r="CU107" s="13">
        <v>0</v>
      </c>
      <c r="CV107" s="13">
        <v>29335</v>
      </c>
      <c r="CW107" s="13">
        <v>0</v>
      </c>
      <c r="CX107" s="13">
        <v>0</v>
      </c>
      <c r="CY107" s="13" t="s">
        <v>681</v>
      </c>
    </row>
    <row r="108" spans="1:103" x14ac:dyDescent="0.35">
      <c r="A108" s="13">
        <v>811</v>
      </c>
      <c r="B108" s="13" t="s">
        <v>682</v>
      </c>
      <c r="C108" s="13">
        <v>2</v>
      </c>
      <c r="D108" s="13">
        <v>1668</v>
      </c>
      <c r="E108" s="13" t="s">
        <v>103</v>
      </c>
      <c r="F108" s="13">
        <v>160</v>
      </c>
      <c r="G108" s="13">
        <v>889</v>
      </c>
      <c r="H108" s="13">
        <v>381</v>
      </c>
      <c r="I108" s="13">
        <v>73</v>
      </c>
      <c r="J108" s="13">
        <v>165</v>
      </c>
      <c r="K108" s="13">
        <v>60</v>
      </c>
      <c r="L108" s="13">
        <v>78</v>
      </c>
      <c r="M108" s="13">
        <v>1000</v>
      </c>
      <c r="N108" s="13"/>
      <c r="O108" s="13">
        <v>1600</v>
      </c>
      <c r="P108" s="13">
        <v>68</v>
      </c>
      <c r="Q108" s="13"/>
      <c r="R108" s="13">
        <v>4</v>
      </c>
      <c r="S108" s="13">
        <v>523</v>
      </c>
      <c r="T108" s="13">
        <v>753</v>
      </c>
      <c r="U108" s="13">
        <v>344</v>
      </c>
      <c r="V108" s="13">
        <v>56</v>
      </c>
      <c r="W108" s="13">
        <v>0</v>
      </c>
      <c r="X108" s="13">
        <v>47</v>
      </c>
      <c r="Y108" s="13">
        <v>0</v>
      </c>
      <c r="Z108" s="13" t="s">
        <v>683</v>
      </c>
      <c r="AA108" s="13">
        <v>9532773</v>
      </c>
      <c r="AB108" s="13">
        <v>0</v>
      </c>
      <c r="AC108" s="13">
        <v>3090495</v>
      </c>
      <c r="AD108" s="13">
        <v>338</v>
      </c>
      <c r="AE108" s="13">
        <v>6214424</v>
      </c>
      <c r="AF108" s="13">
        <v>227516</v>
      </c>
      <c r="AG108" s="13">
        <v>0</v>
      </c>
      <c r="AH108" s="13"/>
      <c r="AI108" s="13" t="s">
        <v>684</v>
      </c>
      <c r="AJ108" s="13">
        <v>3733</v>
      </c>
      <c r="AK108" s="13" t="s">
        <v>103</v>
      </c>
      <c r="AL108" s="13">
        <v>340</v>
      </c>
      <c r="AM108" s="13">
        <v>3358</v>
      </c>
      <c r="AN108" s="13">
        <v>0</v>
      </c>
      <c r="AO108" s="13">
        <v>0</v>
      </c>
      <c r="AP108" s="13">
        <v>35</v>
      </c>
      <c r="AQ108" s="13">
        <v>60</v>
      </c>
      <c r="AR108" s="13">
        <v>78</v>
      </c>
      <c r="AS108" s="13">
        <v>193</v>
      </c>
      <c r="AT108" s="13"/>
      <c r="AU108" s="13">
        <v>3126</v>
      </c>
      <c r="AV108" s="13">
        <v>493</v>
      </c>
      <c r="AW108" s="13">
        <v>49</v>
      </c>
      <c r="AX108" s="13">
        <v>41</v>
      </c>
      <c r="AY108" s="13" t="s">
        <v>685</v>
      </c>
      <c r="AZ108" s="13">
        <v>41</v>
      </c>
      <c r="BA108" s="13">
        <v>217</v>
      </c>
      <c r="BB108" s="13">
        <v>3475</v>
      </c>
      <c r="BC108" s="13">
        <v>37</v>
      </c>
      <c r="BD108" s="13">
        <v>14</v>
      </c>
      <c r="BE108" s="13">
        <v>0</v>
      </c>
      <c r="BF108" s="13">
        <v>9</v>
      </c>
      <c r="BG108" s="13">
        <v>0</v>
      </c>
      <c r="BH108" s="13" t="s">
        <v>686</v>
      </c>
      <c r="BI108" s="13">
        <v>7811718</v>
      </c>
      <c r="BJ108" s="13">
        <v>55000</v>
      </c>
      <c r="BK108" s="13">
        <v>2124943</v>
      </c>
      <c r="BL108" s="13">
        <v>5199300</v>
      </c>
      <c r="BM108" s="13">
        <v>337360</v>
      </c>
      <c r="BN108" s="13">
        <v>95115</v>
      </c>
      <c r="BO108" s="13">
        <v>0</v>
      </c>
      <c r="BP108" s="13"/>
      <c r="BQ108" s="13"/>
      <c r="BR108" s="13" t="s">
        <v>687</v>
      </c>
      <c r="BS108" s="13">
        <v>207</v>
      </c>
      <c r="BT108" s="13" t="s">
        <v>103</v>
      </c>
      <c r="BU108" s="13">
        <v>113</v>
      </c>
      <c r="BV108" s="13">
        <v>36</v>
      </c>
      <c r="BW108" s="13">
        <v>58</v>
      </c>
      <c r="BX108" s="13">
        <v>34</v>
      </c>
      <c r="BY108" s="13">
        <v>79</v>
      </c>
      <c r="BZ108" s="13">
        <v>35</v>
      </c>
      <c r="CA108" s="13">
        <v>1</v>
      </c>
      <c r="CB108" s="13"/>
      <c r="CC108" s="13">
        <v>38</v>
      </c>
      <c r="CD108" s="13" t="s">
        <v>103</v>
      </c>
      <c r="CE108" s="13">
        <v>19</v>
      </c>
      <c r="CF108" s="13">
        <v>19</v>
      </c>
      <c r="CG108" s="13"/>
      <c r="CH108" s="13">
        <v>0</v>
      </c>
      <c r="CI108" s="13">
        <v>91</v>
      </c>
      <c r="CJ108" s="13">
        <v>58</v>
      </c>
      <c r="CK108" s="13">
        <v>54</v>
      </c>
      <c r="CL108" s="13">
        <v>4</v>
      </c>
      <c r="CM108" s="13">
        <v>0</v>
      </c>
      <c r="CN108" s="13">
        <v>9</v>
      </c>
      <c r="CO108" s="13">
        <v>14</v>
      </c>
      <c r="CP108" s="13" t="s">
        <v>688</v>
      </c>
      <c r="CQ108" s="13">
        <v>576146</v>
      </c>
      <c r="CR108" s="13">
        <v>0</v>
      </c>
      <c r="CS108" s="13">
        <v>495600</v>
      </c>
      <c r="CT108" s="13">
        <v>0</v>
      </c>
      <c r="CU108" s="13">
        <v>0</v>
      </c>
      <c r="CV108" s="13">
        <v>23655</v>
      </c>
      <c r="CW108" s="13">
        <v>0</v>
      </c>
      <c r="CX108" s="13">
        <v>56891</v>
      </c>
      <c r="CY108" s="13" t="s">
        <v>689</v>
      </c>
    </row>
    <row r="109" spans="1:103" x14ac:dyDescent="0.35">
      <c r="A109" s="13">
        <v>808</v>
      </c>
      <c r="B109" s="13" t="s">
        <v>690</v>
      </c>
      <c r="C109" s="13">
        <v>2</v>
      </c>
      <c r="D109" s="13">
        <v>1002</v>
      </c>
      <c r="E109" s="13" t="s">
        <v>103</v>
      </c>
      <c r="F109" s="13">
        <v>132</v>
      </c>
      <c r="G109" s="13">
        <v>43</v>
      </c>
      <c r="H109" s="13">
        <v>555</v>
      </c>
      <c r="I109" s="13">
        <v>204</v>
      </c>
      <c r="J109" s="13">
        <v>67</v>
      </c>
      <c r="K109" s="13">
        <v>0</v>
      </c>
      <c r="L109" s="13">
        <v>0</v>
      </c>
      <c r="M109" s="13">
        <v>909</v>
      </c>
      <c r="N109" s="13"/>
      <c r="O109" s="13">
        <v>402</v>
      </c>
      <c r="P109" s="13">
        <v>600</v>
      </c>
      <c r="Q109" s="13"/>
      <c r="R109" s="13"/>
      <c r="S109" s="13">
        <v>553</v>
      </c>
      <c r="T109" s="13">
        <v>139</v>
      </c>
      <c r="U109" s="13">
        <v>303</v>
      </c>
      <c r="V109" s="13">
        <v>33</v>
      </c>
      <c r="W109" s="13"/>
      <c r="X109" s="13">
        <v>26</v>
      </c>
      <c r="Y109" s="13">
        <v>0</v>
      </c>
      <c r="Z109" s="13" t="s">
        <v>691</v>
      </c>
      <c r="AA109" s="13">
        <v>0</v>
      </c>
      <c r="AB109" s="13"/>
      <c r="AC109" s="13"/>
      <c r="AD109" s="13"/>
      <c r="AE109" s="13"/>
      <c r="AF109" s="13"/>
      <c r="AG109" s="13"/>
      <c r="AH109" s="13"/>
      <c r="AI109" s="13" t="s">
        <v>692</v>
      </c>
      <c r="AJ109" s="13">
        <v>906</v>
      </c>
      <c r="AK109" s="13" t="s">
        <v>103</v>
      </c>
      <c r="AL109" s="13">
        <v>57</v>
      </c>
      <c r="AM109" s="13">
        <v>848</v>
      </c>
      <c r="AN109" s="13">
        <v>0</v>
      </c>
      <c r="AO109" s="13">
        <v>0</v>
      </c>
      <c r="AP109" s="13">
        <v>1</v>
      </c>
      <c r="AQ109" s="13">
        <v>0</v>
      </c>
      <c r="AR109" s="13">
        <v>0</v>
      </c>
      <c r="AS109" s="13">
        <v>20</v>
      </c>
      <c r="AT109" s="13"/>
      <c r="AU109" s="13">
        <v>545</v>
      </c>
      <c r="AV109" s="13"/>
      <c r="AW109" s="13">
        <v>101</v>
      </c>
      <c r="AX109" s="13"/>
      <c r="AY109" s="13"/>
      <c r="AZ109" s="13">
        <v>17</v>
      </c>
      <c r="BA109" s="13">
        <v>53</v>
      </c>
      <c r="BB109" s="13">
        <v>820</v>
      </c>
      <c r="BC109" s="13">
        <v>6</v>
      </c>
      <c r="BD109" s="13">
        <v>10</v>
      </c>
      <c r="BE109" s="13"/>
      <c r="BF109" s="13">
        <v>5</v>
      </c>
      <c r="BG109" s="13">
        <v>0</v>
      </c>
      <c r="BH109" s="13"/>
      <c r="BI109" s="13">
        <v>0</v>
      </c>
      <c r="BJ109" s="13"/>
      <c r="BK109" s="13"/>
      <c r="BL109" s="13"/>
      <c r="BM109" s="13"/>
      <c r="BN109" s="13"/>
      <c r="BO109" s="13"/>
      <c r="BP109" s="13"/>
      <c r="BQ109" s="13"/>
      <c r="BR109" s="13" t="s">
        <v>692</v>
      </c>
      <c r="BS109" s="13">
        <v>186</v>
      </c>
      <c r="BT109" s="13" t="s">
        <v>103</v>
      </c>
      <c r="BU109" s="13">
        <v>140</v>
      </c>
      <c r="BV109" s="13">
        <v>37</v>
      </c>
      <c r="BW109" s="13">
        <v>9</v>
      </c>
      <c r="BX109" s="13">
        <v>51</v>
      </c>
      <c r="BY109" s="13">
        <v>89</v>
      </c>
      <c r="BZ109" s="13">
        <v>31</v>
      </c>
      <c r="CA109" s="13">
        <v>6</v>
      </c>
      <c r="CB109" s="13"/>
      <c r="CC109" s="13">
        <v>42</v>
      </c>
      <c r="CD109" s="13" t="s">
        <v>103</v>
      </c>
      <c r="CE109" s="13">
        <v>0</v>
      </c>
      <c r="CF109" s="13">
        <v>42</v>
      </c>
      <c r="CG109" s="13"/>
      <c r="CH109" s="13">
        <v>0</v>
      </c>
      <c r="CI109" s="13">
        <v>75</v>
      </c>
      <c r="CJ109" s="13">
        <v>33</v>
      </c>
      <c r="CK109" s="13">
        <v>76</v>
      </c>
      <c r="CL109" s="13">
        <v>2</v>
      </c>
      <c r="CM109" s="13">
        <v>0</v>
      </c>
      <c r="CN109" s="13">
        <v>5</v>
      </c>
      <c r="CO109" s="13">
        <v>1</v>
      </c>
      <c r="CP109" s="13"/>
      <c r="CQ109" s="13">
        <v>0</v>
      </c>
      <c r="CR109" s="13"/>
      <c r="CS109" s="13"/>
      <c r="CT109" s="13"/>
      <c r="CU109" s="13"/>
      <c r="CV109" s="13"/>
      <c r="CW109" s="13"/>
      <c r="CX109" s="13"/>
      <c r="CY109" s="13" t="s">
        <v>692</v>
      </c>
    </row>
    <row r="110" spans="1:103" x14ac:dyDescent="0.35">
      <c r="A110" s="13">
        <v>877</v>
      </c>
      <c r="B110" s="13" t="s">
        <v>693</v>
      </c>
      <c r="C110" s="13">
        <v>2</v>
      </c>
      <c r="D110" s="13">
        <v>658</v>
      </c>
      <c r="E110" s="13" t="s">
        <v>103</v>
      </c>
      <c r="F110" s="13">
        <v>85</v>
      </c>
      <c r="G110" s="13">
        <v>98</v>
      </c>
      <c r="H110" s="13">
        <v>333</v>
      </c>
      <c r="I110" s="13">
        <v>138</v>
      </c>
      <c r="J110" s="13">
        <v>2</v>
      </c>
      <c r="K110" s="13">
        <v>71</v>
      </c>
      <c r="L110" s="13">
        <v>47</v>
      </c>
      <c r="M110" s="13">
        <v>640</v>
      </c>
      <c r="N110" s="13" t="s">
        <v>694</v>
      </c>
      <c r="O110" s="13">
        <v>541</v>
      </c>
      <c r="P110" s="13">
        <v>108</v>
      </c>
      <c r="Q110" s="13" t="s">
        <v>695</v>
      </c>
      <c r="R110" s="13">
        <v>14</v>
      </c>
      <c r="S110" s="13">
        <v>394</v>
      </c>
      <c r="T110" s="13">
        <v>103</v>
      </c>
      <c r="U110" s="13">
        <v>83</v>
      </c>
      <c r="V110" s="13">
        <v>63</v>
      </c>
      <c r="W110" s="13">
        <v>1</v>
      </c>
      <c r="X110" s="13">
        <v>70</v>
      </c>
      <c r="Y110" s="13">
        <v>8</v>
      </c>
      <c r="Z110" s="13" t="s">
        <v>696</v>
      </c>
      <c r="AA110" s="13">
        <v>5075603</v>
      </c>
      <c r="AB110" s="13">
        <v>7812</v>
      </c>
      <c r="AC110" s="13">
        <v>4244766.9000000004</v>
      </c>
      <c r="AD110" s="13">
        <v>439717</v>
      </c>
      <c r="AE110" s="13">
        <v>226092</v>
      </c>
      <c r="AF110" s="13">
        <v>157215.1</v>
      </c>
      <c r="AG110" s="13">
        <v>0</v>
      </c>
      <c r="AH110" s="13"/>
      <c r="AI110" s="13" t="s">
        <v>697</v>
      </c>
      <c r="AJ110" s="13">
        <v>372</v>
      </c>
      <c r="AK110" s="13" t="s">
        <v>103</v>
      </c>
      <c r="AL110" s="13">
        <v>0</v>
      </c>
      <c r="AM110" s="13">
        <v>371</v>
      </c>
      <c r="AN110" s="13">
        <v>0</v>
      </c>
      <c r="AO110" s="13">
        <v>0</v>
      </c>
      <c r="AP110" s="13">
        <v>1</v>
      </c>
      <c r="AQ110" s="13"/>
      <c r="AR110" s="13">
        <v>0</v>
      </c>
      <c r="AS110" s="13">
        <v>1</v>
      </c>
      <c r="AT110" s="13"/>
      <c r="AU110" s="13">
        <v>195</v>
      </c>
      <c r="AV110" s="13">
        <v>1</v>
      </c>
      <c r="AW110" s="13">
        <v>159</v>
      </c>
      <c r="AX110" s="13">
        <v>17</v>
      </c>
      <c r="AY110" s="13"/>
      <c r="AZ110" s="13">
        <v>364</v>
      </c>
      <c r="BA110" s="13">
        <v>1</v>
      </c>
      <c r="BB110" s="13">
        <v>0</v>
      </c>
      <c r="BC110" s="13">
        <v>0</v>
      </c>
      <c r="BD110" s="13">
        <v>7</v>
      </c>
      <c r="BE110" s="13">
        <v>0</v>
      </c>
      <c r="BF110" s="13">
        <v>1</v>
      </c>
      <c r="BG110" s="13">
        <v>0</v>
      </c>
      <c r="BH110" s="13"/>
      <c r="BI110" s="13">
        <v>303580.09999999998</v>
      </c>
      <c r="BJ110" s="13">
        <v>264430</v>
      </c>
      <c r="BK110" s="13">
        <v>15200</v>
      </c>
      <c r="BL110" s="13">
        <v>0</v>
      </c>
      <c r="BM110" s="13">
        <v>0</v>
      </c>
      <c r="BN110" s="13">
        <v>3950.1</v>
      </c>
      <c r="BO110" s="13">
        <v>20000</v>
      </c>
      <c r="BP110" s="13">
        <v>0</v>
      </c>
      <c r="BQ110" s="13">
        <v>93630</v>
      </c>
      <c r="BR110" s="13" t="s">
        <v>698</v>
      </c>
      <c r="BS110" s="13">
        <v>137</v>
      </c>
      <c r="BT110" s="13" t="s">
        <v>103</v>
      </c>
      <c r="BU110" s="13">
        <v>71</v>
      </c>
      <c r="BV110" s="13">
        <v>66</v>
      </c>
      <c r="BW110" s="13">
        <v>0</v>
      </c>
      <c r="BX110" s="13">
        <v>34</v>
      </c>
      <c r="BY110" s="13">
        <v>37</v>
      </c>
      <c r="BZ110" s="13">
        <v>15</v>
      </c>
      <c r="CA110" s="13">
        <v>51</v>
      </c>
      <c r="CB110" s="13"/>
      <c r="CC110" s="13">
        <v>87</v>
      </c>
      <c r="CD110" s="13" t="s">
        <v>103</v>
      </c>
      <c r="CE110" s="13">
        <v>31</v>
      </c>
      <c r="CF110" s="13">
        <v>56</v>
      </c>
      <c r="CG110" s="13"/>
      <c r="CH110" s="13">
        <v>3</v>
      </c>
      <c r="CI110" s="13">
        <v>97</v>
      </c>
      <c r="CJ110" s="13">
        <v>14</v>
      </c>
      <c r="CK110" s="13">
        <v>6</v>
      </c>
      <c r="CL110" s="13">
        <v>17</v>
      </c>
      <c r="CM110" s="13">
        <v>0</v>
      </c>
      <c r="CN110" s="13">
        <v>16</v>
      </c>
      <c r="CO110" s="13">
        <v>12</v>
      </c>
      <c r="CP110" s="13"/>
      <c r="CQ110" s="13">
        <v>1110663.08</v>
      </c>
      <c r="CR110" s="13">
        <v>1674</v>
      </c>
      <c r="CS110" s="13">
        <v>920432.58</v>
      </c>
      <c r="CT110" s="13">
        <v>140600</v>
      </c>
      <c r="CU110" s="13">
        <v>16344</v>
      </c>
      <c r="CV110" s="13">
        <v>31612.5</v>
      </c>
      <c r="CW110" s="13">
        <v>0</v>
      </c>
      <c r="CX110" s="13"/>
      <c r="CY110" s="13" t="s">
        <v>697</v>
      </c>
    </row>
    <row r="111" spans="1:103" x14ac:dyDescent="0.35">
      <c r="A111" s="13">
        <v>857</v>
      </c>
      <c r="B111" s="13" t="s">
        <v>699</v>
      </c>
      <c r="C111" s="13">
        <v>2</v>
      </c>
      <c r="D111" s="13">
        <v>172</v>
      </c>
      <c r="E111" s="13" t="s">
        <v>103</v>
      </c>
      <c r="F111" s="13">
        <v>27</v>
      </c>
      <c r="G111" s="13">
        <v>49</v>
      </c>
      <c r="H111" s="13">
        <v>41</v>
      </c>
      <c r="I111" s="13">
        <v>27</v>
      </c>
      <c r="J111" s="13">
        <v>28</v>
      </c>
      <c r="K111" s="13"/>
      <c r="L111" s="13"/>
      <c r="M111" s="13">
        <v>172</v>
      </c>
      <c r="N111" s="13"/>
      <c r="O111" s="13">
        <v>165</v>
      </c>
      <c r="P111" s="13">
        <v>7</v>
      </c>
      <c r="Q111" s="13"/>
      <c r="R111" s="13">
        <v>0</v>
      </c>
      <c r="S111" s="13">
        <v>80</v>
      </c>
      <c r="T111" s="13">
        <v>0</v>
      </c>
      <c r="U111" s="13">
        <v>51</v>
      </c>
      <c r="V111" s="13">
        <v>41</v>
      </c>
      <c r="W111" s="13">
        <v>0</v>
      </c>
      <c r="X111" s="13">
        <v>39</v>
      </c>
      <c r="Y111" s="13">
        <v>3</v>
      </c>
      <c r="Z111" s="13"/>
      <c r="AA111" s="13">
        <v>2130051.6800000002</v>
      </c>
      <c r="AB111" s="13"/>
      <c r="AC111" s="13">
        <v>1964079</v>
      </c>
      <c r="AD111" s="13"/>
      <c r="AE111" s="13"/>
      <c r="AF111" s="13">
        <v>165972.68</v>
      </c>
      <c r="AG111" s="13"/>
      <c r="AH111" s="13"/>
      <c r="AI111" s="13"/>
      <c r="AJ111" s="13">
        <v>733</v>
      </c>
      <c r="AK111" s="13" t="s">
        <v>103</v>
      </c>
      <c r="AL111" s="13">
        <v>104</v>
      </c>
      <c r="AM111" s="13">
        <v>628</v>
      </c>
      <c r="AN111" s="13"/>
      <c r="AO111" s="13"/>
      <c r="AP111" s="13">
        <v>1</v>
      </c>
      <c r="AQ111" s="13">
        <v>0</v>
      </c>
      <c r="AR111" s="13">
        <v>0</v>
      </c>
      <c r="AS111" s="13">
        <v>0</v>
      </c>
      <c r="AT111" s="13"/>
      <c r="AU111" s="13">
        <v>728</v>
      </c>
      <c r="AV111" s="13">
        <v>5</v>
      </c>
      <c r="AW111" s="13">
        <v>0</v>
      </c>
      <c r="AX111" s="13"/>
      <c r="AY111" s="13"/>
      <c r="AZ111" s="13"/>
      <c r="BA111" s="13">
        <v>19</v>
      </c>
      <c r="BB111" s="13">
        <v>706</v>
      </c>
      <c r="BC111" s="13">
        <v>6</v>
      </c>
      <c r="BD111" s="13">
        <v>2</v>
      </c>
      <c r="BE111" s="13"/>
      <c r="BF111" s="13">
        <v>4</v>
      </c>
      <c r="BG111" s="13">
        <v>0</v>
      </c>
      <c r="BH111" s="13"/>
      <c r="BI111" s="13">
        <v>1073702</v>
      </c>
      <c r="BJ111" s="13"/>
      <c r="BK111" s="13">
        <v>125164.19</v>
      </c>
      <c r="BL111" s="13">
        <v>930179.69</v>
      </c>
      <c r="BM111" s="13"/>
      <c r="BN111" s="13">
        <v>3011.69</v>
      </c>
      <c r="BO111" s="13">
        <v>28629</v>
      </c>
      <c r="BP111" s="13"/>
      <c r="BQ111" s="13"/>
      <c r="BR111" s="13"/>
      <c r="BS111" s="13">
        <v>25</v>
      </c>
      <c r="BT111" s="13" t="s">
        <v>108</v>
      </c>
      <c r="BU111" s="13"/>
      <c r="BV111" s="13"/>
      <c r="BW111" s="13"/>
      <c r="BX111" s="13"/>
      <c r="BY111" s="13"/>
      <c r="BZ111" s="13"/>
      <c r="CA111" s="13"/>
      <c r="CB111" s="13"/>
      <c r="CC111" s="13">
        <v>19</v>
      </c>
      <c r="CD111" s="13" t="s">
        <v>103</v>
      </c>
      <c r="CE111" s="13">
        <v>15</v>
      </c>
      <c r="CF111" s="13">
        <v>4</v>
      </c>
      <c r="CG111" s="13"/>
      <c r="CH111" s="13"/>
      <c r="CI111" s="13">
        <v>25</v>
      </c>
      <c r="CJ111" s="13">
        <v>0</v>
      </c>
      <c r="CK111" s="13">
        <v>3</v>
      </c>
      <c r="CL111" s="13">
        <v>16</v>
      </c>
      <c r="CM111" s="13">
        <v>10</v>
      </c>
      <c r="CN111" s="13">
        <v>7</v>
      </c>
      <c r="CO111" s="13"/>
      <c r="CP111" s="13"/>
      <c r="CQ111" s="13">
        <v>224519</v>
      </c>
      <c r="CR111" s="13"/>
      <c r="CS111" s="13">
        <v>64985.66</v>
      </c>
      <c r="CT111" s="13">
        <v>0</v>
      </c>
      <c r="CU111" s="13"/>
      <c r="CV111" s="13">
        <v>21644.78</v>
      </c>
      <c r="CW111" s="13"/>
      <c r="CX111" s="13"/>
      <c r="CY111" s="13"/>
    </row>
    <row r="112" spans="1:103" x14ac:dyDescent="0.35">
      <c r="A112" s="13">
        <v>203</v>
      </c>
      <c r="B112" s="13" t="s">
        <v>700</v>
      </c>
      <c r="C112" s="13">
        <v>2</v>
      </c>
      <c r="D112" s="13">
        <v>793</v>
      </c>
      <c r="E112" s="13" t="s">
        <v>103</v>
      </c>
      <c r="F112" s="13">
        <v>96</v>
      </c>
      <c r="G112" s="13">
        <v>134</v>
      </c>
      <c r="H112" s="13">
        <v>455</v>
      </c>
      <c r="I112" s="13">
        <v>65</v>
      </c>
      <c r="J112" s="13">
        <v>43</v>
      </c>
      <c r="K112" s="13">
        <v>41</v>
      </c>
      <c r="L112" s="13">
        <v>91</v>
      </c>
      <c r="M112" s="13">
        <v>785</v>
      </c>
      <c r="N112" s="13"/>
      <c r="O112" s="13">
        <v>515</v>
      </c>
      <c r="P112" s="13">
        <v>278</v>
      </c>
      <c r="Q112" s="13"/>
      <c r="R112" s="13">
        <v>0</v>
      </c>
      <c r="S112" s="13">
        <v>228</v>
      </c>
      <c r="T112" s="13">
        <v>42</v>
      </c>
      <c r="U112" s="13">
        <v>395</v>
      </c>
      <c r="V112" s="13">
        <v>119</v>
      </c>
      <c r="W112" s="13"/>
      <c r="X112" s="13">
        <v>58</v>
      </c>
      <c r="Y112" s="13">
        <v>9</v>
      </c>
      <c r="Z112" s="13"/>
      <c r="AA112" s="13">
        <v>8016788</v>
      </c>
      <c r="AB112" s="13">
        <v>0</v>
      </c>
      <c r="AC112" s="13">
        <v>3600375</v>
      </c>
      <c r="AD112" s="13"/>
      <c r="AE112" s="13">
        <v>4041136</v>
      </c>
      <c r="AF112" s="13">
        <v>348889</v>
      </c>
      <c r="AG112" s="13"/>
      <c r="AH112" s="13">
        <v>26387</v>
      </c>
      <c r="AI112" s="13"/>
      <c r="AJ112" s="13">
        <v>3</v>
      </c>
      <c r="AK112" s="13" t="s">
        <v>103</v>
      </c>
      <c r="AL112" s="13">
        <v>0</v>
      </c>
      <c r="AM112" s="13">
        <v>0</v>
      </c>
      <c r="AN112" s="13">
        <v>0</v>
      </c>
      <c r="AO112" s="13">
        <v>0</v>
      </c>
      <c r="AP112" s="13">
        <v>3</v>
      </c>
      <c r="AQ112" s="13"/>
      <c r="AR112" s="13"/>
      <c r="AS112" s="13">
        <v>0</v>
      </c>
      <c r="AT112" s="13"/>
      <c r="AU112" s="13">
        <v>3</v>
      </c>
      <c r="AV112" s="13">
        <v>0</v>
      </c>
      <c r="AW112" s="13">
        <v>0</v>
      </c>
      <c r="AX112" s="13">
        <v>0</v>
      </c>
      <c r="AY112" s="13"/>
      <c r="AZ112" s="13">
        <v>0</v>
      </c>
      <c r="BA112" s="13">
        <v>1</v>
      </c>
      <c r="BB112" s="13">
        <v>0</v>
      </c>
      <c r="BC112" s="13">
        <v>0</v>
      </c>
      <c r="BD112" s="13">
        <v>2</v>
      </c>
      <c r="BE112" s="13">
        <v>0</v>
      </c>
      <c r="BF112" s="13">
        <v>1</v>
      </c>
      <c r="BG112" s="13">
        <v>0</v>
      </c>
      <c r="BH112" s="13"/>
      <c r="BI112" s="13">
        <v>14312</v>
      </c>
      <c r="BJ112" s="13">
        <v>0</v>
      </c>
      <c r="BK112" s="13">
        <v>11979</v>
      </c>
      <c r="BL112" s="13"/>
      <c r="BM112" s="13">
        <v>0</v>
      </c>
      <c r="BN112" s="13">
        <v>2333</v>
      </c>
      <c r="BO112" s="13"/>
      <c r="BP112" s="13">
        <v>0</v>
      </c>
      <c r="BQ112" s="13">
        <v>0</v>
      </c>
      <c r="BR112" s="13"/>
      <c r="BS112" s="13">
        <v>185</v>
      </c>
      <c r="BT112" s="13" t="s">
        <v>103</v>
      </c>
      <c r="BU112" s="13">
        <v>125</v>
      </c>
      <c r="BV112" s="13">
        <v>58</v>
      </c>
      <c r="BW112" s="13">
        <v>2</v>
      </c>
      <c r="BX112" s="13">
        <v>37</v>
      </c>
      <c r="BY112" s="13">
        <v>88</v>
      </c>
      <c r="BZ112" s="13">
        <v>24</v>
      </c>
      <c r="CA112" s="13">
        <v>34</v>
      </c>
      <c r="CB112" s="13"/>
      <c r="CC112" s="13">
        <v>83</v>
      </c>
      <c r="CD112" s="13" t="s">
        <v>103</v>
      </c>
      <c r="CE112" s="13">
        <v>25</v>
      </c>
      <c r="CF112" s="13">
        <v>58</v>
      </c>
      <c r="CG112" s="13"/>
      <c r="CH112" s="13">
        <v>0</v>
      </c>
      <c r="CI112" s="13">
        <v>77</v>
      </c>
      <c r="CJ112" s="13">
        <v>16</v>
      </c>
      <c r="CK112" s="13">
        <v>70</v>
      </c>
      <c r="CL112" s="13">
        <v>20</v>
      </c>
      <c r="CM112" s="13">
        <v>0</v>
      </c>
      <c r="CN112" s="13">
        <v>20</v>
      </c>
      <c r="CO112" s="13">
        <v>12</v>
      </c>
      <c r="CP112" s="13"/>
      <c r="CQ112" s="13">
        <v>2073392</v>
      </c>
      <c r="CR112" s="13">
        <v>0</v>
      </c>
      <c r="CS112" s="13">
        <v>726381</v>
      </c>
      <c r="CT112" s="13"/>
      <c r="CU112" s="13">
        <v>726381</v>
      </c>
      <c r="CV112" s="13">
        <v>35182</v>
      </c>
      <c r="CW112" s="13"/>
      <c r="CX112" s="13">
        <v>35182</v>
      </c>
      <c r="CY112" s="13" t="s">
        <v>701</v>
      </c>
    </row>
    <row r="113" spans="1:103" x14ac:dyDescent="0.35">
      <c r="A113" s="13">
        <v>942</v>
      </c>
      <c r="B113" s="13" t="s">
        <v>702</v>
      </c>
      <c r="C113" s="13">
        <v>2</v>
      </c>
      <c r="D113" s="13">
        <v>668</v>
      </c>
      <c r="E113" s="13" t="s">
        <v>103</v>
      </c>
      <c r="F113" s="13">
        <v>64</v>
      </c>
      <c r="G113" s="13">
        <v>112</v>
      </c>
      <c r="H113" s="13">
        <v>1</v>
      </c>
      <c r="I113" s="13">
        <v>484</v>
      </c>
      <c r="J113" s="13">
        <v>21</v>
      </c>
      <c r="K113" s="13">
        <v>41</v>
      </c>
      <c r="L113" s="13">
        <v>69</v>
      </c>
      <c r="M113" s="13">
        <v>668</v>
      </c>
      <c r="N113" s="13"/>
      <c r="O113" s="13"/>
      <c r="P113" s="13"/>
      <c r="Q113" s="13" t="s">
        <v>703</v>
      </c>
      <c r="R113" s="13">
        <v>1</v>
      </c>
      <c r="S113" s="13"/>
      <c r="T113" s="13"/>
      <c r="U113" s="13">
        <v>137</v>
      </c>
      <c r="V113" s="13">
        <v>41</v>
      </c>
      <c r="W113" s="13"/>
      <c r="X113" s="13">
        <v>80</v>
      </c>
      <c r="Y113" s="13">
        <v>0</v>
      </c>
      <c r="Z113" s="13" t="s">
        <v>704</v>
      </c>
      <c r="AA113" s="13">
        <v>8776102</v>
      </c>
      <c r="AB113" s="13"/>
      <c r="AC113" s="13"/>
      <c r="AD113" s="13"/>
      <c r="AE113" s="13"/>
      <c r="AF113" s="13"/>
      <c r="AG113" s="13"/>
      <c r="AH113" s="13">
        <v>0</v>
      </c>
      <c r="AI113" s="13" t="s">
        <v>705</v>
      </c>
      <c r="AJ113" s="13">
        <v>4023</v>
      </c>
      <c r="AK113" s="13" t="s">
        <v>103</v>
      </c>
      <c r="AL113" s="13">
        <v>709</v>
      </c>
      <c r="AM113" s="13">
        <v>3241</v>
      </c>
      <c r="AN113" s="13"/>
      <c r="AO113" s="13"/>
      <c r="AP113" s="13">
        <v>108</v>
      </c>
      <c r="AQ113" s="13">
        <v>64</v>
      </c>
      <c r="AR113" s="13">
        <v>112</v>
      </c>
      <c r="AS113" s="13"/>
      <c r="AT113" s="13" t="s">
        <v>706</v>
      </c>
      <c r="AU113" s="13">
        <v>2203</v>
      </c>
      <c r="AV113" s="13">
        <v>1174</v>
      </c>
      <c r="AW113" s="13">
        <v>300</v>
      </c>
      <c r="AX113" s="13">
        <v>204</v>
      </c>
      <c r="AY113" s="13"/>
      <c r="AZ113" s="13">
        <v>317</v>
      </c>
      <c r="BA113" s="13">
        <v>225</v>
      </c>
      <c r="BB113" s="13">
        <v>2818</v>
      </c>
      <c r="BC113" s="13">
        <v>24</v>
      </c>
      <c r="BD113" s="13">
        <v>41</v>
      </c>
      <c r="BE113" s="13">
        <v>0</v>
      </c>
      <c r="BF113" s="13">
        <v>74</v>
      </c>
      <c r="BG113" s="13">
        <v>0</v>
      </c>
      <c r="BH113" s="13"/>
      <c r="BI113" s="13">
        <v>6918623</v>
      </c>
      <c r="BJ113" s="13"/>
      <c r="BK113" s="13"/>
      <c r="BL113" s="13"/>
      <c r="BM113" s="13"/>
      <c r="BN113" s="13"/>
      <c r="BO113" s="13"/>
      <c r="BP113" s="13"/>
      <c r="BQ113" s="13"/>
      <c r="BR113" s="13" t="s">
        <v>707</v>
      </c>
      <c r="BS113" s="13">
        <v>454</v>
      </c>
      <c r="BT113" s="13" t="s">
        <v>103</v>
      </c>
      <c r="BU113" s="13">
        <v>154</v>
      </c>
      <c r="BV113" s="13"/>
      <c r="BW113" s="13">
        <v>300</v>
      </c>
      <c r="BX113" s="13"/>
      <c r="BY113" s="13"/>
      <c r="BZ113" s="13"/>
      <c r="CA113" s="13"/>
      <c r="CB113" s="13" t="s">
        <v>708</v>
      </c>
      <c r="CC113" s="13">
        <v>4</v>
      </c>
      <c r="CD113" s="13" t="s">
        <v>103</v>
      </c>
      <c r="CE113" s="13">
        <v>3</v>
      </c>
      <c r="CF113" s="13">
        <v>1</v>
      </c>
      <c r="CG113" s="13"/>
      <c r="CH113" s="13">
        <v>164</v>
      </c>
      <c r="CI113" s="13"/>
      <c r="CJ113" s="13"/>
      <c r="CK113" s="13">
        <v>15</v>
      </c>
      <c r="CL113" s="13">
        <v>8</v>
      </c>
      <c r="CM113" s="13"/>
      <c r="CN113" s="13">
        <v>19</v>
      </c>
      <c r="CO113" s="13">
        <v>0</v>
      </c>
      <c r="CP113" s="13" t="s">
        <v>709</v>
      </c>
      <c r="CQ113" s="13">
        <v>0</v>
      </c>
      <c r="CR113" s="13"/>
      <c r="CS113" s="13"/>
      <c r="CT113" s="13"/>
      <c r="CU113" s="13"/>
      <c r="CV113" s="13"/>
      <c r="CW113" s="13"/>
      <c r="CX113" s="13"/>
      <c r="CY113" s="13" t="s">
        <v>710</v>
      </c>
    </row>
    <row r="114" spans="1:103" x14ac:dyDescent="0.35">
      <c r="A114" s="13">
        <v>805</v>
      </c>
      <c r="B114" s="13" t="s">
        <v>711</v>
      </c>
      <c r="C114" s="13">
        <v>2</v>
      </c>
      <c r="D114" s="13">
        <v>251</v>
      </c>
      <c r="E114" s="13" t="s">
        <v>103</v>
      </c>
      <c r="F114" s="13">
        <v>14</v>
      </c>
      <c r="G114" s="13">
        <v>38</v>
      </c>
      <c r="H114" s="13"/>
      <c r="I114" s="13">
        <v>193</v>
      </c>
      <c r="J114" s="13">
        <v>6</v>
      </c>
      <c r="K114" s="13">
        <v>14</v>
      </c>
      <c r="L114" s="13">
        <v>38</v>
      </c>
      <c r="M114" s="13"/>
      <c r="N114" s="13"/>
      <c r="O114" s="13">
        <v>164</v>
      </c>
      <c r="P114" s="13">
        <v>87</v>
      </c>
      <c r="Q114" s="13"/>
      <c r="R114" s="13">
        <v>0</v>
      </c>
      <c r="S114" s="13">
        <v>71</v>
      </c>
      <c r="T114" s="13">
        <v>85</v>
      </c>
      <c r="U114" s="13">
        <v>90</v>
      </c>
      <c r="V114" s="13">
        <v>5</v>
      </c>
      <c r="W114" s="13"/>
      <c r="X114" s="13">
        <v>39</v>
      </c>
      <c r="Y114" s="13">
        <v>0</v>
      </c>
      <c r="Z114" s="13"/>
      <c r="AA114" s="13">
        <v>1769106.28</v>
      </c>
      <c r="AB114" s="13">
        <v>11000</v>
      </c>
      <c r="AC114" s="13">
        <v>738304.56</v>
      </c>
      <c r="AD114" s="13">
        <v>345674</v>
      </c>
      <c r="AE114" s="13">
        <v>499184.98</v>
      </c>
      <c r="AF114" s="13"/>
      <c r="AG114" s="13"/>
      <c r="AH114" s="13">
        <v>0</v>
      </c>
      <c r="AI114" s="13"/>
      <c r="AJ114" s="13">
        <v>317</v>
      </c>
      <c r="AK114" s="13" t="s">
        <v>103</v>
      </c>
      <c r="AL114" s="13">
        <v>6</v>
      </c>
      <c r="AM114" s="13">
        <v>311</v>
      </c>
      <c r="AN114" s="13"/>
      <c r="AO114" s="13"/>
      <c r="AP114" s="13"/>
      <c r="AQ114" s="13"/>
      <c r="AR114" s="13"/>
      <c r="AS114" s="13">
        <v>0</v>
      </c>
      <c r="AT114" s="13"/>
      <c r="AU114" s="13">
        <v>41</v>
      </c>
      <c r="AV114" s="13">
        <v>62</v>
      </c>
      <c r="AW114" s="13">
        <v>214</v>
      </c>
      <c r="AX114" s="13"/>
      <c r="AY114" s="13"/>
      <c r="AZ114" s="13">
        <v>53</v>
      </c>
      <c r="BA114" s="13">
        <v>19</v>
      </c>
      <c r="BB114" s="13">
        <v>18</v>
      </c>
      <c r="BC114" s="13">
        <v>227</v>
      </c>
      <c r="BD114" s="13"/>
      <c r="BE114" s="13"/>
      <c r="BF114" s="13">
        <v>5</v>
      </c>
      <c r="BG114" s="13">
        <v>0</v>
      </c>
      <c r="BH114" s="13"/>
      <c r="BI114" s="13">
        <v>378797.57</v>
      </c>
      <c r="BJ114" s="13">
        <v>19000</v>
      </c>
      <c r="BK114" s="13">
        <v>39398</v>
      </c>
      <c r="BL114" s="13">
        <v>39850</v>
      </c>
      <c r="BM114" s="13">
        <v>47300.5</v>
      </c>
      <c r="BN114" s="13"/>
      <c r="BO114" s="13"/>
      <c r="BP114" s="13">
        <v>0</v>
      </c>
      <c r="BQ114" s="13">
        <v>226449.9</v>
      </c>
      <c r="BR114" s="13"/>
      <c r="BS114" s="13">
        <v>8</v>
      </c>
      <c r="BT114" s="13" t="s">
        <v>103</v>
      </c>
      <c r="BU114" s="13">
        <v>8</v>
      </c>
      <c r="BV114" s="13">
        <v>0</v>
      </c>
      <c r="BW114" s="13">
        <v>0</v>
      </c>
      <c r="BX114" s="13"/>
      <c r="BY114" s="13">
        <v>8</v>
      </c>
      <c r="BZ114" s="13"/>
      <c r="CA114" s="13"/>
      <c r="CB114" s="13"/>
      <c r="CC114" s="13">
        <v>1</v>
      </c>
      <c r="CD114" s="13" t="s">
        <v>103</v>
      </c>
      <c r="CE114" s="13"/>
      <c r="CF114" s="13">
        <v>1</v>
      </c>
      <c r="CG114" s="13"/>
      <c r="CH114" s="13"/>
      <c r="CI114" s="13">
        <v>3</v>
      </c>
      <c r="CJ114" s="13">
        <v>1</v>
      </c>
      <c r="CK114" s="13">
        <v>4</v>
      </c>
      <c r="CL114" s="13">
        <v>0</v>
      </c>
      <c r="CM114" s="13"/>
      <c r="CN114" s="13">
        <v>2</v>
      </c>
      <c r="CO114" s="13">
        <v>0</v>
      </c>
      <c r="CP114" s="13"/>
      <c r="CQ114" s="13">
        <v>98600.91</v>
      </c>
      <c r="CR114" s="13">
        <v>0</v>
      </c>
      <c r="CS114" s="13"/>
      <c r="CT114" s="13"/>
      <c r="CU114" s="13"/>
      <c r="CV114" s="13">
        <v>0</v>
      </c>
      <c r="CW114" s="13"/>
      <c r="CX114" s="13"/>
      <c r="CY114" s="13"/>
    </row>
    <row r="115" spans="1:103" x14ac:dyDescent="0.35">
      <c r="A115" s="13">
        <v>937</v>
      </c>
      <c r="B115" s="13" t="s">
        <v>712</v>
      </c>
      <c r="C115" s="13">
        <v>2</v>
      </c>
      <c r="D115" s="13">
        <v>2684</v>
      </c>
      <c r="E115" s="13" t="s">
        <v>103</v>
      </c>
      <c r="F115" s="13">
        <v>302</v>
      </c>
      <c r="G115" s="13">
        <v>407</v>
      </c>
      <c r="H115" s="13">
        <v>1536</v>
      </c>
      <c r="I115" s="13">
        <v>309</v>
      </c>
      <c r="J115" s="13">
        <v>130</v>
      </c>
      <c r="K115" s="13">
        <v>0</v>
      </c>
      <c r="L115" s="13">
        <v>0</v>
      </c>
      <c r="M115" s="13">
        <v>2684</v>
      </c>
      <c r="N115" s="13"/>
      <c r="O115" s="13">
        <v>2403</v>
      </c>
      <c r="P115" s="13">
        <v>75</v>
      </c>
      <c r="Q115" s="13" t="s">
        <v>713</v>
      </c>
      <c r="R115" s="13">
        <v>13</v>
      </c>
      <c r="S115" s="13">
        <v>1784</v>
      </c>
      <c r="T115" s="13">
        <v>321</v>
      </c>
      <c r="U115" s="13">
        <v>172</v>
      </c>
      <c r="V115" s="13">
        <v>396</v>
      </c>
      <c r="W115" s="13">
        <v>0</v>
      </c>
      <c r="X115" s="13">
        <v>437</v>
      </c>
      <c r="Y115" s="13">
        <v>15</v>
      </c>
      <c r="Z115" s="13" t="s">
        <v>714</v>
      </c>
      <c r="AA115" s="13">
        <v>24258225</v>
      </c>
      <c r="AB115" s="13">
        <v>0</v>
      </c>
      <c r="AC115" s="13">
        <v>0</v>
      </c>
      <c r="AD115" s="13">
        <v>0</v>
      </c>
      <c r="AE115" s="13">
        <v>1325030</v>
      </c>
      <c r="AF115" s="13">
        <v>760349</v>
      </c>
      <c r="AG115" s="13">
        <v>22976432</v>
      </c>
      <c r="AH115" s="13">
        <v>66066</v>
      </c>
      <c r="AI115" s="13" t="s">
        <v>715</v>
      </c>
      <c r="AJ115" s="13">
        <v>9154</v>
      </c>
      <c r="AK115" s="13" t="s">
        <v>103</v>
      </c>
      <c r="AL115" s="13">
        <v>1655</v>
      </c>
      <c r="AM115" s="13">
        <v>7437</v>
      </c>
      <c r="AN115" s="13">
        <v>5</v>
      </c>
      <c r="AO115" s="13">
        <v>3</v>
      </c>
      <c r="AP115" s="13">
        <v>54</v>
      </c>
      <c r="AQ115" s="13">
        <v>0</v>
      </c>
      <c r="AR115" s="13">
        <v>0</v>
      </c>
      <c r="AS115" s="13">
        <v>0</v>
      </c>
      <c r="AT115" s="13"/>
      <c r="AU115" s="13">
        <v>5409</v>
      </c>
      <c r="AV115" s="13">
        <v>1558</v>
      </c>
      <c r="AW115" s="13">
        <v>798</v>
      </c>
      <c r="AX115" s="13">
        <v>110</v>
      </c>
      <c r="AY115" s="13"/>
      <c r="AZ115" s="13">
        <v>1073</v>
      </c>
      <c r="BA115" s="13">
        <v>1337</v>
      </c>
      <c r="BB115" s="13">
        <v>6571</v>
      </c>
      <c r="BC115" s="13">
        <v>6</v>
      </c>
      <c r="BD115" s="13">
        <v>154</v>
      </c>
      <c r="BE115" s="13">
        <v>0</v>
      </c>
      <c r="BF115" s="13">
        <v>184</v>
      </c>
      <c r="BG115" s="13">
        <v>0</v>
      </c>
      <c r="BH115" s="13"/>
      <c r="BI115" s="13">
        <v>18069646</v>
      </c>
      <c r="BJ115" s="13">
        <v>1554450</v>
      </c>
      <c r="BK115" s="13">
        <v>0</v>
      </c>
      <c r="BL115" s="13">
        <v>0</v>
      </c>
      <c r="BM115" s="13">
        <v>31200</v>
      </c>
      <c r="BN115" s="13">
        <v>247382</v>
      </c>
      <c r="BO115" s="13">
        <v>16672387</v>
      </c>
      <c r="BP115" s="13">
        <v>0</v>
      </c>
      <c r="BQ115" s="13">
        <v>0</v>
      </c>
      <c r="BR115" s="13" t="s">
        <v>716</v>
      </c>
      <c r="BS115" s="13">
        <v>947</v>
      </c>
      <c r="BT115" s="13" t="s">
        <v>103</v>
      </c>
      <c r="BU115" s="13">
        <v>371</v>
      </c>
      <c r="BV115" s="13">
        <v>345</v>
      </c>
      <c r="BW115" s="13">
        <v>230</v>
      </c>
      <c r="BX115" s="13">
        <v>0</v>
      </c>
      <c r="BY115" s="13">
        <v>0</v>
      </c>
      <c r="BZ115" s="13">
        <v>0</v>
      </c>
      <c r="CA115" s="13">
        <v>0</v>
      </c>
      <c r="CB115" s="13"/>
      <c r="CC115" s="13">
        <v>271</v>
      </c>
      <c r="CD115" s="13" t="s">
        <v>103</v>
      </c>
      <c r="CE115" s="13">
        <v>51</v>
      </c>
      <c r="CF115" s="13">
        <v>220</v>
      </c>
      <c r="CG115" s="13"/>
      <c r="CH115" s="13">
        <v>26</v>
      </c>
      <c r="CI115" s="13">
        <v>543</v>
      </c>
      <c r="CJ115" s="13">
        <v>323</v>
      </c>
      <c r="CK115" s="13">
        <v>56</v>
      </c>
      <c r="CL115" s="13">
        <v>60</v>
      </c>
      <c r="CM115" s="13">
        <v>0</v>
      </c>
      <c r="CN115" s="13">
        <v>115</v>
      </c>
      <c r="CO115" s="13">
        <v>30</v>
      </c>
      <c r="CP115" s="13" t="s">
        <v>717</v>
      </c>
      <c r="CQ115" s="13">
        <v>5768811</v>
      </c>
      <c r="CR115" s="13">
        <v>0</v>
      </c>
      <c r="CS115" s="13">
        <v>0</v>
      </c>
      <c r="CT115" s="13">
        <v>0</v>
      </c>
      <c r="CU115" s="13">
        <v>120640</v>
      </c>
      <c r="CV115" s="13">
        <v>185899</v>
      </c>
      <c r="CW115" s="13">
        <v>5699959</v>
      </c>
      <c r="CX115" s="13">
        <v>134134</v>
      </c>
      <c r="CY115" s="13" t="s">
        <v>718</v>
      </c>
    </row>
    <row r="116" spans="1:103" x14ac:dyDescent="0.35">
      <c r="A116" s="13">
        <v>333</v>
      </c>
      <c r="B116" s="13" t="s">
        <v>719</v>
      </c>
      <c r="C116" s="13">
        <v>2</v>
      </c>
      <c r="D116" s="13">
        <v>1002</v>
      </c>
      <c r="E116" s="13" t="s">
        <v>103</v>
      </c>
      <c r="F116" s="13">
        <v>68</v>
      </c>
      <c r="G116" s="13">
        <v>75</v>
      </c>
      <c r="H116" s="13">
        <v>699</v>
      </c>
      <c r="I116" s="13">
        <v>136</v>
      </c>
      <c r="J116" s="13">
        <v>24</v>
      </c>
      <c r="K116" s="13">
        <v>23</v>
      </c>
      <c r="L116" s="13">
        <v>15</v>
      </c>
      <c r="M116" s="13"/>
      <c r="N116" s="13"/>
      <c r="O116" s="13">
        <v>822</v>
      </c>
      <c r="P116" s="13">
        <v>180</v>
      </c>
      <c r="Q116" s="13"/>
      <c r="R116" s="13">
        <v>13</v>
      </c>
      <c r="S116" s="13"/>
      <c r="T116" s="13"/>
      <c r="U116" s="13"/>
      <c r="V116" s="13">
        <v>205</v>
      </c>
      <c r="W116" s="13"/>
      <c r="X116" s="13">
        <v>82</v>
      </c>
      <c r="Y116" s="13">
        <v>15</v>
      </c>
      <c r="Z116" s="13"/>
      <c r="AA116" s="13">
        <v>11000000</v>
      </c>
      <c r="AB116" s="13">
        <v>4420</v>
      </c>
      <c r="AC116" s="13"/>
      <c r="AD116" s="13"/>
      <c r="AE116" s="13"/>
      <c r="AF116" s="13"/>
      <c r="AG116" s="13"/>
      <c r="AH116" s="13"/>
      <c r="AI116" s="13" t="s">
        <v>720</v>
      </c>
      <c r="AJ116" s="13">
        <v>736</v>
      </c>
      <c r="AK116" s="13" t="s">
        <v>108</v>
      </c>
      <c r="AL116" s="13"/>
      <c r="AM116" s="13"/>
      <c r="AN116" s="13"/>
      <c r="AO116" s="13"/>
      <c r="AP116" s="13"/>
      <c r="AQ116" s="13"/>
      <c r="AR116" s="13"/>
      <c r="AS116" s="13"/>
      <c r="AT116" s="13"/>
      <c r="AU116" s="13">
        <v>385</v>
      </c>
      <c r="AV116" s="13"/>
      <c r="AW116" s="13"/>
      <c r="AX116" s="13">
        <v>351</v>
      </c>
      <c r="AY116" s="13"/>
      <c r="AZ116" s="13">
        <v>385</v>
      </c>
      <c r="BA116" s="13"/>
      <c r="BB116" s="13"/>
      <c r="BC116" s="13"/>
      <c r="BD116" s="13">
        <v>55</v>
      </c>
      <c r="BE116" s="13">
        <v>296</v>
      </c>
      <c r="BF116" s="13">
        <v>0</v>
      </c>
      <c r="BG116" s="13">
        <v>0</v>
      </c>
      <c r="BH116" s="13"/>
      <c r="BI116" s="13">
        <v>252000</v>
      </c>
      <c r="BJ116" s="13">
        <v>116400</v>
      </c>
      <c r="BK116" s="13"/>
      <c r="BL116" s="13"/>
      <c r="BM116" s="13"/>
      <c r="BN116" s="13">
        <v>18810</v>
      </c>
      <c r="BO116" s="13">
        <v>83790</v>
      </c>
      <c r="BP116" s="13">
        <v>0</v>
      </c>
      <c r="BQ116" s="13">
        <v>33000</v>
      </c>
      <c r="BR116" s="13"/>
      <c r="BS116" s="13">
        <v>354</v>
      </c>
      <c r="BT116" s="13" t="s">
        <v>103</v>
      </c>
      <c r="BU116" s="13">
        <v>269</v>
      </c>
      <c r="BV116" s="13">
        <v>85</v>
      </c>
      <c r="BW116" s="13">
        <v>45</v>
      </c>
      <c r="BX116" s="13"/>
      <c r="BY116" s="13"/>
      <c r="BZ116" s="13"/>
      <c r="CA116" s="13"/>
      <c r="CB116" s="13"/>
      <c r="CC116" s="13">
        <v>124</v>
      </c>
      <c r="CD116" s="13" t="s">
        <v>103</v>
      </c>
      <c r="CE116" s="13"/>
      <c r="CF116" s="13"/>
      <c r="CG116" s="13"/>
      <c r="CH116" s="13">
        <v>2</v>
      </c>
      <c r="CI116" s="13">
        <v>144</v>
      </c>
      <c r="CJ116" s="13"/>
      <c r="CK116" s="13"/>
      <c r="CL116" s="13">
        <v>42</v>
      </c>
      <c r="CM116" s="13"/>
      <c r="CN116" s="13"/>
      <c r="CO116" s="13"/>
      <c r="CP116" s="13"/>
      <c r="CQ116" s="13">
        <v>5000000</v>
      </c>
      <c r="CR116" s="13"/>
      <c r="CS116" s="13"/>
      <c r="CT116" s="13"/>
      <c r="CU116" s="13"/>
      <c r="CV116" s="13">
        <v>100004.96</v>
      </c>
      <c r="CW116" s="13"/>
      <c r="CX116" s="13"/>
      <c r="CY116" s="13" t="s">
        <v>721</v>
      </c>
    </row>
    <row r="117" spans="1:103" x14ac:dyDescent="0.35">
      <c r="A117" s="13">
        <v>304</v>
      </c>
      <c r="B117" s="13" t="s">
        <v>722</v>
      </c>
      <c r="C117" s="13">
        <v>2</v>
      </c>
      <c r="D117" s="13">
        <v>966</v>
      </c>
      <c r="E117" s="13" t="s">
        <v>103</v>
      </c>
      <c r="F117" s="13">
        <v>70</v>
      </c>
      <c r="G117" s="13">
        <v>32</v>
      </c>
      <c r="H117" s="13">
        <v>696</v>
      </c>
      <c r="I117" s="13">
        <v>160</v>
      </c>
      <c r="J117" s="13">
        <v>8</v>
      </c>
      <c r="K117" s="13">
        <v>54</v>
      </c>
      <c r="L117" s="13">
        <v>4</v>
      </c>
      <c r="M117" s="13">
        <v>958</v>
      </c>
      <c r="N117" s="13"/>
      <c r="O117" s="13">
        <v>696</v>
      </c>
      <c r="P117" s="13">
        <v>270</v>
      </c>
      <c r="Q117" s="13" t="s">
        <v>723</v>
      </c>
      <c r="R117" s="13">
        <v>0</v>
      </c>
      <c r="S117" s="13">
        <v>366</v>
      </c>
      <c r="T117" s="13">
        <v>6</v>
      </c>
      <c r="U117" s="13">
        <v>505</v>
      </c>
      <c r="V117" s="13">
        <v>89</v>
      </c>
      <c r="W117" s="13">
        <v>0</v>
      </c>
      <c r="X117" s="13">
        <v>52</v>
      </c>
      <c r="Y117" s="13">
        <v>1</v>
      </c>
      <c r="Z117" s="13"/>
      <c r="AA117" s="13">
        <v>10683287.140000001</v>
      </c>
      <c r="AB117" s="13">
        <v>0</v>
      </c>
      <c r="AC117" s="13">
        <v>4319399.3</v>
      </c>
      <c r="AD117" s="13">
        <v>70809.820000000007</v>
      </c>
      <c r="AE117" s="13">
        <v>5959826.9100000001</v>
      </c>
      <c r="AF117" s="13">
        <v>333251.09999999998</v>
      </c>
      <c r="AG117" s="13">
        <v>0</v>
      </c>
      <c r="AH117" s="13">
        <v>94813.25</v>
      </c>
      <c r="AI117" s="13" t="s">
        <v>724</v>
      </c>
      <c r="AJ117" s="13">
        <v>0</v>
      </c>
      <c r="AK117" s="13"/>
      <c r="AL117" s="13"/>
      <c r="AM117" s="13"/>
      <c r="AN117" s="13"/>
      <c r="AO117" s="13"/>
      <c r="AP117" s="13"/>
      <c r="AQ117" s="13"/>
      <c r="AR117" s="13"/>
      <c r="AS117" s="13"/>
      <c r="AT117" s="13" t="s">
        <v>725</v>
      </c>
      <c r="AU117" s="13"/>
      <c r="AV117" s="13"/>
      <c r="AW117" s="13"/>
      <c r="AX117" s="13"/>
      <c r="AY117" s="13"/>
      <c r="AZ117" s="13"/>
      <c r="BA117" s="13"/>
      <c r="BB117" s="13"/>
      <c r="BC117" s="13"/>
      <c r="BD117" s="13"/>
      <c r="BE117" s="13"/>
      <c r="BF117" s="13"/>
      <c r="BG117" s="13"/>
      <c r="BH117" s="13"/>
      <c r="BI117" s="13">
        <v>0</v>
      </c>
      <c r="BJ117" s="13">
        <v>0</v>
      </c>
      <c r="BK117" s="13">
        <v>0</v>
      </c>
      <c r="BL117" s="13">
        <v>0</v>
      </c>
      <c r="BM117" s="13">
        <v>0</v>
      </c>
      <c r="BN117" s="13">
        <v>0</v>
      </c>
      <c r="BO117" s="13">
        <v>0</v>
      </c>
      <c r="BP117" s="13">
        <v>0</v>
      </c>
      <c r="BQ117" s="13">
        <v>0</v>
      </c>
      <c r="BR117" s="13" t="s">
        <v>725</v>
      </c>
      <c r="BS117" s="13">
        <v>325</v>
      </c>
      <c r="BT117" s="13" t="s">
        <v>103</v>
      </c>
      <c r="BU117" s="13">
        <v>193</v>
      </c>
      <c r="BV117" s="13">
        <v>132</v>
      </c>
      <c r="BW117" s="13">
        <v>0</v>
      </c>
      <c r="BX117" s="13">
        <v>7</v>
      </c>
      <c r="BY117" s="13">
        <v>186</v>
      </c>
      <c r="BZ117" s="13">
        <v>2</v>
      </c>
      <c r="CA117" s="13">
        <v>130</v>
      </c>
      <c r="CB117" s="13" t="s">
        <v>726</v>
      </c>
      <c r="CC117" s="13">
        <v>205</v>
      </c>
      <c r="CD117" s="13" t="s">
        <v>103</v>
      </c>
      <c r="CE117" s="13">
        <v>8</v>
      </c>
      <c r="CF117" s="13">
        <v>197</v>
      </c>
      <c r="CG117" s="13"/>
      <c r="CH117" s="13">
        <v>1</v>
      </c>
      <c r="CI117" s="13">
        <v>162</v>
      </c>
      <c r="CJ117" s="13">
        <v>15</v>
      </c>
      <c r="CK117" s="13">
        <v>133</v>
      </c>
      <c r="CL117" s="13">
        <v>14</v>
      </c>
      <c r="CM117" s="13">
        <v>0</v>
      </c>
      <c r="CN117" s="13">
        <v>51</v>
      </c>
      <c r="CO117" s="13">
        <v>5</v>
      </c>
      <c r="CP117" s="13" t="s">
        <v>724</v>
      </c>
      <c r="CQ117" s="13">
        <v>3712660.8</v>
      </c>
      <c r="CR117" s="13">
        <v>940.24</v>
      </c>
      <c r="CS117" s="13">
        <v>1912260.98</v>
      </c>
      <c r="CT117" s="13">
        <v>177061.2</v>
      </c>
      <c r="CU117" s="13">
        <v>1569942.66</v>
      </c>
      <c r="CV117" s="13">
        <v>52455.72</v>
      </c>
      <c r="CW117" s="13">
        <v>0</v>
      </c>
      <c r="CX117" s="13">
        <v>67723.75</v>
      </c>
      <c r="CY117" s="13" t="s">
        <v>727</v>
      </c>
    </row>
    <row r="118" spans="1:103" x14ac:dyDescent="0.35">
      <c r="A118" s="13">
        <v>344</v>
      </c>
      <c r="B118" s="13" t="s">
        <v>728</v>
      </c>
      <c r="C118" s="13">
        <v>2</v>
      </c>
      <c r="D118" s="13">
        <v>1956</v>
      </c>
      <c r="E118" s="13" t="s">
        <v>103</v>
      </c>
      <c r="F118" s="13">
        <v>291</v>
      </c>
      <c r="G118" s="13">
        <v>290</v>
      </c>
      <c r="H118" s="13">
        <v>1354</v>
      </c>
      <c r="I118" s="13">
        <v>5</v>
      </c>
      <c r="J118" s="13">
        <v>16</v>
      </c>
      <c r="K118" s="13">
        <v>15</v>
      </c>
      <c r="L118" s="13"/>
      <c r="M118" s="13"/>
      <c r="N118" s="13" t="s">
        <v>729</v>
      </c>
      <c r="O118" s="13">
        <v>1865</v>
      </c>
      <c r="P118" s="13">
        <v>91</v>
      </c>
      <c r="Q118" s="13"/>
      <c r="R118" s="13">
        <v>51</v>
      </c>
      <c r="S118" s="13">
        <v>788</v>
      </c>
      <c r="T118" s="13">
        <v>1025</v>
      </c>
      <c r="U118" s="13">
        <v>0</v>
      </c>
      <c r="V118" s="13">
        <v>92</v>
      </c>
      <c r="W118" s="13"/>
      <c r="X118" s="13">
        <v>16</v>
      </c>
      <c r="Y118" s="13">
        <v>0</v>
      </c>
      <c r="Z118" s="13"/>
      <c r="AA118" s="13">
        <v>9874733</v>
      </c>
      <c r="AB118" s="13">
        <v>20212</v>
      </c>
      <c r="AC118" s="13"/>
      <c r="AD118" s="13"/>
      <c r="AE118" s="13">
        <v>0</v>
      </c>
      <c r="AF118" s="13">
        <v>291368</v>
      </c>
      <c r="AG118" s="13">
        <v>0</v>
      </c>
      <c r="AH118" s="13">
        <v>0</v>
      </c>
      <c r="AI118" s="13" t="s">
        <v>730</v>
      </c>
      <c r="AJ118" s="13">
        <v>618</v>
      </c>
      <c r="AK118" s="13" t="s">
        <v>103</v>
      </c>
      <c r="AL118" s="13">
        <v>34</v>
      </c>
      <c r="AM118" s="13">
        <v>572</v>
      </c>
      <c r="AN118" s="13">
        <v>2</v>
      </c>
      <c r="AO118" s="13">
        <v>0</v>
      </c>
      <c r="AP118" s="13">
        <v>10</v>
      </c>
      <c r="AQ118" s="13"/>
      <c r="AR118" s="13"/>
      <c r="AS118" s="13">
        <v>5</v>
      </c>
      <c r="AT118" s="13"/>
      <c r="AU118" s="13">
        <v>59</v>
      </c>
      <c r="AV118" s="13">
        <v>34</v>
      </c>
      <c r="AW118" s="13">
        <v>433</v>
      </c>
      <c r="AX118" s="13">
        <v>92</v>
      </c>
      <c r="AY118" s="13"/>
      <c r="AZ118" s="13">
        <v>617</v>
      </c>
      <c r="BA118" s="13">
        <v>0</v>
      </c>
      <c r="BB118" s="13">
        <v>0</v>
      </c>
      <c r="BC118" s="13">
        <v>0</v>
      </c>
      <c r="BD118" s="13">
        <v>1</v>
      </c>
      <c r="BE118" s="13">
        <v>0</v>
      </c>
      <c r="BF118" s="13">
        <v>0</v>
      </c>
      <c r="BG118" s="13">
        <v>0</v>
      </c>
      <c r="BH118" s="13"/>
      <c r="BI118" s="13">
        <v>244000</v>
      </c>
      <c r="BJ118" s="13">
        <v>243446</v>
      </c>
      <c r="BK118" s="13">
        <v>0</v>
      </c>
      <c r="BL118" s="13">
        <v>0</v>
      </c>
      <c r="BM118" s="13">
        <v>0</v>
      </c>
      <c r="BN118" s="13">
        <v>554</v>
      </c>
      <c r="BO118" s="13">
        <v>0</v>
      </c>
      <c r="BP118" s="13">
        <v>0</v>
      </c>
      <c r="BQ118" s="13">
        <v>167307</v>
      </c>
      <c r="BR118" s="13"/>
      <c r="BS118" s="13">
        <v>327</v>
      </c>
      <c r="BT118" s="13" t="s">
        <v>103</v>
      </c>
      <c r="BU118" s="13">
        <v>241</v>
      </c>
      <c r="BV118" s="13">
        <v>86</v>
      </c>
      <c r="BW118" s="13">
        <v>0</v>
      </c>
      <c r="BX118" s="13">
        <v>26</v>
      </c>
      <c r="BY118" s="13">
        <v>215</v>
      </c>
      <c r="BZ118" s="13">
        <v>0</v>
      </c>
      <c r="CA118" s="13">
        <v>86</v>
      </c>
      <c r="CB118" s="13" t="s">
        <v>731</v>
      </c>
      <c r="CC118" s="13">
        <v>50</v>
      </c>
      <c r="CD118" s="13" t="s">
        <v>103</v>
      </c>
      <c r="CE118" s="13">
        <v>0</v>
      </c>
      <c r="CF118" s="13">
        <v>50</v>
      </c>
      <c r="CG118" s="13"/>
      <c r="CH118" s="13">
        <v>6</v>
      </c>
      <c r="CI118" s="13">
        <v>197</v>
      </c>
      <c r="CJ118" s="13">
        <v>87</v>
      </c>
      <c r="CK118" s="13">
        <v>0</v>
      </c>
      <c r="CL118" s="13">
        <v>37</v>
      </c>
      <c r="CM118" s="13">
        <v>0</v>
      </c>
      <c r="CN118" s="13">
        <v>8</v>
      </c>
      <c r="CO118" s="13">
        <v>0</v>
      </c>
      <c r="CP118" s="13"/>
      <c r="CQ118" s="13">
        <v>511867</v>
      </c>
      <c r="CR118" s="13">
        <v>2037</v>
      </c>
      <c r="CS118" s="13"/>
      <c r="CT118" s="13"/>
      <c r="CU118" s="13">
        <v>0</v>
      </c>
      <c r="CV118" s="13">
        <v>291368</v>
      </c>
      <c r="CW118" s="13">
        <v>0</v>
      </c>
      <c r="CX118" s="13">
        <v>0</v>
      </c>
      <c r="CY118" s="13" t="s">
        <v>732</v>
      </c>
    </row>
    <row r="119" spans="1:103" x14ac:dyDescent="0.35">
      <c r="A119" s="13">
        <v>202</v>
      </c>
      <c r="B119" s="13" t="s">
        <v>733</v>
      </c>
      <c r="C119" s="13">
        <v>2</v>
      </c>
      <c r="D119" s="13">
        <v>317</v>
      </c>
      <c r="E119" s="13" t="s">
        <v>108</v>
      </c>
      <c r="F119" s="13"/>
      <c r="G119" s="13"/>
      <c r="H119" s="13"/>
      <c r="I119" s="13"/>
      <c r="J119" s="13"/>
      <c r="K119" s="13"/>
      <c r="L119" s="13"/>
      <c r="M119" s="13">
        <v>168</v>
      </c>
      <c r="N119" s="13"/>
      <c r="O119" s="13">
        <v>115</v>
      </c>
      <c r="P119" s="13">
        <v>202</v>
      </c>
      <c r="Q119" s="13"/>
      <c r="R119" s="13">
        <v>0</v>
      </c>
      <c r="S119" s="13">
        <v>168</v>
      </c>
      <c r="T119" s="13">
        <v>0</v>
      </c>
      <c r="U119" s="13">
        <v>128</v>
      </c>
      <c r="V119" s="13">
        <v>21</v>
      </c>
      <c r="W119" s="13">
        <v>0</v>
      </c>
      <c r="X119" s="13">
        <v>59</v>
      </c>
      <c r="Y119" s="13">
        <v>0</v>
      </c>
      <c r="Z119" s="13"/>
      <c r="AA119" s="13">
        <v>5033757.8600000003</v>
      </c>
      <c r="AB119" s="13">
        <v>0</v>
      </c>
      <c r="AC119" s="13">
        <v>3318123.3</v>
      </c>
      <c r="AD119" s="13">
        <v>0</v>
      </c>
      <c r="AE119" s="13">
        <v>1483603.85</v>
      </c>
      <c r="AF119" s="13">
        <v>232029.72</v>
      </c>
      <c r="AG119" s="13">
        <v>0</v>
      </c>
      <c r="AH119" s="13">
        <v>0</v>
      </c>
      <c r="AI119" s="13"/>
      <c r="AJ119" s="13">
        <v>0</v>
      </c>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v>0</v>
      </c>
      <c r="BJ119" s="13">
        <v>0</v>
      </c>
      <c r="BK119" s="13">
        <v>0</v>
      </c>
      <c r="BL119" s="13">
        <v>0</v>
      </c>
      <c r="BM119" s="13">
        <v>0</v>
      </c>
      <c r="BN119" s="13">
        <v>0</v>
      </c>
      <c r="BO119" s="13">
        <v>0</v>
      </c>
      <c r="BP119" s="13">
        <v>0</v>
      </c>
      <c r="BQ119" s="13">
        <v>0</v>
      </c>
      <c r="BR119" s="13"/>
      <c r="BS119" s="13">
        <v>158</v>
      </c>
      <c r="BT119" s="13" t="s">
        <v>108</v>
      </c>
      <c r="BU119" s="13"/>
      <c r="BV119" s="13"/>
      <c r="BW119" s="13"/>
      <c r="BX119" s="13"/>
      <c r="BY119" s="13"/>
      <c r="BZ119" s="13"/>
      <c r="CA119" s="13"/>
      <c r="CB119" s="13"/>
      <c r="CC119" s="13">
        <v>46</v>
      </c>
      <c r="CD119" s="13" t="s">
        <v>108</v>
      </c>
      <c r="CE119" s="13"/>
      <c r="CF119" s="13"/>
      <c r="CG119" s="13"/>
      <c r="CH119" s="13">
        <v>0</v>
      </c>
      <c r="CI119" s="13">
        <v>39</v>
      </c>
      <c r="CJ119" s="13">
        <v>0</v>
      </c>
      <c r="CK119" s="13">
        <v>32</v>
      </c>
      <c r="CL119" s="13">
        <v>12</v>
      </c>
      <c r="CM119" s="13">
        <v>0</v>
      </c>
      <c r="CN119" s="13">
        <v>24</v>
      </c>
      <c r="CO119" s="13">
        <v>1</v>
      </c>
      <c r="CP119" s="13"/>
      <c r="CQ119" s="13">
        <v>951943.7</v>
      </c>
      <c r="CR119" s="13">
        <v>0</v>
      </c>
      <c r="CS119" s="13">
        <v>381875.7</v>
      </c>
      <c r="CT119" s="13">
        <v>0</v>
      </c>
      <c r="CU119" s="13">
        <v>417263.58</v>
      </c>
      <c r="CV119" s="13">
        <v>150164.07999999999</v>
      </c>
      <c r="CW119" s="13">
        <v>0</v>
      </c>
      <c r="CX119" s="13">
        <v>2640</v>
      </c>
      <c r="CY119" s="13"/>
    </row>
    <row r="120" spans="1:103" x14ac:dyDescent="0.35">
      <c r="A120" s="13">
        <v>335</v>
      </c>
      <c r="B120" s="13" t="s">
        <v>734</v>
      </c>
      <c r="C120" s="13">
        <v>2</v>
      </c>
      <c r="D120" s="13">
        <v>1303</v>
      </c>
      <c r="E120" s="13" t="s">
        <v>103</v>
      </c>
      <c r="F120" s="13">
        <v>145</v>
      </c>
      <c r="G120" s="13">
        <v>79</v>
      </c>
      <c r="H120" s="13">
        <v>881</v>
      </c>
      <c r="I120" s="13">
        <v>150</v>
      </c>
      <c r="J120" s="13">
        <v>48</v>
      </c>
      <c r="K120" s="13">
        <v>42</v>
      </c>
      <c r="L120" s="13">
        <v>0</v>
      </c>
      <c r="M120" s="13">
        <v>1298</v>
      </c>
      <c r="N120" s="13"/>
      <c r="O120" s="13"/>
      <c r="P120" s="13"/>
      <c r="Q120" s="13" t="s">
        <v>735</v>
      </c>
      <c r="R120" s="13">
        <v>3</v>
      </c>
      <c r="S120" s="13">
        <v>897</v>
      </c>
      <c r="T120" s="13">
        <v>286</v>
      </c>
      <c r="U120" s="13">
        <v>0</v>
      </c>
      <c r="V120" s="13">
        <v>117</v>
      </c>
      <c r="W120" s="13"/>
      <c r="X120" s="13">
        <v>140</v>
      </c>
      <c r="Y120" s="13">
        <v>12</v>
      </c>
      <c r="Z120" s="13"/>
      <c r="AA120" s="13">
        <v>9819573</v>
      </c>
      <c r="AB120" s="13">
        <v>870</v>
      </c>
      <c r="AC120" s="13">
        <v>8214785</v>
      </c>
      <c r="AD120" s="13">
        <v>1067726</v>
      </c>
      <c r="AE120" s="13">
        <v>0</v>
      </c>
      <c r="AF120" s="13">
        <v>141646</v>
      </c>
      <c r="AG120" s="13">
        <v>0</v>
      </c>
      <c r="AH120" s="13">
        <v>14400</v>
      </c>
      <c r="AI120" s="13"/>
      <c r="AJ120" s="13">
        <v>398</v>
      </c>
      <c r="AK120" s="13" t="s">
        <v>103</v>
      </c>
      <c r="AL120" s="13">
        <v>23</v>
      </c>
      <c r="AM120" s="13">
        <v>345</v>
      </c>
      <c r="AN120" s="13">
        <v>0</v>
      </c>
      <c r="AO120" s="13">
        <v>0</v>
      </c>
      <c r="AP120" s="13">
        <v>30</v>
      </c>
      <c r="AQ120" s="13">
        <v>0</v>
      </c>
      <c r="AR120" s="13">
        <v>0</v>
      </c>
      <c r="AS120" s="13">
        <v>0</v>
      </c>
      <c r="AT120" s="13"/>
      <c r="AU120" s="13">
        <v>120</v>
      </c>
      <c r="AV120" s="13">
        <v>3</v>
      </c>
      <c r="AW120" s="13">
        <v>253</v>
      </c>
      <c r="AX120" s="13">
        <v>22</v>
      </c>
      <c r="AY120" s="13"/>
      <c r="AZ120" s="13">
        <v>398</v>
      </c>
      <c r="BA120" s="13">
        <v>0</v>
      </c>
      <c r="BB120" s="13">
        <v>0</v>
      </c>
      <c r="BC120" s="13">
        <v>0</v>
      </c>
      <c r="BD120" s="13">
        <v>0</v>
      </c>
      <c r="BE120" s="13">
        <v>0</v>
      </c>
      <c r="BF120" s="13">
        <v>0</v>
      </c>
      <c r="BG120" s="13">
        <v>0</v>
      </c>
      <c r="BH120" s="13"/>
      <c r="BI120" s="13">
        <v>132076</v>
      </c>
      <c r="BJ120" s="13">
        <v>126963</v>
      </c>
      <c r="BK120" s="13">
        <v>0</v>
      </c>
      <c r="BL120" s="13">
        <v>0</v>
      </c>
      <c r="BM120" s="13">
        <v>0</v>
      </c>
      <c r="BN120" s="13">
        <v>0</v>
      </c>
      <c r="BO120" s="13">
        <v>0</v>
      </c>
      <c r="BP120" s="13">
        <v>0</v>
      </c>
      <c r="BQ120" s="13">
        <v>80708</v>
      </c>
      <c r="BR120" s="13"/>
      <c r="BS120" s="13">
        <v>230</v>
      </c>
      <c r="BT120" s="13" t="s">
        <v>103</v>
      </c>
      <c r="BU120" s="13">
        <v>137</v>
      </c>
      <c r="BV120" s="13">
        <v>93</v>
      </c>
      <c r="BW120" s="13">
        <v>0</v>
      </c>
      <c r="BX120" s="13">
        <v>69</v>
      </c>
      <c r="BY120" s="13">
        <v>68</v>
      </c>
      <c r="BZ120" s="13">
        <v>61</v>
      </c>
      <c r="CA120" s="13">
        <v>32</v>
      </c>
      <c r="CB120" s="13"/>
      <c r="CC120" s="13">
        <v>28</v>
      </c>
      <c r="CD120" s="13" t="s">
        <v>103</v>
      </c>
      <c r="CE120" s="13">
        <v>8</v>
      </c>
      <c r="CF120" s="13">
        <v>20</v>
      </c>
      <c r="CG120" s="13"/>
      <c r="CH120" s="13">
        <v>0</v>
      </c>
      <c r="CI120" s="13">
        <v>135</v>
      </c>
      <c r="CJ120" s="13">
        <v>75</v>
      </c>
      <c r="CK120" s="13">
        <v>0</v>
      </c>
      <c r="CL120" s="13">
        <v>20</v>
      </c>
      <c r="CM120" s="13"/>
      <c r="CN120" s="13">
        <v>38</v>
      </c>
      <c r="CO120" s="13"/>
      <c r="CP120" s="13" t="s">
        <v>736</v>
      </c>
      <c r="CQ120" s="13">
        <v>1749077</v>
      </c>
      <c r="CR120" s="13">
        <v>0</v>
      </c>
      <c r="CS120" s="13">
        <v>1206605</v>
      </c>
      <c r="CT120" s="13">
        <v>450547</v>
      </c>
      <c r="CU120" s="13">
        <v>0</v>
      </c>
      <c r="CV120" s="13">
        <v>24213</v>
      </c>
      <c r="CW120" s="13">
        <v>0</v>
      </c>
      <c r="CX120" s="13">
        <v>0</v>
      </c>
      <c r="CY120" s="13"/>
    </row>
    <row r="121" spans="1:103" x14ac:dyDescent="0.35">
      <c r="A121" s="13">
        <v>936</v>
      </c>
      <c r="B121" s="13" t="s">
        <v>737</v>
      </c>
      <c r="C121" s="13">
        <v>2</v>
      </c>
      <c r="D121" s="13">
        <v>5370</v>
      </c>
      <c r="E121" s="13" t="s">
        <v>103</v>
      </c>
      <c r="F121" s="13">
        <v>599</v>
      </c>
      <c r="G121" s="13">
        <v>479</v>
      </c>
      <c r="H121" s="13">
        <v>2560</v>
      </c>
      <c r="I121" s="13">
        <v>1535</v>
      </c>
      <c r="J121" s="13">
        <v>215</v>
      </c>
      <c r="K121" s="13"/>
      <c r="L121" s="13"/>
      <c r="M121" s="13">
        <v>5181</v>
      </c>
      <c r="N121" s="13" t="s">
        <v>738</v>
      </c>
      <c r="O121" s="13">
        <v>4857</v>
      </c>
      <c r="P121" s="13">
        <v>16</v>
      </c>
      <c r="Q121" s="13"/>
      <c r="R121" s="13">
        <v>83</v>
      </c>
      <c r="S121" s="13">
        <v>3726</v>
      </c>
      <c r="T121" s="13">
        <v>623</v>
      </c>
      <c r="U121" s="13">
        <v>0</v>
      </c>
      <c r="V121" s="13">
        <v>978</v>
      </c>
      <c r="W121" s="13">
        <v>0</v>
      </c>
      <c r="X121" s="13">
        <v>512</v>
      </c>
      <c r="Y121" s="13">
        <v>0</v>
      </c>
      <c r="Z121" s="13"/>
      <c r="AA121" s="13">
        <v>52773000</v>
      </c>
      <c r="AB121" s="13">
        <v>64000</v>
      </c>
      <c r="AC121" s="13"/>
      <c r="AD121" s="13"/>
      <c r="AE121" s="13">
        <v>0</v>
      </c>
      <c r="AF121" s="13">
        <v>2781000</v>
      </c>
      <c r="AG121" s="13">
        <v>0</v>
      </c>
      <c r="AH121" s="13">
        <v>0</v>
      </c>
      <c r="AI121" s="13" t="s">
        <v>739</v>
      </c>
      <c r="AJ121" s="13">
        <v>3937</v>
      </c>
      <c r="AK121" s="13" t="s">
        <v>103</v>
      </c>
      <c r="AL121" s="13">
        <v>1064</v>
      </c>
      <c r="AM121" s="13">
        <v>2866</v>
      </c>
      <c r="AN121" s="13">
        <v>0</v>
      </c>
      <c r="AO121" s="13">
        <v>2</v>
      </c>
      <c r="AP121" s="13">
        <v>9</v>
      </c>
      <c r="AQ121" s="13"/>
      <c r="AR121" s="13"/>
      <c r="AS121" s="13">
        <v>38</v>
      </c>
      <c r="AT121" s="13" t="s">
        <v>738</v>
      </c>
      <c r="AU121" s="13">
        <v>2517</v>
      </c>
      <c r="AV121" s="13">
        <v>89</v>
      </c>
      <c r="AW121" s="13">
        <v>745</v>
      </c>
      <c r="AX121" s="13">
        <v>585</v>
      </c>
      <c r="AY121" s="13"/>
      <c r="AZ121" s="13">
        <v>1522</v>
      </c>
      <c r="BA121" s="13">
        <v>631</v>
      </c>
      <c r="BB121" s="13">
        <v>1891</v>
      </c>
      <c r="BC121" s="13">
        <v>0</v>
      </c>
      <c r="BD121" s="13">
        <v>120</v>
      </c>
      <c r="BE121" s="13">
        <v>0</v>
      </c>
      <c r="BF121" s="13">
        <v>46</v>
      </c>
      <c r="BG121" s="13">
        <v>0</v>
      </c>
      <c r="BH121" s="13"/>
      <c r="BI121" s="13">
        <v>8270000</v>
      </c>
      <c r="BJ121" s="13">
        <v>1312000</v>
      </c>
      <c r="BK121" s="13"/>
      <c r="BL121" s="13"/>
      <c r="BM121" s="13">
        <v>0</v>
      </c>
      <c r="BN121" s="13">
        <v>200000</v>
      </c>
      <c r="BO121" s="13">
        <v>0</v>
      </c>
      <c r="BP121" s="13">
        <v>0</v>
      </c>
      <c r="BQ121" s="13"/>
      <c r="BR121" s="13" t="s">
        <v>740</v>
      </c>
      <c r="BS121" s="13">
        <v>479</v>
      </c>
      <c r="BT121" s="13" t="s">
        <v>103</v>
      </c>
      <c r="BU121" s="13">
        <v>427</v>
      </c>
      <c r="BV121" s="13">
        <v>37</v>
      </c>
      <c r="BW121" s="13">
        <v>15</v>
      </c>
      <c r="BX121" s="13">
        <v>90</v>
      </c>
      <c r="BY121" s="13">
        <v>337</v>
      </c>
      <c r="BZ121" s="13">
        <v>20</v>
      </c>
      <c r="CA121" s="13">
        <v>17</v>
      </c>
      <c r="CB121" s="13"/>
      <c r="CC121" s="13">
        <v>201</v>
      </c>
      <c r="CD121" s="13" t="s">
        <v>103</v>
      </c>
      <c r="CE121" s="13">
        <v>3</v>
      </c>
      <c r="CF121" s="13">
        <v>198</v>
      </c>
      <c r="CG121" s="13"/>
      <c r="CH121" s="13">
        <v>14</v>
      </c>
      <c r="CI121" s="13">
        <v>316</v>
      </c>
      <c r="CJ121" s="13">
        <v>64</v>
      </c>
      <c r="CK121" s="13">
        <v>0</v>
      </c>
      <c r="CL121" s="13">
        <v>89</v>
      </c>
      <c r="CM121" s="13">
        <v>0</v>
      </c>
      <c r="CN121" s="13">
        <v>64</v>
      </c>
      <c r="CO121" s="13">
        <v>5</v>
      </c>
      <c r="CP121" s="13"/>
      <c r="CQ121" s="13">
        <v>5558000</v>
      </c>
      <c r="CR121" s="13">
        <v>20000</v>
      </c>
      <c r="CS121" s="13"/>
      <c r="CT121" s="13"/>
      <c r="CU121" s="13">
        <v>0</v>
      </c>
      <c r="CV121" s="13">
        <v>417000</v>
      </c>
      <c r="CW121" s="13">
        <v>0</v>
      </c>
      <c r="CX121" s="13"/>
      <c r="CY121" s="13" t="s">
        <v>741</v>
      </c>
    </row>
    <row r="122" spans="1:103" x14ac:dyDescent="0.35">
      <c r="A122" s="13">
        <v>879</v>
      </c>
      <c r="B122" s="13" t="s">
        <v>742</v>
      </c>
      <c r="C122" s="13">
        <v>2</v>
      </c>
      <c r="D122" s="13">
        <v>1095</v>
      </c>
      <c r="E122" s="13" t="s">
        <v>103</v>
      </c>
      <c r="F122" s="13">
        <v>59</v>
      </c>
      <c r="G122" s="13">
        <v>73</v>
      </c>
      <c r="H122" s="13">
        <v>641</v>
      </c>
      <c r="I122" s="13">
        <v>287</v>
      </c>
      <c r="J122" s="13">
        <v>34</v>
      </c>
      <c r="K122" s="13">
        <v>9</v>
      </c>
      <c r="L122" s="13">
        <v>3</v>
      </c>
      <c r="M122" s="13">
        <v>1095</v>
      </c>
      <c r="N122" s="13"/>
      <c r="O122" s="13"/>
      <c r="P122" s="13"/>
      <c r="Q122" s="13"/>
      <c r="R122" s="13">
        <v>0</v>
      </c>
      <c r="S122" s="13">
        <v>549</v>
      </c>
      <c r="T122" s="13">
        <v>300</v>
      </c>
      <c r="U122" s="13">
        <v>50</v>
      </c>
      <c r="V122" s="13">
        <v>139</v>
      </c>
      <c r="W122" s="13">
        <v>0</v>
      </c>
      <c r="X122" s="13">
        <v>57</v>
      </c>
      <c r="Y122" s="13"/>
      <c r="Z122" s="13"/>
      <c r="AA122" s="13">
        <v>8335355</v>
      </c>
      <c r="AB122" s="13">
        <v>304172</v>
      </c>
      <c r="AC122" s="13">
        <v>4642887</v>
      </c>
      <c r="AD122" s="13">
        <v>1676637</v>
      </c>
      <c r="AE122" s="13">
        <v>126421</v>
      </c>
      <c r="AF122" s="13">
        <v>242503</v>
      </c>
      <c r="AG122" s="13">
        <v>0</v>
      </c>
      <c r="AH122" s="13">
        <v>157012</v>
      </c>
      <c r="AI122" s="13"/>
      <c r="AJ122" s="13">
        <v>618</v>
      </c>
      <c r="AK122" s="13" t="s">
        <v>108</v>
      </c>
      <c r="AL122" s="13"/>
      <c r="AM122" s="13"/>
      <c r="AN122" s="13"/>
      <c r="AO122" s="13"/>
      <c r="AP122" s="13"/>
      <c r="AQ122" s="13"/>
      <c r="AR122" s="13"/>
      <c r="AS122" s="13"/>
      <c r="AT122" s="13"/>
      <c r="AU122" s="13">
        <v>5</v>
      </c>
      <c r="AV122" s="13">
        <v>53</v>
      </c>
      <c r="AW122" s="13">
        <v>331</v>
      </c>
      <c r="AX122" s="13">
        <v>229</v>
      </c>
      <c r="AY122" s="13"/>
      <c r="AZ122" s="13">
        <v>618</v>
      </c>
      <c r="BA122" s="13"/>
      <c r="BB122" s="13"/>
      <c r="BC122" s="13"/>
      <c r="BD122" s="13"/>
      <c r="BE122" s="13"/>
      <c r="BF122" s="13">
        <v>0</v>
      </c>
      <c r="BG122" s="13">
        <v>0</v>
      </c>
      <c r="BH122" s="13"/>
      <c r="BI122" s="13">
        <v>0</v>
      </c>
      <c r="BJ122" s="13">
        <v>0</v>
      </c>
      <c r="BK122" s="13">
        <v>0</v>
      </c>
      <c r="BL122" s="13">
        <v>0</v>
      </c>
      <c r="BM122" s="13">
        <v>0</v>
      </c>
      <c r="BN122" s="13">
        <v>0</v>
      </c>
      <c r="BO122" s="13">
        <v>0</v>
      </c>
      <c r="BP122" s="13">
        <v>0</v>
      </c>
      <c r="BQ122" s="13">
        <v>0</v>
      </c>
      <c r="BR122" s="13"/>
      <c r="BS122" s="13">
        <v>218</v>
      </c>
      <c r="BT122" s="13" t="s">
        <v>103</v>
      </c>
      <c r="BU122" s="13">
        <v>159</v>
      </c>
      <c r="BV122" s="13">
        <v>59</v>
      </c>
      <c r="BW122" s="13">
        <v>0</v>
      </c>
      <c r="BX122" s="13">
        <v>19</v>
      </c>
      <c r="BY122" s="13">
        <v>140</v>
      </c>
      <c r="BZ122" s="13">
        <v>14</v>
      </c>
      <c r="CA122" s="13">
        <v>45</v>
      </c>
      <c r="CB122" s="13"/>
      <c r="CC122" s="13">
        <v>211</v>
      </c>
      <c r="CD122" s="13" t="s">
        <v>103</v>
      </c>
      <c r="CE122" s="13">
        <v>2</v>
      </c>
      <c r="CF122" s="13">
        <v>209</v>
      </c>
      <c r="CG122" s="13"/>
      <c r="CH122" s="13">
        <v>0</v>
      </c>
      <c r="CI122" s="13">
        <v>171</v>
      </c>
      <c r="CJ122" s="13">
        <v>13</v>
      </c>
      <c r="CK122" s="13">
        <v>3</v>
      </c>
      <c r="CL122" s="13">
        <v>31</v>
      </c>
      <c r="CM122" s="13"/>
      <c r="CN122" s="13">
        <v>5</v>
      </c>
      <c r="CO122" s="13"/>
      <c r="CP122" s="13"/>
      <c r="CQ122" s="13">
        <v>1409670</v>
      </c>
      <c r="CR122" s="13">
        <v>0</v>
      </c>
      <c r="CS122" s="13">
        <v>1019170</v>
      </c>
      <c r="CT122" s="13">
        <v>186293</v>
      </c>
      <c r="CU122" s="13">
        <v>9516</v>
      </c>
      <c r="CV122" s="13">
        <v>26945</v>
      </c>
      <c r="CW122" s="13">
        <v>0</v>
      </c>
      <c r="CX122" s="13"/>
      <c r="CY122" s="13" t="s">
        <v>743</v>
      </c>
    </row>
    <row r="123" spans="1:103" x14ac:dyDescent="0.35">
      <c r="A123" s="13">
        <v>420</v>
      </c>
      <c r="B123" s="13" t="s">
        <v>744</v>
      </c>
      <c r="C123" s="13">
        <v>2</v>
      </c>
      <c r="D123" s="13">
        <v>0</v>
      </c>
      <c r="E123" s="13"/>
      <c r="F123" s="13"/>
      <c r="G123" s="13"/>
      <c r="H123" s="13"/>
      <c r="I123" s="13"/>
      <c r="J123" s="13"/>
      <c r="K123" s="13"/>
      <c r="L123" s="13"/>
      <c r="M123" s="13"/>
      <c r="N123" s="13"/>
      <c r="O123" s="13"/>
      <c r="P123" s="13"/>
      <c r="Q123" s="13"/>
      <c r="R123" s="13"/>
      <c r="S123" s="13"/>
      <c r="T123" s="13"/>
      <c r="U123" s="13"/>
      <c r="V123" s="13"/>
      <c r="W123" s="13"/>
      <c r="X123" s="13"/>
      <c r="Y123" s="13"/>
      <c r="Z123" s="13"/>
      <c r="AA123" s="13">
        <v>0</v>
      </c>
      <c r="AB123" s="13"/>
      <c r="AC123" s="13"/>
      <c r="AD123" s="13"/>
      <c r="AE123" s="13"/>
      <c r="AF123" s="13"/>
      <c r="AG123" s="13"/>
      <c r="AH123" s="13">
        <v>0</v>
      </c>
      <c r="AI123" s="13"/>
      <c r="AJ123" s="13">
        <v>25</v>
      </c>
      <c r="AK123" s="13" t="s">
        <v>108</v>
      </c>
      <c r="AL123" s="13"/>
      <c r="AM123" s="13"/>
      <c r="AN123" s="13"/>
      <c r="AO123" s="13"/>
      <c r="AP123" s="13"/>
      <c r="AQ123" s="13"/>
      <c r="AR123" s="13"/>
      <c r="AS123" s="13">
        <v>0</v>
      </c>
      <c r="AT123" s="13" t="s">
        <v>745</v>
      </c>
      <c r="AU123" s="13">
        <v>0</v>
      </c>
      <c r="AV123" s="13">
        <v>0</v>
      </c>
      <c r="AW123" s="13">
        <v>0</v>
      </c>
      <c r="AX123" s="13">
        <v>25</v>
      </c>
      <c r="AY123" s="13" t="s">
        <v>746</v>
      </c>
      <c r="AZ123" s="13">
        <v>0</v>
      </c>
      <c r="BA123" s="13">
        <v>0</v>
      </c>
      <c r="BB123" s="13">
        <v>0</v>
      </c>
      <c r="BC123" s="13">
        <v>0</v>
      </c>
      <c r="BD123" s="13">
        <v>0</v>
      </c>
      <c r="BE123" s="13">
        <v>25</v>
      </c>
      <c r="BF123" s="13">
        <v>0</v>
      </c>
      <c r="BG123" s="13">
        <v>0</v>
      </c>
      <c r="BH123" s="13" t="s">
        <v>747</v>
      </c>
      <c r="BI123" s="13">
        <v>42100</v>
      </c>
      <c r="BJ123" s="13">
        <v>0</v>
      </c>
      <c r="BK123" s="13">
        <v>0</v>
      </c>
      <c r="BL123" s="13">
        <v>0</v>
      </c>
      <c r="BM123" s="13">
        <v>0</v>
      </c>
      <c r="BN123" s="13">
        <v>0</v>
      </c>
      <c r="BO123" s="13">
        <v>42100</v>
      </c>
      <c r="BP123" s="13">
        <v>0</v>
      </c>
      <c r="BQ123" s="13">
        <v>0</v>
      </c>
      <c r="BR123" s="13"/>
      <c r="BS123" s="13">
        <v>0</v>
      </c>
      <c r="BT123" s="13"/>
      <c r="BU123" s="13"/>
      <c r="BV123" s="13"/>
      <c r="BW123" s="13"/>
      <c r="BX123" s="13"/>
      <c r="BY123" s="13"/>
      <c r="BZ123" s="13"/>
      <c r="CA123" s="13"/>
      <c r="CB123" s="13" t="s">
        <v>748</v>
      </c>
      <c r="CC123" s="13"/>
      <c r="CD123" s="13"/>
      <c r="CE123" s="13"/>
      <c r="CF123" s="13"/>
      <c r="CG123" s="13"/>
      <c r="CH123" s="13"/>
      <c r="CI123" s="13"/>
      <c r="CJ123" s="13"/>
      <c r="CK123" s="13"/>
      <c r="CL123" s="13"/>
      <c r="CM123" s="13"/>
      <c r="CN123" s="13"/>
      <c r="CO123" s="13"/>
      <c r="CP123" s="13"/>
      <c r="CQ123" s="13">
        <v>0</v>
      </c>
      <c r="CR123" s="13"/>
      <c r="CS123" s="13"/>
      <c r="CT123" s="13"/>
      <c r="CU123" s="13"/>
      <c r="CV123" s="13"/>
      <c r="CW123" s="13"/>
      <c r="CX123" s="13"/>
      <c r="CY123" s="13" t="s">
        <v>749</v>
      </c>
    </row>
    <row r="124" spans="1:103" x14ac:dyDescent="0.35">
      <c r="A124" s="13">
        <v>815</v>
      </c>
      <c r="B124" s="13" t="s">
        <v>750</v>
      </c>
      <c r="C124" s="13">
        <v>2</v>
      </c>
      <c r="D124" s="13">
        <v>1726</v>
      </c>
      <c r="E124" s="13" t="s">
        <v>103</v>
      </c>
      <c r="F124" s="13">
        <v>99</v>
      </c>
      <c r="G124" s="13">
        <v>209</v>
      </c>
      <c r="H124" s="13">
        <v>1152</v>
      </c>
      <c r="I124" s="13">
        <v>243</v>
      </c>
      <c r="J124" s="13">
        <v>24</v>
      </c>
      <c r="K124" s="13"/>
      <c r="L124" s="13"/>
      <c r="M124" s="13">
        <v>1726</v>
      </c>
      <c r="N124" s="13"/>
      <c r="O124" s="13"/>
      <c r="P124" s="13"/>
      <c r="Q124" s="13" t="s">
        <v>751</v>
      </c>
      <c r="R124" s="13">
        <v>0</v>
      </c>
      <c r="S124" s="13">
        <v>1160</v>
      </c>
      <c r="T124" s="13">
        <v>110</v>
      </c>
      <c r="U124" s="13">
        <v>225</v>
      </c>
      <c r="V124" s="13">
        <v>246</v>
      </c>
      <c r="W124" s="13">
        <v>0</v>
      </c>
      <c r="X124" s="13">
        <v>203</v>
      </c>
      <c r="Y124" s="13">
        <v>0</v>
      </c>
      <c r="Z124" s="13" t="s">
        <v>752</v>
      </c>
      <c r="AA124" s="13">
        <v>19272412</v>
      </c>
      <c r="AB124" s="13">
        <v>0</v>
      </c>
      <c r="AC124" s="13">
        <v>13663837</v>
      </c>
      <c r="AD124" s="13">
        <v>618142</v>
      </c>
      <c r="AE124" s="13">
        <v>3172879</v>
      </c>
      <c r="AF124" s="13">
        <v>1018454</v>
      </c>
      <c r="AG124" s="13">
        <v>1254099</v>
      </c>
      <c r="AH124" s="13">
        <v>0</v>
      </c>
      <c r="AI124" s="13" t="s">
        <v>753</v>
      </c>
      <c r="AJ124" s="13">
        <v>9789</v>
      </c>
      <c r="AK124" s="13" t="s">
        <v>103</v>
      </c>
      <c r="AL124" s="13">
        <v>2092</v>
      </c>
      <c r="AM124" s="13">
        <v>7682</v>
      </c>
      <c r="AN124" s="13">
        <v>0</v>
      </c>
      <c r="AO124" s="13">
        <v>0</v>
      </c>
      <c r="AP124" s="13">
        <v>15</v>
      </c>
      <c r="AQ124" s="13">
        <v>18</v>
      </c>
      <c r="AR124" s="13">
        <v>20</v>
      </c>
      <c r="AS124" s="13">
        <v>264</v>
      </c>
      <c r="AT124" s="13"/>
      <c r="AU124" s="13">
        <v>7213</v>
      </c>
      <c r="AV124" s="13">
        <v>1572</v>
      </c>
      <c r="AW124" s="13">
        <v>961</v>
      </c>
      <c r="AX124" s="13">
        <v>43</v>
      </c>
      <c r="AY124" s="13" t="s">
        <v>754</v>
      </c>
      <c r="AZ124" s="13">
        <v>562</v>
      </c>
      <c r="BA124" s="13">
        <v>1080</v>
      </c>
      <c r="BB124" s="13">
        <v>7611</v>
      </c>
      <c r="BC124" s="13">
        <v>199</v>
      </c>
      <c r="BD124" s="13">
        <v>436</v>
      </c>
      <c r="BE124" s="13">
        <v>0</v>
      </c>
      <c r="BF124" s="13">
        <v>64</v>
      </c>
      <c r="BG124" s="13">
        <v>0</v>
      </c>
      <c r="BH124" s="13" t="s">
        <v>755</v>
      </c>
      <c r="BI124" s="13">
        <v>23123813</v>
      </c>
      <c r="BJ124" s="13">
        <v>333478</v>
      </c>
      <c r="BK124" s="13">
        <v>6395793</v>
      </c>
      <c r="BL124" s="13">
        <v>15355354</v>
      </c>
      <c r="BM124" s="13">
        <v>748704</v>
      </c>
      <c r="BN124" s="13">
        <v>289169</v>
      </c>
      <c r="BO124" s="13">
        <v>1313</v>
      </c>
      <c r="BP124" s="13">
        <v>0</v>
      </c>
      <c r="BQ124" s="13">
        <v>0</v>
      </c>
      <c r="BR124" s="13" t="s">
        <v>756</v>
      </c>
      <c r="BS124" s="13">
        <v>916</v>
      </c>
      <c r="BT124" s="13" t="s">
        <v>103</v>
      </c>
      <c r="BU124" s="13">
        <v>235</v>
      </c>
      <c r="BV124" s="13">
        <v>201</v>
      </c>
      <c r="BW124" s="13">
        <v>480</v>
      </c>
      <c r="BX124" s="13">
        <v>71</v>
      </c>
      <c r="BY124" s="13">
        <v>164</v>
      </c>
      <c r="BZ124" s="13">
        <v>40</v>
      </c>
      <c r="CA124" s="13">
        <v>161</v>
      </c>
      <c r="CB124" s="13"/>
      <c r="CC124" s="13">
        <v>292</v>
      </c>
      <c r="CD124" s="13" t="s">
        <v>103</v>
      </c>
      <c r="CE124" s="13">
        <v>233</v>
      </c>
      <c r="CF124" s="13">
        <v>59</v>
      </c>
      <c r="CG124" s="13"/>
      <c r="CH124" s="13">
        <v>12</v>
      </c>
      <c r="CI124" s="13">
        <v>366</v>
      </c>
      <c r="CJ124" s="13">
        <v>436</v>
      </c>
      <c r="CK124" s="13">
        <v>77</v>
      </c>
      <c r="CL124" s="13">
        <v>53</v>
      </c>
      <c r="CM124" s="13"/>
      <c r="CN124" s="13">
        <v>95</v>
      </c>
      <c r="CO124" s="13">
        <v>0</v>
      </c>
      <c r="CP124" s="13"/>
      <c r="CQ124" s="13">
        <v>10939680</v>
      </c>
      <c r="CR124" s="13">
        <v>16137</v>
      </c>
      <c r="CS124" s="13">
        <v>7994094</v>
      </c>
      <c r="CT124" s="13">
        <v>1341539</v>
      </c>
      <c r="CU124" s="13">
        <v>932153</v>
      </c>
      <c r="CV124" s="13">
        <v>301573</v>
      </c>
      <c r="CW124" s="13">
        <v>354183</v>
      </c>
      <c r="CX124" s="13"/>
      <c r="CY124" s="13"/>
    </row>
    <row r="125" spans="1:103" x14ac:dyDescent="0.35">
      <c r="A125" s="13">
        <v>334</v>
      </c>
      <c r="B125" s="13" t="s">
        <v>757</v>
      </c>
      <c r="C125" s="13">
        <v>2</v>
      </c>
      <c r="D125" s="13">
        <v>843</v>
      </c>
      <c r="E125" s="13" t="s">
        <v>103</v>
      </c>
      <c r="F125" s="13">
        <v>33</v>
      </c>
      <c r="G125" s="13">
        <v>61</v>
      </c>
      <c r="H125" s="13">
        <v>518</v>
      </c>
      <c r="I125" s="13">
        <v>102</v>
      </c>
      <c r="J125" s="13">
        <v>112</v>
      </c>
      <c r="K125" s="13">
        <v>13</v>
      </c>
      <c r="L125" s="13">
        <v>36</v>
      </c>
      <c r="M125" s="13">
        <v>769</v>
      </c>
      <c r="N125" s="13" t="s">
        <v>758</v>
      </c>
      <c r="O125" s="13">
        <v>766</v>
      </c>
      <c r="P125" s="13">
        <v>76</v>
      </c>
      <c r="Q125" s="13"/>
      <c r="R125" s="13">
        <v>23</v>
      </c>
      <c r="S125" s="13">
        <v>469</v>
      </c>
      <c r="T125" s="13">
        <v>105</v>
      </c>
      <c r="U125" s="13">
        <v>114</v>
      </c>
      <c r="V125" s="13">
        <v>121</v>
      </c>
      <c r="W125" s="13">
        <v>7</v>
      </c>
      <c r="X125" s="13">
        <v>61</v>
      </c>
      <c r="Y125" s="13">
        <v>43</v>
      </c>
      <c r="Z125" s="13" t="s">
        <v>759</v>
      </c>
      <c r="AA125" s="13">
        <v>5953692</v>
      </c>
      <c r="AB125" s="13">
        <v>8892</v>
      </c>
      <c r="AC125" s="13">
        <v>4316780</v>
      </c>
      <c r="AD125" s="13">
        <v>925714</v>
      </c>
      <c r="AE125" s="13">
        <v>405138</v>
      </c>
      <c r="AF125" s="13">
        <v>266388</v>
      </c>
      <c r="AG125" s="13">
        <v>30780</v>
      </c>
      <c r="AH125" s="13">
        <v>284078</v>
      </c>
      <c r="AI125" s="13"/>
      <c r="AJ125" s="13">
        <v>897</v>
      </c>
      <c r="AK125" s="13" t="s">
        <v>103</v>
      </c>
      <c r="AL125" s="13">
        <v>118</v>
      </c>
      <c r="AM125" s="13">
        <v>779</v>
      </c>
      <c r="AN125" s="13">
        <v>0</v>
      </c>
      <c r="AO125" s="13">
        <v>0</v>
      </c>
      <c r="AP125" s="13">
        <v>0</v>
      </c>
      <c r="AQ125" s="13"/>
      <c r="AR125" s="13"/>
      <c r="AS125" s="13"/>
      <c r="AT125" s="13"/>
      <c r="AU125" s="13">
        <v>471</v>
      </c>
      <c r="AV125" s="13">
        <v>70</v>
      </c>
      <c r="AW125" s="13">
        <v>218</v>
      </c>
      <c r="AX125" s="13">
        <v>137</v>
      </c>
      <c r="AY125" s="13" t="s">
        <v>760</v>
      </c>
      <c r="AZ125" s="13">
        <v>91</v>
      </c>
      <c r="BA125" s="13">
        <v>1</v>
      </c>
      <c r="BB125" s="13">
        <v>772</v>
      </c>
      <c r="BC125" s="13">
        <v>0</v>
      </c>
      <c r="BD125" s="13">
        <v>0</v>
      </c>
      <c r="BE125" s="13">
        <v>33</v>
      </c>
      <c r="BF125" s="13">
        <v>0</v>
      </c>
      <c r="BG125" s="13">
        <v>0</v>
      </c>
      <c r="BH125" s="13" t="s">
        <v>761</v>
      </c>
      <c r="BI125" s="13">
        <v>1087243</v>
      </c>
      <c r="BJ125" s="13">
        <v>30426</v>
      </c>
      <c r="BK125" s="13">
        <v>13300</v>
      </c>
      <c r="BL125" s="13">
        <v>1032573</v>
      </c>
      <c r="BM125" s="13">
        <v>0</v>
      </c>
      <c r="BN125" s="13">
        <v>0</v>
      </c>
      <c r="BO125" s="13">
        <v>10944</v>
      </c>
      <c r="BP125" s="13">
        <v>0</v>
      </c>
      <c r="BQ125" s="13">
        <v>0</v>
      </c>
      <c r="BR125" s="13" t="s">
        <v>762</v>
      </c>
      <c r="BS125" s="13">
        <v>147</v>
      </c>
      <c r="BT125" s="13" t="s">
        <v>103</v>
      </c>
      <c r="BU125" s="13">
        <v>93</v>
      </c>
      <c r="BV125" s="13">
        <v>41</v>
      </c>
      <c r="BW125" s="13">
        <v>13</v>
      </c>
      <c r="BX125" s="13">
        <v>20</v>
      </c>
      <c r="BY125" s="13">
        <v>73</v>
      </c>
      <c r="BZ125" s="13">
        <v>26</v>
      </c>
      <c r="CA125" s="13">
        <v>15</v>
      </c>
      <c r="CB125" s="13" t="s">
        <v>763</v>
      </c>
      <c r="CC125" s="13">
        <v>94</v>
      </c>
      <c r="CD125" s="13" t="s">
        <v>103</v>
      </c>
      <c r="CE125" s="13">
        <v>43</v>
      </c>
      <c r="CF125" s="13">
        <v>51</v>
      </c>
      <c r="CG125" s="13" t="s">
        <v>763</v>
      </c>
      <c r="CH125" s="13"/>
      <c r="CI125" s="13"/>
      <c r="CJ125" s="13"/>
      <c r="CK125" s="13"/>
      <c r="CL125" s="13"/>
      <c r="CM125" s="13"/>
      <c r="CN125" s="13"/>
      <c r="CO125" s="13"/>
      <c r="CP125" s="13"/>
      <c r="CQ125" s="13">
        <v>961011</v>
      </c>
      <c r="CR125" s="13">
        <v>0</v>
      </c>
      <c r="CS125" s="13">
        <v>891229</v>
      </c>
      <c r="CT125" s="13">
        <v>12920</v>
      </c>
      <c r="CU125" s="13">
        <v>56862</v>
      </c>
      <c r="CV125" s="13">
        <v>17612</v>
      </c>
      <c r="CW125" s="13"/>
      <c r="CX125" s="13">
        <v>33032</v>
      </c>
      <c r="CY125" s="13"/>
    </row>
    <row r="126" spans="1:103" x14ac:dyDescent="0.35">
      <c r="A126" s="13">
        <v>317</v>
      </c>
      <c r="B126" s="13" t="s">
        <v>764</v>
      </c>
      <c r="C126" s="13">
        <v>2</v>
      </c>
      <c r="D126" s="13">
        <v>551</v>
      </c>
      <c r="E126" s="13" t="s">
        <v>103</v>
      </c>
      <c r="F126" s="13">
        <v>16</v>
      </c>
      <c r="G126" s="13">
        <v>43</v>
      </c>
      <c r="H126" s="13">
        <v>473</v>
      </c>
      <c r="I126" s="13">
        <v>14</v>
      </c>
      <c r="J126" s="13">
        <v>1</v>
      </c>
      <c r="K126" s="13">
        <v>12</v>
      </c>
      <c r="L126" s="13">
        <v>20</v>
      </c>
      <c r="M126" s="13">
        <v>551</v>
      </c>
      <c r="N126" s="13"/>
      <c r="O126" s="13"/>
      <c r="P126" s="13"/>
      <c r="Q126" s="13"/>
      <c r="R126" s="13"/>
      <c r="S126" s="13">
        <v>70</v>
      </c>
      <c r="T126" s="13">
        <v>15</v>
      </c>
      <c r="U126" s="13">
        <v>459</v>
      </c>
      <c r="V126" s="13">
        <v>61</v>
      </c>
      <c r="W126" s="13"/>
      <c r="X126" s="13">
        <v>8</v>
      </c>
      <c r="Y126" s="13"/>
      <c r="Z126" s="13"/>
      <c r="AA126" s="13">
        <v>3592473</v>
      </c>
      <c r="AB126" s="13"/>
      <c r="AC126" s="13">
        <v>1175217</v>
      </c>
      <c r="AD126" s="13"/>
      <c r="AE126" s="13">
        <v>2417256</v>
      </c>
      <c r="AF126" s="13">
        <v>269510.84999999998</v>
      </c>
      <c r="AG126" s="13"/>
      <c r="AH126" s="13"/>
      <c r="AI126" s="13"/>
      <c r="AJ126" s="13">
        <v>0</v>
      </c>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v>0</v>
      </c>
      <c r="BJ126" s="13"/>
      <c r="BK126" s="13"/>
      <c r="BL126" s="13"/>
      <c r="BM126" s="13"/>
      <c r="BN126" s="13"/>
      <c r="BO126" s="13"/>
      <c r="BP126" s="13"/>
      <c r="BQ126" s="13"/>
      <c r="BR126" s="13"/>
      <c r="BS126" s="13">
        <v>155</v>
      </c>
      <c r="BT126" s="13" t="s">
        <v>103</v>
      </c>
      <c r="BU126" s="13">
        <v>122</v>
      </c>
      <c r="BV126" s="13">
        <v>33</v>
      </c>
      <c r="BW126" s="13">
        <v>11</v>
      </c>
      <c r="BX126" s="13">
        <v>11</v>
      </c>
      <c r="BY126" s="13">
        <v>111</v>
      </c>
      <c r="BZ126" s="13">
        <v>15</v>
      </c>
      <c r="CA126" s="13">
        <v>18</v>
      </c>
      <c r="CB126" s="13"/>
      <c r="CC126" s="13">
        <v>57</v>
      </c>
      <c r="CD126" s="13" t="s">
        <v>103</v>
      </c>
      <c r="CE126" s="13">
        <v>7</v>
      </c>
      <c r="CF126" s="13">
        <v>50</v>
      </c>
      <c r="CG126" s="13"/>
      <c r="CH126" s="13"/>
      <c r="CI126" s="13">
        <v>21</v>
      </c>
      <c r="CJ126" s="13"/>
      <c r="CK126" s="13">
        <v>131</v>
      </c>
      <c r="CL126" s="13">
        <v>40</v>
      </c>
      <c r="CM126" s="13"/>
      <c r="CN126" s="13">
        <v>3</v>
      </c>
      <c r="CO126" s="13">
        <v>0</v>
      </c>
      <c r="CP126" s="13"/>
      <c r="CQ126" s="13">
        <v>354489</v>
      </c>
      <c r="CR126" s="13"/>
      <c r="CS126" s="13">
        <v>164051</v>
      </c>
      <c r="CT126" s="13"/>
      <c r="CU126" s="13">
        <v>190438</v>
      </c>
      <c r="CV126" s="13">
        <v>189590.41</v>
      </c>
      <c r="CW126" s="13"/>
      <c r="CX126" s="13"/>
      <c r="CY126" s="13"/>
    </row>
    <row r="127" spans="1:103" x14ac:dyDescent="0.35">
      <c r="A127" s="13">
        <v>878</v>
      </c>
      <c r="B127" s="13" t="s">
        <v>765</v>
      </c>
      <c r="C127" s="13">
        <v>2</v>
      </c>
      <c r="D127" s="13">
        <v>2494</v>
      </c>
      <c r="E127" s="13" t="s">
        <v>108</v>
      </c>
      <c r="F127" s="13"/>
      <c r="G127" s="13"/>
      <c r="H127" s="13"/>
      <c r="I127" s="13"/>
      <c r="J127" s="13"/>
      <c r="K127" s="13"/>
      <c r="L127" s="13"/>
      <c r="M127" s="13">
        <v>2494</v>
      </c>
      <c r="N127" s="13"/>
      <c r="O127" s="13">
        <v>2350</v>
      </c>
      <c r="P127" s="13">
        <v>70</v>
      </c>
      <c r="Q127" s="13" t="s">
        <v>766</v>
      </c>
      <c r="R127" s="13">
        <v>35</v>
      </c>
      <c r="S127" s="13">
        <v>1814</v>
      </c>
      <c r="T127" s="13">
        <v>99</v>
      </c>
      <c r="U127" s="13">
        <v>422</v>
      </c>
      <c r="V127" s="13">
        <v>157</v>
      </c>
      <c r="W127" s="13">
        <v>0</v>
      </c>
      <c r="X127" s="13">
        <v>334</v>
      </c>
      <c r="Y127" s="13">
        <v>10</v>
      </c>
      <c r="Z127" s="13"/>
      <c r="AA127" s="13">
        <v>29537343</v>
      </c>
      <c r="AB127" s="13">
        <v>37223</v>
      </c>
      <c r="AC127" s="13">
        <v>24995522.510000002</v>
      </c>
      <c r="AD127" s="13">
        <v>280643.45</v>
      </c>
      <c r="AE127" s="13">
        <v>3622014.58</v>
      </c>
      <c r="AF127" s="13">
        <v>601939.46</v>
      </c>
      <c r="AG127" s="13">
        <v>0</v>
      </c>
      <c r="AH127" s="13">
        <v>13500</v>
      </c>
      <c r="AI127" s="13" t="s">
        <v>767</v>
      </c>
      <c r="AJ127" s="13">
        <v>11841</v>
      </c>
      <c r="AK127" s="13" t="s">
        <v>108</v>
      </c>
      <c r="AL127" s="13"/>
      <c r="AM127" s="13"/>
      <c r="AN127" s="13"/>
      <c r="AO127" s="13"/>
      <c r="AP127" s="13"/>
      <c r="AQ127" s="13"/>
      <c r="AR127" s="13"/>
      <c r="AS127" s="13">
        <v>268</v>
      </c>
      <c r="AT127" s="13"/>
      <c r="AU127" s="13">
        <v>797</v>
      </c>
      <c r="AV127" s="13">
        <v>556</v>
      </c>
      <c r="AW127" s="13">
        <v>555</v>
      </c>
      <c r="AX127" s="13">
        <v>133</v>
      </c>
      <c r="AY127" s="13"/>
      <c r="AZ127" s="13">
        <v>2388</v>
      </c>
      <c r="BA127" s="13">
        <v>873</v>
      </c>
      <c r="BB127" s="13">
        <v>8715</v>
      </c>
      <c r="BC127" s="13">
        <v>35</v>
      </c>
      <c r="BD127" s="13">
        <v>83</v>
      </c>
      <c r="BE127" s="13">
        <v>0</v>
      </c>
      <c r="BF127" s="13">
        <v>120</v>
      </c>
      <c r="BG127" s="13">
        <v>5</v>
      </c>
      <c r="BH127" s="13"/>
      <c r="BI127" s="13">
        <v>21366085</v>
      </c>
      <c r="BJ127" s="13">
        <v>1823202</v>
      </c>
      <c r="BK127" s="13">
        <v>5761746.9900000002</v>
      </c>
      <c r="BL127" s="13">
        <v>13620863.710000001</v>
      </c>
      <c r="BM127" s="13">
        <v>84165.6</v>
      </c>
      <c r="BN127" s="13">
        <v>76106.7</v>
      </c>
      <c r="BO127" s="13">
        <v>0</v>
      </c>
      <c r="BP127" s="13">
        <v>6750</v>
      </c>
      <c r="BQ127" s="13"/>
      <c r="BR127" s="13"/>
      <c r="BS127" s="13">
        <v>554</v>
      </c>
      <c r="BT127" s="13" t="s">
        <v>103</v>
      </c>
      <c r="BU127" s="13">
        <v>279</v>
      </c>
      <c r="BV127" s="13">
        <v>84</v>
      </c>
      <c r="BW127" s="13">
        <v>191</v>
      </c>
      <c r="BX127" s="13">
        <v>101</v>
      </c>
      <c r="BY127" s="13">
        <v>178</v>
      </c>
      <c r="BZ127" s="13">
        <v>40</v>
      </c>
      <c r="CA127" s="13">
        <v>44</v>
      </c>
      <c r="CB127" s="13"/>
      <c r="CC127" s="13">
        <v>48</v>
      </c>
      <c r="CD127" s="13" t="s">
        <v>103</v>
      </c>
      <c r="CE127" s="13">
        <v>29</v>
      </c>
      <c r="CF127" s="13">
        <v>19</v>
      </c>
      <c r="CG127" s="13"/>
      <c r="CH127" s="13">
        <v>1</v>
      </c>
      <c r="CI127" s="13">
        <v>288</v>
      </c>
      <c r="CJ127" s="13">
        <v>206</v>
      </c>
      <c r="CK127" s="13">
        <v>49</v>
      </c>
      <c r="CL127" s="13">
        <v>17</v>
      </c>
      <c r="CM127" s="13"/>
      <c r="CN127" s="13">
        <v>65</v>
      </c>
      <c r="CO127" s="13">
        <v>85</v>
      </c>
      <c r="CP127" s="13"/>
      <c r="CQ127" s="13">
        <v>450872</v>
      </c>
      <c r="CR127" s="13">
        <v>0</v>
      </c>
      <c r="CS127" s="13">
        <v>352601.81</v>
      </c>
      <c r="CT127" s="13">
        <v>0</v>
      </c>
      <c r="CU127" s="13">
        <v>65306.91</v>
      </c>
      <c r="CV127" s="13">
        <v>32963.279999999999</v>
      </c>
      <c r="CW127" s="13">
        <v>0</v>
      </c>
      <c r="CX127" s="13">
        <v>114750</v>
      </c>
      <c r="CY127" s="13"/>
    </row>
    <row r="128" spans="1:103" x14ac:dyDescent="0.35">
      <c r="A128" s="13">
        <v>940</v>
      </c>
      <c r="B128" s="13" t="s">
        <v>768</v>
      </c>
      <c r="C128" s="13">
        <v>2</v>
      </c>
      <c r="D128" s="13">
        <v>1521</v>
      </c>
      <c r="E128" s="13" t="s">
        <v>108</v>
      </c>
      <c r="F128" s="13"/>
      <c r="G128" s="13"/>
      <c r="H128" s="13"/>
      <c r="I128" s="13"/>
      <c r="J128" s="13"/>
      <c r="K128" s="13"/>
      <c r="L128" s="13"/>
      <c r="M128" s="13">
        <v>1465</v>
      </c>
      <c r="N128" s="13"/>
      <c r="O128" s="13">
        <v>1301</v>
      </c>
      <c r="P128" s="13">
        <v>220</v>
      </c>
      <c r="Q128" s="13"/>
      <c r="R128" s="13">
        <v>0</v>
      </c>
      <c r="S128" s="13">
        <v>1162</v>
      </c>
      <c r="T128" s="13">
        <v>254</v>
      </c>
      <c r="U128" s="13">
        <v>0</v>
      </c>
      <c r="V128" s="13">
        <v>96</v>
      </c>
      <c r="W128" s="13"/>
      <c r="X128" s="13">
        <v>64</v>
      </c>
      <c r="Y128" s="13">
        <v>0</v>
      </c>
      <c r="Z128" s="13"/>
      <c r="AA128" s="13">
        <v>17200000</v>
      </c>
      <c r="AB128" s="13">
        <v>0</v>
      </c>
      <c r="AC128" s="13">
        <v>15423785</v>
      </c>
      <c r="AD128" s="13">
        <v>1776215</v>
      </c>
      <c r="AE128" s="13">
        <v>0</v>
      </c>
      <c r="AF128" s="13">
        <v>458000</v>
      </c>
      <c r="AG128" s="13"/>
      <c r="AH128" s="13">
        <v>0</v>
      </c>
      <c r="AI128" s="13"/>
      <c r="AJ128" s="13">
        <v>4012</v>
      </c>
      <c r="AK128" s="13" t="s">
        <v>108</v>
      </c>
      <c r="AL128" s="13"/>
      <c r="AM128" s="13"/>
      <c r="AN128" s="13"/>
      <c r="AO128" s="13"/>
      <c r="AP128" s="13"/>
      <c r="AQ128" s="13"/>
      <c r="AR128" s="13"/>
      <c r="AS128" s="13"/>
      <c r="AT128" s="13"/>
      <c r="AU128" s="13">
        <v>3658</v>
      </c>
      <c r="AV128" s="13">
        <v>295</v>
      </c>
      <c r="AW128" s="13">
        <v>59</v>
      </c>
      <c r="AX128" s="13"/>
      <c r="AY128" s="13"/>
      <c r="AZ128" s="13">
        <v>457</v>
      </c>
      <c r="BA128" s="13">
        <v>321</v>
      </c>
      <c r="BB128" s="13">
        <v>3201</v>
      </c>
      <c r="BC128" s="13">
        <v>0</v>
      </c>
      <c r="BD128" s="13">
        <v>33</v>
      </c>
      <c r="BE128" s="13"/>
      <c r="BF128" s="13">
        <v>9</v>
      </c>
      <c r="BG128" s="13">
        <v>0</v>
      </c>
      <c r="BH128" s="13"/>
      <c r="BI128" s="13">
        <v>5214758</v>
      </c>
      <c r="BJ128" s="13">
        <v>139920</v>
      </c>
      <c r="BK128" s="13">
        <v>1045321</v>
      </c>
      <c r="BL128" s="13">
        <v>3999061</v>
      </c>
      <c r="BM128" s="13">
        <v>0</v>
      </c>
      <c r="BN128" s="13">
        <v>30456</v>
      </c>
      <c r="BO128" s="13"/>
      <c r="BP128" s="13">
        <v>0</v>
      </c>
      <c r="BQ128" s="13">
        <v>104562</v>
      </c>
      <c r="BR128" s="13"/>
      <c r="BS128" s="13">
        <v>587</v>
      </c>
      <c r="BT128" s="13" t="s">
        <v>108</v>
      </c>
      <c r="BU128" s="13"/>
      <c r="BV128" s="13"/>
      <c r="BW128" s="13"/>
      <c r="BX128" s="13"/>
      <c r="BY128" s="13"/>
      <c r="BZ128" s="13"/>
      <c r="CA128" s="13"/>
      <c r="CB128" s="13"/>
      <c r="CC128" s="13">
        <v>25</v>
      </c>
      <c r="CD128" s="13" t="s">
        <v>108</v>
      </c>
      <c r="CE128" s="13"/>
      <c r="CF128" s="13"/>
      <c r="CG128" s="13"/>
      <c r="CH128" s="13">
        <v>65</v>
      </c>
      <c r="CI128" s="13">
        <v>4</v>
      </c>
      <c r="CJ128" s="13">
        <v>518</v>
      </c>
      <c r="CK128" s="13">
        <v>0</v>
      </c>
      <c r="CL128" s="13">
        <v>0</v>
      </c>
      <c r="CM128" s="13"/>
      <c r="CN128" s="13">
        <v>1</v>
      </c>
      <c r="CO128" s="13">
        <v>0</v>
      </c>
      <c r="CP128" s="13"/>
      <c r="CQ128" s="13">
        <v>1025647</v>
      </c>
      <c r="CR128" s="13"/>
      <c r="CS128" s="13"/>
      <c r="CT128" s="13"/>
      <c r="CU128" s="13"/>
      <c r="CV128" s="13"/>
      <c r="CW128" s="13"/>
      <c r="CX128" s="13">
        <v>0</v>
      </c>
      <c r="CY128" s="13"/>
    </row>
    <row r="129" spans="1:103" x14ac:dyDescent="0.35">
      <c r="A129" s="13">
        <v>342</v>
      </c>
      <c r="B129" s="13" t="s">
        <v>769</v>
      </c>
      <c r="C129" s="13">
        <v>2</v>
      </c>
      <c r="D129" s="13">
        <v>609</v>
      </c>
      <c r="E129" s="13" t="s">
        <v>103</v>
      </c>
      <c r="F129" s="13">
        <v>36</v>
      </c>
      <c r="G129" s="13">
        <v>53</v>
      </c>
      <c r="H129" s="13">
        <v>270</v>
      </c>
      <c r="I129" s="13">
        <v>250</v>
      </c>
      <c r="J129" s="13">
        <v>0</v>
      </c>
      <c r="K129" s="13">
        <v>36</v>
      </c>
      <c r="L129" s="13">
        <v>53</v>
      </c>
      <c r="M129" s="13">
        <v>609</v>
      </c>
      <c r="N129" s="13"/>
      <c r="O129" s="13"/>
      <c r="P129" s="13"/>
      <c r="Q129" s="13" t="s">
        <v>770</v>
      </c>
      <c r="R129" s="13">
        <v>17</v>
      </c>
      <c r="S129" s="13">
        <v>141</v>
      </c>
      <c r="T129" s="13">
        <v>400</v>
      </c>
      <c r="U129" s="13">
        <v>51</v>
      </c>
      <c r="V129" s="13">
        <v>7</v>
      </c>
      <c r="W129" s="13">
        <v>171</v>
      </c>
      <c r="X129" s="13">
        <v>47</v>
      </c>
      <c r="Y129" s="13">
        <v>0</v>
      </c>
      <c r="Z129" s="13"/>
      <c r="AA129" s="13">
        <v>3938000</v>
      </c>
      <c r="AB129" s="13">
        <v>0</v>
      </c>
      <c r="AC129" s="13">
        <v>0</v>
      </c>
      <c r="AD129" s="13">
        <v>0</v>
      </c>
      <c r="AE129" s="13">
        <v>155713</v>
      </c>
      <c r="AF129" s="13">
        <v>0</v>
      </c>
      <c r="AG129" s="13">
        <v>0</v>
      </c>
      <c r="AH129" s="13">
        <v>0</v>
      </c>
      <c r="AI129" s="13"/>
      <c r="AJ129" s="13">
        <v>369</v>
      </c>
      <c r="AK129" s="13" t="s">
        <v>103</v>
      </c>
      <c r="AL129" s="13">
        <v>15</v>
      </c>
      <c r="AM129" s="13">
        <v>333</v>
      </c>
      <c r="AN129" s="13">
        <v>17</v>
      </c>
      <c r="AO129" s="13">
        <v>0</v>
      </c>
      <c r="AP129" s="13">
        <v>4</v>
      </c>
      <c r="AQ129" s="13">
        <v>11</v>
      </c>
      <c r="AR129" s="13">
        <v>0</v>
      </c>
      <c r="AS129" s="13">
        <v>369</v>
      </c>
      <c r="AT129" s="13"/>
      <c r="AU129" s="13">
        <v>46</v>
      </c>
      <c r="AV129" s="13">
        <v>20</v>
      </c>
      <c r="AW129" s="13">
        <v>234</v>
      </c>
      <c r="AX129" s="13">
        <v>53</v>
      </c>
      <c r="AY129" s="13"/>
      <c r="AZ129" s="13">
        <v>354</v>
      </c>
      <c r="BA129" s="13">
        <v>0</v>
      </c>
      <c r="BB129" s="13">
        <v>16</v>
      </c>
      <c r="BC129" s="13">
        <v>0</v>
      </c>
      <c r="BD129" s="13">
        <v>0</v>
      </c>
      <c r="BE129" s="13">
        <v>0</v>
      </c>
      <c r="BF129" s="13">
        <v>0</v>
      </c>
      <c r="BG129" s="13">
        <v>0</v>
      </c>
      <c r="BH129" s="13"/>
      <c r="BI129" s="13">
        <v>141236.4</v>
      </c>
      <c r="BJ129" s="13">
        <v>112526.39999999999</v>
      </c>
      <c r="BK129" s="13"/>
      <c r="BL129" s="13"/>
      <c r="BM129" s="13"/>
      <c r="BN129" s="13"/>
      <c r="BO129" s="13"/>
      <c r="BP129" s="13">
        <v>0</v>
      </c>
      <c r="BQ129" s="13">
        <v>18420</v>
      </c>
      <c r="BR129" s="13"/>
      <c r="BS129" s="13">
        <v>63</v>
      </c>
      <c r="BT129" s="13" t="s">
        <v>103</v>
      </c>
      <c r="BU129" s="13">
        <v>30</v>
      </c>
      <c r="BV129" s="13">
        <v>33</v>
      </c>
      <c r="BW129" s="13">
        <v>0</v>
      </c>
      <c r="BX129" s="13">
        <v>12</v>
      </c>
      <c r="BY129" s="13">
        <v>18</v>
      </c>
      <c r="BZ129" s="13">
        <v>12</v>
      </c>
      <c r="CA129" s="13">
        <v>21</v>
      </c>
      <c r="CB129" s="13"/>
      <c r="CC129" s="13">
        <v>35</v>
      </c>
      <c r="CD129" s="13" t="s">
        <v>103</v>
      </c>
      <c r="CE129" s="13">
        <v>2</v>
      </c>
      <c r="CF129" s="13">
        <v>33</v>
      </c>
      <c r="CG129" s="13"/>
      <c r="CH129" s="13">
        <v>4</v>
      </c>
      <c r="CI129" s="13">
        <v>0</v>
      </c>
      <c r="CJ129" s="13">
        <v>0</v>
      </c>
      <c r="CK129" s="13">
        <v>10</v>
      </c>
      <c r="CL129" s="13">
        <v>0</v>
      </c>
      <c r="CM129" s="13"/>
      <c r="CN129" s="13">
        <v>0</v>
      </c>
      <c r="CO129" s="13">
        <v>0</v>
      </c>
      <c r="CP129" s="13"/>
      <c r="CQ129" s="13">
        <v>374000</v>
      </c>
      <c r="CR129" s="13">
        <v>1304.8</v>
      </c>
      <c r="CS129" s="13"/>
      <c r="CT129" s="13"/>
      <c r="CU129" s="13"/>
      <c r="CV129" s="13"/>
      <c r="CW129" s="13"/>
      <c r="CX129" s="13">
        <v>0</v>
      </c>
      <c r="CY129" s="13"/>
    </row>
    <row r="130" spans="1:103" x14ac:dyDescent="0.35">
      <c r="A130" s="13">
        <v>358</v>
      </c>
      <c r="B130" s="13" t="s">
        <v>771</v>
      </c>
      <c r="C130" s="13">
        <v>2</v>
      </c>
      <c r="D130" s="13">
        <v>827</v>
      </c>
      <c r="E130" s="13" t="s">
        <v>103</v>
      </c>
      <c r="F130" s="13">
        <v>63</v>
      </c>
      <c r="G130" s="13">
        <v>87</v>
      </c>
      <c r="H130" s="13">
        <v>638</v>
      </c>
      <c r="I130" s="13">
        <v>36</v>
      </c>
      <c r="J130" s="13">
        <v>3</v>
      </c>
      <c r="K130" s="13">
        <v>46</v>
      </c>
      <c r="L130" s="13">
        <v>24</v>
      </c>
      <c r="M130" s="13">
        <v>820</v>
      </c>
      <c r="N130" s="13"/>
      <c r="O130" s="13">
        <v>665</v>
      </c>
      <c r="P130" s="13">
        <v>162</v>
      </c>
      <c r="Q130" s="13"/>
      <c r="R130" s="13">
        <v>0</v>
      </c>
      <c r="S130" s="13">
        <v>344</v>
      </c>
      <c r="T130" s="13">
        <v>403</v>
      </c>
      <c r="U130" s="13">
        <v>0</v>
      </c>
      <c r="V130" s="13">
        <v>80</v>
      </c>
      <c r="W130" s="13">
        <v>0</v>
      </c>
      <c r="X130" s="13">
        <v>94</v>
      </c>
      <c r="Y130" s="13">
        <v>2</v>
      </c>
      <c r="Z130" s="13" t="s">
        <v>772</v>
      </c>
      <c r="AA130" s="13">
        <v>6701603</v>
      </c>
      <c r="AB130" s="13"/>
      <c r="AC130" s="13"/>
      <c r="AD130" s="13"/>
      <c r="AE130" s="13"/>
      <c r="AF130" s="13"/>
      <c r="AG130" s="13"/>
      <c r="AH130" s="13"/>
      <c r="AI130" s="13"/>
      <c r="AJ130" s="13">
        <v>280</v>
      </c>
      <c r="AK130" s="13" t="s">
        <v>103</v>
      </c>
      <c r="AL130" s="13">
        <v>15</v>
      </c>
      <c r="AM130" s="13">
        <v>265</v>
      </c>
      <c r="AN130" s="13">
        <v>0</v>
      </c>
      <c r="AO130" s="13">
        <v>0</v>
      </c>
      <c r="AP130" s="13">
        <v>0</v>
      </c>
      <c r="AQ130" s="13">
        <v>0</v>
      </c>
      <c r="AR130" s="13">
        <v>0</v>
      </c>
      <c r="AS130" s="13">
        <v>0</v>
      </c>
      <c r="AT130" s="13"/>
      <c r="AU130" s="13">
        <v>40</v>
      </c>
      <c r="AV130" s="13">
        <v>0</v>
      </c>
      <c r="AW130" s="13">
        <v>240</v>
      </c>
      <c r="AX130" s="13">
        <v>0</v>
      </c>
      <c r="AY130" s="13" t="s">
        <v>773</v>
      </c>
      <c r="AZ130" s="13">
        <v>276</v>
      </c>
      <c r="BA130" s="13">
        <v>0</v>
      </c>
      <c r="BB130" s="13">
        <v>0</v>
      </c>
      <c r="BC130" s="13">
        <v>0</v>
      </c>
      <c r="BD130" s="13">
        <v>4</v>
      </c>
      <c r="BE130" s="13">
        <v>0</v>
      </c>
      <c r="BF130" s="13">
        <v>0</v>
      </c>
      <c r="BG130" s="13">
        <v>0</v>
      </c>
      <c r="BH130" s="13"/>
      <c r="BI130" s="13">
        <v>121201</v>
      </c>
      <c r="BJ130" s="13"/>
      <c r="BK130" s="13"/>
      <c r="BL130" s="13"/>
      <c r="BM130" s="13"/>
      <c r="BN130" s="13"/>
      <c r="BO130" s="13"/>
      <c r="BP130" s="13"/>
      <c r="BQ130" s="13"/>
      <c r="BR130" s="13"/>
      <c r="BS130" s="13">
        <v>193</v>
      </c>
      <c r="BT130" s="13" t="s">
        <v>103</v>
      </c>
      <c r="BU130" s="13">
        <v>134</v>
      </c>
      <c r="BV130" s="13">
        <v>59</v>
      </c>
      <c r="BW130" s="13">
        <v>0</v>
      </c>
      <c r="BX130" s="13">
        <v>48</v>
      </c>
      <c r="BY130" s="13">
        <v>86</v>
      </c>
      <c r="BZ130" s="13">
        <v>26</v>
      </c>
      <c r="CA130" s="13">
        <v>33</v>
      </c>
      <c r="CB130" s="13" t="s">
        <v>774</v>
      </c>
      <c r="CC130" s="13">
        <v>81</v>
      </c>
      <c r="CD130" s="13" t="s">
        <v>103</v>
      </c>
      <c r="CE130" s="13">
        <v>53</v>
      </c>
      <c r="CF130" s="13">
        <v>28</v>
      </c>
      <c r="CG130" s="13"/>
      <c r="CH130" s="13">
        <v>0</v>
      </c>
      <c r="CI130" s="13">
        <v>115</v>
      </c>
      <c r="CJ130" s="13">
        <v>56</v>
      </c>
      <c r="CK130" s="13">
        <v>0</v>
      </c>
      <c r="CL130" s="13">
        <v>22</v>
      </c>
      <c r="CM130" s="13">
        <v>0</v>
      </c>
      <c r="CN130" s="13">
        <v>47</v>
      </c>
      <c r="CO130" s="13">
        <v>0</v>
      </c>
      <c r="CP130" s="13" t="s">
        <v>775</v>
      </c>
      <c r="CQ130" s="13">
        <v>1999452</v>
      </c>
      <c r="CR130" s="13"/>
      <c r="CS130" s="13"/>
      <c r="CT130" s="13"/>
      <c r="CU130" s="13"/>
      <c r="CV130" s="13"/>
      <c r="CW130" s="13"/>
      <c r="CX130" s="13"/>
      <c r="CY130" s="13"/>
    </row>
    <row r="131" spans="1:103" x14ac:dyDescent="0.35">
      <c r="A131" s="13">
        <v>355</v>
      </c>
      <c r="B131" s="13" t="s">
        <v>776</v>
      </c>
      <c r="C131" s="13">
        <v>2</v>
      </c>
      <c r="D131" s="13">
        <v>1190</v>
      </c>
      <c r="E131" s="13" t="s">
        <v>103</v>
      </c>
      <c r="F131" s="13">
        <v>125</v>
      </c>
      <c r="G131" s="13">
        <v>95</v>
      </c>
      <c r="H131" s="13">
        <v>833</v>
      </c>
      <c r="I131" s="13">
        <v>62</v>
      </c>
      <c r="J131" s="13">
        <v>85</v>
      </c>
      <c r="K131" s="13">
        <v>104</v>
      </c>
      <c r="L131" s="13">
        <v>80</v>
      </c>
      <c r="M131" s="13">
        <v>1172</v>
      </c>
      <c r="N131" s="13"/>
      <c r="O131" s="13">
        <v>966</v>
      </c>
      <c r="P131" s="13">
        <v>224</v>
      </c>
      <c r="Q131" s="13"/>
      <c r="R131" s="13">
        <v>0</v>
      </c>
      <c r="S131" s="13">
        <v>929</v>
      </c>
      <c r="T131" s="13">
        <v>261</v>
      </c>
      <c r="U131" s="13">
        <v>0</v>
      </c>
      <c r="V131" s="13">
        <v>147</v>
      </c>
      <c r="W131" s="13"/>
      <c r="X131" s="13">
        <v>112</v>
      </c>
      <c r="Y131" s="13">
        <v>1</v>
      </c>
      <c r="Z131" s="13"/>
      <c r="AA131" s="13">
        <v>0</v>
      </c>
      <c r="AB131" s="13"/>
      <c r="AC131" s="13"/>
      <c r="AD131" s="13"/>
      <c r="AE131" s="13"/>
      <c r="AF131" s="13"/>
      <c r="AG131" s="13"/>
      <c r="AH131" s="13"/>
      <c r="AI131" s="13" t="s">
        <v>777</v>
      </c>
      <c r="AJ131" s="13">
        <v>289</v>
      </c>
      <c r="AK131" s="13" t="s">
        <v>103</v>
      </c>
      <c r="AL131" s="13">
        <v>7</v>
      </c>
      <c r="AM131" s="13">
        <v>282</v>
      </c>
      <c r="AN131" s="13">
        <v>0</v>
      </c>
      <c r="AO131" s="13">
        <v>0</v>
      </c>
      <c r="AP131" s="13">
        <v>0</v>
      </c>
      <c r="AQ131" s="13">
        <v>0</v>
      </c>
      <c r="AR131" s="13">
        <v>0</v>
      </c>
      <c r="AS131" s="13">
        <v>0</v>
      </c>
      <c r="AT131" s="13" t="s">
        <v>778</v>
      </c>
      <c r="AU131" s="13">
        <v>96</v>
      </c>
      <c r="AV131" s="13">
        <v>0</v>
      </c>
      <c r="AW131" s="13">
        <v>186</v>
      </c>
      <c r="AX131" s="13">
        <v>7</v>
      </c>
      <c r="AY131" s="13" t="s">
        <v>779</v>
      </c>
      <c r="AZ131" s="13">
        <v>286</v>
      </c>
      <c r="BA131" s="13">
        <v>1</v>
      </c>
      <c r="BB131" s="13">
        <v>0</v>
      </c>
      <c r="BC131" s="13">
        <v>0</v>
      </c>
      <c r="BD131" s="13">
        <v>1</v>
      </c>
      <c r="BE131" s="13"/>
      <c r="BF131" s="13">
        <v>0</v>
      </c>
      <c r="BG131" s="13">
        <v>0</v>
      </c>
      <c r="BH131" s="13" t="s">
        <v>780</v>
      </c>
      <c r="BI131" s="13">
        <v>105000</v>
      </c>
      <c r="BJ131" s="13">
        <v>100000</v>
      </c>
      <c r="BK131" s="13">
        <v>0</v>
      </c>
      <c r="BL131" s="13">
        <v>0</v>
      </c>
      <c r="BM131" s="13">
        <v>0</v>
      </c>
      <c r="BN131" s="13">
        <v>2000</v>
      </c>
      <c r="BO131" s="13">
        <v>0</v>
      </c>
      <c r="BP131" s="13">
        <v>0</v>
      </c>
      <c r="BQ131" s="13">
        <v>75000</v>
      </c>
      <c r="BR131" s="13"/>
      <c r="BS131" s="13">
        <v>237</v>
      </c>
      <c r="BT131" s="13" t="s">
        <v>103</v>
      </c>
      <c r="BU131" s="13">
        <v>137</v>
      </c>
      <c r="BV131" s="13">
        <v>100</v>
      </c>
      <c r="BW131" s="13">
        <v>0</v>
      </c>
      <c r="BX131" s="13">
        <v>21</v>
      </c>
      <c r="BY131" s="13">
        <v>116</v>
      </c>
      <c r="BZ131" s="13">
        <v>16</v>
      </c>
      <c r="CA131" s="13">
        <v>83</v>
      </c>
      <c r="CB131" s="13"/>
      <c r="CC131" s="13">
        <v>54</v>
      </c>
      <c r="CD131" s="13" t="s">
        <v>103</v>
      </c>
      <c r="CE131" s="13">
        <v>6</v>
      </c>
      <c r="CF131" s="13">
        <v>48</v>
      </c>
      <c r="CG131" s="13"/>
      <c r="CH131" s="13">
        <v>0</v>
      </c>
      <c r="CI131" s="13">
        <v>217</v>
      </c>
      <c r="CJ131" s="13">
        <v>20</v>
      </c>
      <c r="CK131" s="13">
        <v>0</v>
      </c>
      <c r="CL131" s="13">
        <v>10</v>
      </c>
      <c r="CM131" s="13"/>
      <c r="CN131" s="13">
        <v>42</v>
      </c>
      <c r="CO131" s="13">
        <v>1</v>
      </c>
      <c r="CP131" s="13"/>
      <c r="CQ131" s="13">
        <v>0</v>
      </c>
      <c r="CR131" s="13"/>
      <c r="CS131" s="13"/>
      <c r="CT131" s="13"/>
      <c r="CU131" s="13"/>
      <c r="CV131" s="13"/>
      <c r="CW131" s="13"/>
      <c r="CX131" s="13"/>
      <c r="CY131" s="13" t="s">
        <v>777</v>
      </c>
    </row>
    <row r="132" spans="1:103" x14ac:dyDescent="0.35">
      <c r="A132" s="13">
        <v>860</v>
      </c>
      <c r="B132" s="13" t="s">
        <v>781</v>
      </c>
      <c r="C132" s="13">
        <v>2</v>
      </c>
      <c r="D132" s="13">
        <v>2612</v>
      </c>
      <c r="E132" s="13" t="s">
        <v>103</v>
      </c>
      <c r="F132" s="13">
        <v>64</v>
      </c>
      <c r="G132" s="13">
        <v>92</v>
      </c>
      <c r="H132" s="13">
        <v>1842</v>
      </c>
      <c r="I132" s="13">
        <v>571</v>
      </c>
      <c r="J132" s="13">
        <v>5</v>
      </c>
      <c r="K132" s="13">
        <v>0</v>
      </c>
      <c r="L132" s="13"/>
      <c r="M132" s="13">
        <v>2578</v>
      </c>
      <c r="N132" s="13"/>
      <c r="O132" s="13">
        <v>7</v>
      </c>
      <c r="P132" s="13">
        <v>2605</v>
      </c>
      <c r="Q132" s="13"/>
      <c r="R132" s="13">
        <v>7</v>
      </c>
      <c r="S132" s="13">
        <v>1720</v>
      </c>
      <c r="T132" s="13">
        <v>477</v>
      </c>
      <c r="U132" s="13">
        <v>0</v>
      </c>
      <c r="V132" s="13">
        <v>427</v>
      </c>
      <c r="W132" s="13">
        <v>10</v>
      </c>
      <c r="X132" s="13"/>
      <c r="Y132" s="13">
        <v>333</v>
      </c>
      <c r="Z132" s="13"/>
      <c r="AA132" s="13">
        <v>24849569</v>
      </c>
      <c r="AB132" s="13">
        <v>6000</v>
      </c>
      <c r="AC132" s="13">
        <v>18313808</v>
      </c>
      <c r="AD132" s="13">
        <v>3973198</v>
      </c>
      <c r="AE132" s="13">
        <v>0</v>
      </c>
      <c r="AF132" s="13">
        <v>1294816</v>
      </c>
      <c r="AG132" s="13">
        <v>105313</v>
      </c>
      <c r="AH132" s="13">
        <v>4832</v>
      </c>
      <c r="AI132" s="13"/>
      <c r="AJ132" s="13">
        <v>6022</v>
      </c>
      <c r="AK132" s="13" t="s">
        <v>103</v>
      </c>
      <c r="AL132" s="13">
        <v>844</v>
      </c>
      <c r="AM132" s="13">
        <v>5173</v>
      </c>
      <c r="AN132" s="13">
        <v>0</v>
      </c>
      <c r="AO132" s="13">
        <v>2</v>
      </c>
      <c r="AP132" s="13">
        <v>2</v>
      </c>
      <c r="AQ132" s="13">
        <v>0</v>
      </c>
      <c r="AR132" s="13">
        <v>0</v>
      </c>
      <c r="AS132" s="13"/>
      <c r="AT132" s="13"/>
      <c r="AU132" s="13">
        <v>4998</v>
      </c>
      <c r="AV132" s="13">
        <v>741</v>
      </c>
      <c r="AW132" s="13">
        <v>138</v>
      </c>
      <c r="AX132" s="13">
        <v>145</v>
      </c>
      <c r="AY132" s="13"/>
      <c r="AZ132" s="13">
        <v>3299</v>
      </c>
      <c r="BA132" s="13">
        <v>2364</v>
      </c>
      <c r="BB132" s="13">
        <v>302</v>
      </c>
      <c r="BC132" s="13">
        <v>0</v>
      </c>
      <c r="BD132" s="13">
        <v>87</v>
      </c>
      <c r="BE132" s="13">
        <v>0</v>
      </c>
      <c r="BF132" s="13">
        <v>9</v>
      </c>
      <c r="BG132" s="13">
        <v>0</v>
      </c>
      <c r="BH132" s="13"/>
      <c r="BI132" s="13">
        <v>8562158</v>
      </c>
      <c r="BJ132" s="13">
        <v>2531943</v>
      </c>
      <c r="BK132" s="13">
        <v>656106</v>
      </c>
      <c r="BL132" s="13">
        <v>4844928</v>
      </c>
      <c r="BM132" s="13">
        <v>0</v>
      </c>
      <c r="BN132" s="13">
        <v>64690</v>
      </c>
      <c r="BO132" s="13">
        <v>0</v>
      </c>
      <c r="BP132" s="13">
        <v>3219</v>
      </c>
      <c r="BQ132" s="13">
        <v>168106</v>
      </c>
      <c r="BR132" s="13"/>
      <c r="BS132" s="13">
        <v>312</v>
      </c>
      <c r="BT132" s="13" t="s">
        <v>103</v>
      </c>
      <c r="BU132" s="13">
        <v>251</v>
      </c>
      <c r="BV132" s="13">
        <v>54</v>
      </c>
      <c r="BW132" s="13">
        <v>5</v>
      </c>
      <c r="BX132" s="13"/>
      <c r="BY132" s="13"/>
      <c r="BZ132" s="13"/>
      <c r="CA132" s="13"/>
      <c r="CB132" s="13"/>
      <c r="CC132" s="13">
        <v>0</v>
      </c>
      <c r="CD132" s="13"/>
      <c r="CE132" s="13"/>
      <c r="CF132" s="13"/>
      <c r="CG132" s="13"/>
      <c r="CH132" s="13">
        <v>37</v>
      </c>
      <c r="CI132" s="13">
        <v>212</v>
      </c>
      <c r="CJ132" s="13">
        <v>62</v>
      </c>
      <c r="CK132" s="13">
        <v>0</v>
      </c>
      <c r="CL132" s="13">
        <v>38</v>
      </c>
      <c r="CM132" s="13">
        <v>0</v>
      </c>
      <c r="CN132" s="13">
        <v>0</v>
      </c>
      <c r="CO132" s="13">
        <v>0</v>
      </c>
      <c r="CP132" s="13"/>
      <c r="CQ132" s="13">
        <v>3082737</v>
      </c>
      <c r="CR132" s="13">
        <v>0</v>
      </c>
      <c r="CS132" s="13">
        <v>2629707</v>
      </c>
      <c r="CT132" s="13">
        <v>404522</v>
      </c>
      <c r="CU132" s="13">
        <v>0</v>
      </c>
      <c r="CV132" s="13">
        <v>138373</v>
      </c>
      <c r="CW132" s="13">
        <v>0</v>
      </c>
      <c r="CX132" s="13">
        <v>40262</v>
      </c>
      <c r="CY132" s="13"/>
    </row>
    <row r="133" spans="1:103" x14ac:dyDescent="0.35">
      <c r="A133" s="13">
        <v>886</v>
      </c>
      <c r="B133" s="13" t="s">
        <v>782</v>
      </c>
      <c r="C133" s="13">
        <v>2</v>
      </c>
      <c r="D133" s="13">
        <v>7264</v>
      </c>
      <c r="E133" s="13" t="s">
        <v>108</v>
      </c>
      <c r="F133" s="13"/>
      <c r="G133" s="13"/>
      <c r="H133" s="13"/>
      <c r="I133" s="13"/>
      <c r="J133" s="13"/>
      <c r="K133" s="13"/>
      <c r="L133" s="13"/>
      <c r="M133" s="13">
        <v>7264</v>
      </c>
      <c r="N133" s="13" t="s">
        <v>783</v>
      </c>
      <c r="O133" s="13">
        <v>6111</v>
      </c>
      <c r="P133" s="13">
        <v>716</v>
      </c>
      <c r="Q133" s="13" t="s">
        <v>784</v>
      </c>
      <c r="R133" s="13">
        <v>114</v>
      </c>
      <c r="S133" s="13">
        <v>4157</v>
      </c>
      <c r="T133" s="13">
        <v>1604</v>
      </c>
      <c r="U133" s="13">
        <v>0</v>
      </c>
      <c r="V133" s="13">
        <v>1212</v>
      </c>
      <c r="W133" s="13">
        <v>290</v>
      </c>
      <c r="X133" s="13">
        <v>236</v>
      </c>
      <c r="Y133" s="13">
        <v>0</v>
      </c>
      <c r="Z133" s="13" t="s">
        <v>785</v>
      </c>
      <c r="AA133" s="13">
        <v>56627572</v>
      </c>
      <c r="AB133" s="13">
        <v>75680</v>
      </c>
      <c r="AC133" s="13">
        <v>45452634</v>
      </c>
      <c r="AD133" s="13">
        <v>10982741</v>
      </c>
      <c r="AE133" s="13">
        <v>0</v>
      </c>
      <c r="AF133" s="13">
        <v>3259711</v>
      </c>
      <c r="AG133" s="13"/>
      <c r="AH133" s="13">
        <v>0</v>
      </c>
      <c r="AI133" s="13" t="s">
        <v>786</v>
      </c>
      <c r="AJ133" s="13">
        <v>5791</v>
      </c>
      <c r="AK133" s="13" t="s">
        <v>108</v>
      </c>
      <c r="AL133" s="13"/>
      <c r="AM133" s="13"/>
      <c r="AN133" s="13"/>
      <c r="AO133" s="13"/>
      <c r="AP133" s="13"/>
      <c r="AQ133" s="13"/>
      <c r="AR133" s="13"/>
      <c r="AS133" s="13">
        <v>0</v>
      </c>
      <c r="AT133" s="13" t="s">
        <v>787</v>
      </c>
      <c r="AU133" s="13">
        <v>3907</v>
      </c>
      <c r="AV133" s="13">
        <v>746</v>
      </c>
      <c r="AW133" s="13">
        <v>968</v>
      </c>
      <c r="AX133" s="13">
        <v>170</v>
      </c>
      <c r="AY133" s="13"/>
      <c r="AZ133" s="13">
        <v>4188</v>
      </c>
      <c r="BA133" s="13">
        <v>811</v>
      </c>
      <c r="BB133" s="13">
        <v>828</v>
      </c>
      <c r="BC133" s="13">
        <v>0</v>
      </c>
      <c r="BD133" s="13">
        <v>10</v>
      </c>
      <c r="BE133" s="13"/>
      <c r="BF133" s="13">
        <v>69</v>
      </c>
      <c r="BG133" s="13">
        <v>0</v>
      </c>
      <c r="BH133" s="13"/>
      <c r="BI133" s="13">
        <v>11276953</v>
      </c>
      <c r="BJ133" s="13">
        <v>3864829</v>
      </c>
      <c r="BK133" s="13">
        <v>5242117</v>
      </c>
      <c r="BL133" s="13">
        <v>2176448</v>
      </c>
      <c r="BM133" s="13">
        <v>0</v>
      </c>
      <c r="BN133" s="13">
        <v>2559</v>
      </c>
      <c r="BO133" s="13">
        <v>0</v>
      </c>
      <c r="BP133" s="13">
        <v>0</v>
      </c>
      <c r="BQ133" s="13">
        <v>1872078</v>
      </c>
      <c r="BR133" s="13"/>
      <c r="BS133" s="13">
        <v>1640</v>
      </c>
      <c r="BT133" s="13" t="s">
        <v>108</v>
      </c>
      <c r="BU133" s="13"/>
      <c r="BV133" s="13"/>
      <c r="BW133" s="13"/>
      <c r="BX133" s="13"/>
      <c r="BY133" s="13"/>
      <c r="BZ133" s="13"/>
      <c r="CA133" s="13"/>
      <c r="CB133" s="13"/>
      <c r="CC133" s="13">
        <v>137</v>
      </c>
      <c r="CD133" s="13" t="s">
        <v>108</v>
      </c>
      <c r="CE133" s="13"/>
      <c r="CF133" s="13"/>
      <c r="CG133" s="13"/>
      <c r="CH133" s="13">
        <v>13</v>
      </c>
      <c r="CI133" s="13">
        <v>1283</v>
      </c>
      <c r="CJ133" s="13">
        <v>170</v>
      </c>
      <c r="CK133" s="13">
        <v>0</v>
      </c>
      <c r="CL133" s="13">
        <v>172</v>
      </c>
      <c r="CM133" s="13"/>
      <c r="CN133" s="13">
        <v>458</v>
      </c>
      <c r="CO133" s="13">
        <v>11</v>
      </c>
      <c r="CP133" s="13"/>
      <c r="CQ133" s="13">
        <v>14006251</v>
      </c>
      <c r="CR133" s="13">
        <v>2351</v>
      </c>
      <c r="CS133" s="13">
        <v>12647536</v>
      </c>
      <c r="CT133" s="13">
        <v>1342752</v>
      </c>
      <c r="CU133" s="13">
        <v>0</v>
      </c>
      <c r="CV133" s="13">
        <v>608817</v>
      </c>
      <c r="CW133" s="13"/>
      <c r="CX133" s="13">
        <v>0</v>
      </c>
      <c r="CY133" s="13" t="s">
        <v>788</v>
      </c>
    </row>
    <row r="134" spans="1:103" x14ac:dyDescent="0.35">
      <c r="A134" s="13">
        <v>874</v>
      </c>
      <c r="B134" s="13" t="s">
        <v>789</v>
      </c>
      <c r="C134" s="13">
        <v>2</v>
      </c>
      <c r="D134" s="13">
        <v>777</v>
      </c>
      <c r="E134" s="13" t="s">
        <v>103</v>
      </c>
      <c r="F134" s="13">
        <v>32</v>
      </c>
      <c r="G134" s="13">
        <v>46</v>
      </c>
      <c r="H134" s="13">
        <v>554</v>
      </c>
      <c r="I134" s="13">
        <v>120</v>
      </c>
      <c r="J134" s="13">
        <v>24</v>
      </c>
      <c r="K134" s="13">
        <v>20</v>
      </c>
      <c r="L134" s="13">
        <v>19</v>
      </c>
      <c r="M134" s="13">
        <v>775</v>
      </c>
      <c r="N134" s="13" t="s">
        <v>790</v>
      </c>
      <c r="O134" s="13">
        <v>621</v>
      </c>
      <c r="P134" s="13">
        <v>156</v>
      </c>
      <c r="Q134" s="13" t="s">
        <v>791</v>
      </c>
      <c r="R134" s="13">
        <v>6</v>
      </c>
      <c r="S134" s="13">
        <v>509</v>
      </c>
      <c r="T134" s="13">
        <v>181</v>
      </c>
      <c r="U134" s="13">
        <v>0</v>
      </c>
      <c r="V134" s="13">
        <v>71</v>
      </c>
      <c r="W134" s="13">
        <v>8</v>
      </c>
      <c r="X134" s="13">
        <v>60</v>
      </c>
      <c r="Y134" s="13">
        <v>0</v>
      </c>
      <c r="Z134" s="13" t="s">
        <v>792</v>
      </c>
      <c r="AA134" s="13">
        <v>5193271</v>
      </c>
      <c r="AB134" s="13">
        <v>4095</v>
      </c>
      <c r="AC134" s="13">
        <v>4083025</v>
      </c>
      <c r="AD134" s="13">
        <v>748928</v>
      </c>
      <c r="AE134" s="13">
        <v>0</v>
      </c>
      <c r="AF134" s="13">
        <v>357223</v>
      </c>
      <c r="AG134" s="13"/>
      <c r="AH134" s="13">
        <v>0</v>
      </c>
      <c r="AI134" s="13"/>
      <c r="AJ134" s="13">
        <v>1278</v>
      </c>
      <c r="AK134" s="13" t="s">
        <v>103</v>
      </c>
      <c r="AL134" s="13">
        <v>147</v>
      </c>
      <c r="AM134" s="13">
        <v>1071</v>
      </c>
      <c r="AN134" s="13">
        <v>0</v>
      </c>
      <c r="AO134" s="13">
        <v>0</v>
      </c>
      <c r="AP134" s="13">
        <v>60</v>
      </c>
      <c r="AQ134" s="13">
        <v>0</v>
      </c>
      <c r="AR134" s="13">
        <v>0</v>
      </c>
      <c r="AS134" s="13">
        <v>0</v>
      </c>
      <c r="AT134" s="13"/>
      <c r="AU134" s="13">
        <v>1049</v>
      </c>
      <c r="AV134" s="13">
        <v>79</v>
      </c>
      <c r="AW134" s="13">
        <v>147</v>
      </c>
      <c r="AX134" s="13">
        <v>3</v>
      </c>
      <c r="AY134" s="13"/>
      <c r="AZ134" s="13">
        <v>233</v>
      </c>
      <c r="BA134" s="13">
        <v>170</v>
      </c>
      <c r="BB134" s="13">
        <v>830</v>
      </c>
      <c r="BC134" s="13">
        <v>0</v>
      </c>
      <c r="BD134" s="13">
        <v>30</v>
      </c>
      <c r="BE134" s="13">
        <v>15</v>
      </c>
      <c r="BF134" s="13">
        <v>19</v>
      </c>
      <c r="BG134" s="13">
        <v>0</v>
      </c>
      <c r="BH134" s="13" t="s">
        <v>793</v>
      </c>
      <c r="BI134" s="13">
        <v>1726810</v>
      </c>
      <c r="BJ134" s="13">
        <v>147326</v>
      </c>
      <c r="BK134" s="13">
        <v>772566</v>
      </c>
      <c r="BL134" s="13">
        <v>752034</v>
      </c>
      <c r="BM134" s="13">
        <v>0</v>
      </c>
      <c r="BN134" s="13">
        <v>49804</v>
      </c>
      <c r="BO134" s="13">
        <v>5080</v>
      </c>
      <c r="BP134" s="13">
        <v>0</v>
      </c>
      <c r="BQ134" s="13"/>
      <c r="BR134" s="13" t="s">
        <v>794</v>
      </c>
      <c r="BS134" s="13">
        <v>347</v>
      </c>
      <c r="BT134" s="13" t="s">
        <v>103</v>
      </c>
      <c r="BU134" s="13">
        <v>184</v>
      </c>
      <c r="BV134" s="13">
        <v>80</v>
      </c>
      <c r="BW134" s="13">
        <v>83</v>
      </c>
      <c r="BX134" s="13">
        <v>43</v>
      </c>
      <c r="BY134" s="13">
        <v>141</v>
      </c>
      <c r="BZ134" s="13">
        <v>46</v>
      </c>
      <c r="CA134" s="13">
        <v>34</v>
      </c>
      <c r="CB134" s="13"/>
      <c r="CC134" s="13">
        <v>26</v>
      </c>
      <c r="CD134" s="13" t="s">
        <v>103</v>
      </c>
      <c r="CE134" s="13">
        <v>13</v>
      </c>
      <c r="CF134" s="13">
        <v>13</v>
      </c>
      <c r="CG134" s="13"/>
      <c r="CH134" s="13">
        <v>12</v>
      </c>
      <c r="CI134" s="13">
        <v>202</v>
      </c>
      <c r="CJ134" s="13">
        <v>66</v>
      </c>
      <c r="CK134" s="13">
        <v>0</v>
      </c>
      <c r="CL134" s="13">
        <v>65</v>
      </c>
      <c r="CM134" s="13">
        <v>0</v>
      </c>
      <c r="CN134" s="13">
        <v>24</v>
      </c>
      <c r="CO134" s="13">
        <v>0</v>
      </c>
      <c r="CP134" s="13"/>
      <c r="CQ134" s="13">
        <v>1066837</v>
      </c>
      <c r="CR134" s="13">
        <v>5408</v>
      </c>
      <c r="CS134" s="13">
        <v>886299</v>
      </c>
      <c r="CT134" s="13">
        <v>146292</v>
      </c>
      <c r="CU134" s="13">
        <v>0</v>
      </c>
      <c r="CV134" s="13">
        <v>77258</v>
      </c>
      <c r="CW134" s="13"/>
      <c r="CX134" s="13">
        <v>0</v>
      </c>
      <c r="CY134" s="13" t="s">
        <v>795</v>
      </c>
    </row>
    <row r="135" spans="1:103" x14ac:dyDescent="0.35">
      <c r="A135" s="13">
        <v>208</v>
      </c>
      <c r="B135" s="13" t="s">
        <v>796</v>
      </c>
      <c r="C135" s="13">
        <v>2</v>
      </c>
      <c r="D135" s="13">
        <v>587</v>
      </c>
      <c r="E135" s="13" t="s">
        <v>103</v>
      </c>
      <c r="F135" s="13">
        <v>101</v>
      </c>
      <c r="G135" s="13">
        <v>26</v>
      </c>
      <c r="H135" s="13">
        <v>309</v>
      </c>
      <c r="I135" s="13">
        <v>39</v>
      </c>
      <c r="J135" s="13">
        <v>22</v>
      </c>
      <c r="K135" s="13">
        <v>84</v>
      </c>
      <c r="L135" s="13">
        <v>14</v>
      </c>
      <c r="M135" s="13">
        <v>587</v>
      </c>
      <c r="N135" s="13"/>
      <c r="O135" s="13">
        <v>252</v>
      </c>
      <c r="P135" s="13">
        <v>21</v>
      </c>
      <c r="Q135" s="13" t="s">
        <v>797</v>
      </c>
      <c r="R135" s="13">
        <v>4</v>
      </c>
      <c r="S135" s="13">
        <v>304</v>
      </c>
      <c r="T135" s="13">
        <v>222</v>
      </c>
      <c r="U135" s="13"/>
      <c r="V135" s="13">
        <v>61</v>
      </c>
      <c r="W135" s="13"/>
      <c r="X135" s="13">
        <v>88</v>
      </c>
      <c r="Y135" s="13"/>
      <c r="Z135" s="13"/>
      <c r="AA135" s="13">
        <v>7650255.9100000001</v>
      </c>
      <c r="AB135" s="13"/>
      <c r="AC135" s="13">
        <v>4940717</v>
      </c>
      <c r="AD135" s="13">
        <v>2143739</v>
      </c>
      <c r="AE135" s="13"/>
      <c r="AF135" s="13">
        <v>415215.91</v>
      </c>
      <c r="AG135" s="13"/>
      <c r="AH135" s="13"/>
      <c r="AI135" s="13" t="s">
        <v>798</v>
      </c>
      <c r="AJ135" s="13">
        <v>17</v>
      </c>
      <c r="AK135" s="13" t="s">
        <v>103</v>
      </c>
      <c r="AL135" s="13">
        <v>2</v>
      </c>
      <c r="AM135" s="13">
        <v>11</v>
      </c>
      <c r="AN135" s="13">
        <v>3</v>
      </c>
      <c r="AO135" s="13">
        <v>1</v>
      </c>
      <c r="AP135" s="13"/>
      <c r="AQ135" s="13"/>
      <c r="AR135" s="13">
        <v>6</v>
      </c>
      <c r="AS135" s="13"/>
      <c r="AT135" s="13"/>
      <c r="AU135" s="13"/>
      <c r="AV135" s="13"/>
      <c r="AW135" s="13"/>
      <c r="AX135" s="13"/>
      <c r="AY135" s="13"/>
      <c r="AZ135" s="13"/>
      <c r="BA135" s="13">
        <v>17</v>
      </c>
      <c r="BB135" s="13">
        <v>0</v>
      </c>
      <c r="BC135" s="13">
        <v>0</v>
      </c>
      <c r="BD135" s="13">
        <v>0</v>
      </c>
      <c r="BE135" s="13">
        <v>0</v>
      </c>
      <c r="BF135" s="13"/>
      <c r="BG135" s="13"/>
      <c r="BH135" s="13"/>
      <c r="BI135" s="13">
        <v>513310.4</v>
      </c>
      <c r="BJ135" s="13"/>
      <c r="BK135" s="13">
        <v>513310.4</v>
      </c>
      <c r="BL135" s="13"/>
      <c r="BM135" s="13"/>
      <c r="BN135" s="13"/>
      <c r="BO135" s="13"/>
      <c r="BP135" s="13"/>
      <c r="BQ135" s="13"/>
      <c r="BR135" s="13"/>
      <c r="BS135" s="13">
        <v>211</v>
      </c>
      <c r="BT135" s="13" t="s">
        <v>103</v>
      </c>
      <c r="BU135" s="13">
        <v>120</v>
      </c>
      <c r="BV135" s="13">
        <v>88</v>
      </c>
      <c r="BW135" s="13">
        <v>3</v>
      </c>
      <c r="BX135" s="13">
        <v>12</v>
      </c>
      <c r="BY135" s="13">
        <v>76</v>
      </c>
      <c r="BZ135" s="13"/>
      <c r="CA135" s="13"/>
      <c r="CB135" s="13"/>
      <c r="CC135" s="13">
        <v>23</v>
      </c>
      <c r="CD135" s="13" t="s">
        <v>103</v>
      </c>
      <c r="CE135" s="13">
        <v>5</v>
      </c>
      <c r="CF135" s="13">
        <v>16</v>
      </c>
      <c r="CG135" s="13"/>
      <c r="CH135" s="13">
        <v>2</v>
      </c>
      <c r="CI135" s="13">
        <v>90</v>
      </c>
      <c r="CJ135" s="13">
        <v>94</v>
      </c>
      <c r="CK135" s="13"/>
      <c r="CL135" s="13">
        <v>27</v>
      </c>
      <c r="CM135" s="13"/>
      <c r="CN135" s="13">
        <v>12</v>
      </c>
      <c r="CO135" s="13">
        <v>3</v>
      </c>
      <c r="CP135" s="13" t="s">
        <v>799</v>
      </c>
      <c r="CQ135" s="13">
        <v>2118985.84</v>
      </c>
      <c r="CR135" s="13"/>
      <c r="CS135" s="13">
        <v>657038</v>
      </c>
      <c r="CT135" s="13">
        <v>383605</v>
      </c>
      <c r="CU135" s="13"/>
      <c r="CV135" s="13">
        <v>183784.09</v>
      </c>
      <c r="CW135" s="13"/>
      <c r="CX135" s="13"/>
      <c r="CY135" s="13" t="s">
        <v>800</v>
      </c>
    </row>
    <row r="136" spans="1:103" x14ac:dyDescent="0.35">
      <c r="A136" s="13">
        <v>885</v>
      </c>
      <c r="B136" s="13" t="s">
        <v>801</v>
      </c>
      <c r="C136" s="13">
        <v>2</v>
      </c>
      <c r="D136" s="13">
        <v>2122</v>
      </c>
      <c r="E136" s="13" t="s">
        <v>108</v>
      </c>
      <c r="F136" s="13"/>
      <c r="G136" s="13"/>
      <c r="H136" s="13"/>
      <c r="I136" s="13"/>
      <c r="J136" s="13"/>
      <c r="K136" s="13"/>
      <c r="L136" s="13"/>
      <c r="M136" s="13">
        <v>2122</v>
      </c>
      <c r="N136" s="13"/>
      <c r="O136" s="13"/>
      <c r="P136" s="13"/>
      <c r="Q136" s="13" t="s">
        <v>802</v>
      </c>
      <c r="R136" s="13">
        <v>46</v>
      </c>
      <c r="S136" s="13"/>
      <c r="T136" s="13"/>
      <c r="U136" s="13">
        <v>358</v>
      </c>
      <c r="V136" s="13">
        <v>581</v>
      </c>
      <c r="W136" s="13"/>
      <c r="X136" s="13"/>
      <c r="Y136" s="13">
        <v>0</v>
      </c>
      <c r="Z136" s="13" t="s">
        <v>803</v>
      </c>
      <c r="AA136" s="13">
        <v>20954772</v>
      </c>
      <c r="AB136" s="13">
        <v>0</v>
      </c>
      <c r="AC136" s="13">
        <v>15735764</v>
      </c>
      <c r="AD136" s="13">
        <v>883676</v>
      </c>
      <c r="AE136" s="13">
        <v>2797893</v>
      </c>
      <c r="AF136" s="13">
        <v>1178445</v>
      </c>
      <c r="AG136" s="13">
        <v>358994</v>
      </c>
      <c r="AH136" s="13">
        <v>0</v>
      </c>
      <c r="AI136" s="13"/>
      <c r="AJ136" s="13">
        <v>7038</v>
      </c>
      <c r="AK136" s="13" t="s">
        <v>108</v>
      </c>
      <c r="AL136" s="13"/>
      <c r="AM136" s="13"/>
      <c r="AN136" s="13"/>
      <c r="AO136" s="13"/>
      <c r="AP136" s="13"/>
      <c r="AQ136" s="13"/>
      <c r="AR136" s="13"/>
      <c r="AS136" s="13"/>
      <c r="AT136" s="13"/>
      <c r="AU136" s="13"/>
      <c r="AV136" s="13"/>
      <c r="AW136" s="13">
        <v>267</v>
      </c>
      <c r="AX136" s="13">
        <v>71</v>
      </c>
      <c r="AY136" s="13" t="s">
        <v>804</v>
      </c>
      <c r="AZ136" s="13">
        <v>2068</v>
      </c>
      <c r="BA136" s="13">
        <v>0</v>
      </c>
      <c r="BB136" s="13"/>
      <c r="BC136" s="13">
        <v>63</v>
      </c>
      <c r="BD136" s="13">
        <v>3</v>
      </c>
      <c r="BE136" s="13"/>
      <c r="BF136" s="13"/>
      <c r="BG136" s="13">
        <v>0</v>
      </c>
      <c r="BH136" s="13" t="s">
        <v>805</v>
      </c>
      <c r="BI136" s="13">
        <v>9687084</v>
      </c>
      <c r="BJ136" s="13"/>
      <c r="BK136" s="13">
        <v>3235654</v>
      </c>
      <c r="BL136" s="13">
        <v>6149238</v>
      </c>
      <c r="BM136" s="13">
        <v>215706</v>
      </c>
      <c r="BN136" s="13">
        <v>29020</v>
      </c>
      <c r="BO136" s="13">
        <v>27797</v>
      </c>
      <c r="BP136" s="13">
        <v>0</v>
      </c>
      <c r="BQ136" s="13">
        <v>0</v>
      </c>
      <c r="BR136" s="13" t="s">
        <v>806</v>
      </c>
      <c r="BS136" s="13">
        <v>3256</v>
      </c>
      <c r="BT136" s="13" t="s">
        <v>108</v>
      </c>
      <c r="BU136" s="13"/>
      <c r="BV136" s="13"/>
      <c r="BW136" s="13"/>
      <c r="BX136" s="13"/>
      <c r="BY136" s="13"/>
      <c r="BZ136" s="13"/>
      <c r="CA136" s="13"/>
      <c r="CB136" s="13"/>
      <c r="CC136" s="13"/>
      <c r="CD136" s="13"/>
      <c r="CE136" s="13"/>
      <c r="CF136" s="13"/>
      <c r="CG136" s="13" t="s">
        <v>807</v>
      </c>
      <c r="CH136" s="13">
        <v>3718</v>
      </c>
      <c r="CI136" s="13"/>
      <c r="CJ136" s="13"/>
      <c r="CK136" s="13">
        <v>0</v>
      </c>
      <c r="CL136" s="13">
        <v>0</v>
      </c>
      <c r="CM136" s="13">
        <v>0</v>
      </c>
      <c r="CN136" s="13"/>
      <c r="CO136" s="13">
        <v>0</v>
      </c>
      <c r="CP136" s="13" t="s">
        <v>805</v>
      </c>
      <c r="CQ136" s="13">
        <v>5532204</v>
      </c>
      <c r="CR136" s="13">
        <v>1671150</v>
      </c>
      <c r="CS136" s="13">
        <v>3939768</v>
      </c>
      <c r="CT136" s="13">
        <v>513187</v>
      </c>
      <c r="CU136" s="13">
        <v>311347</v>
      </c>
      <c r="CV136" s="13">
        <v>213441</v>
      </c>
      <c r="CW136" s="13">
        <v>136674</v>
      </c>
      <c r="CX136" s="13">
        <v>0</v>
      </c>
      <c r="CY136" s="13"/>
    </row>
    <row r="137" spans="1:103" x14ac:dyDescent="0.35">
      <c r="A137" s="13">
        <v>929</v>
      </c>
      <c r="B137" s="13" t="s">
        <v>808</v>
      </c>
      <c r="C137" s="13">
        <v>2</v>
      </c>
      <c r="D137" s="13">
        <v>1297</v>
      </c>
      <c r="E137" s="13" t="s">
        <v>108</v>
      </c>
      <c r="F137" s="13"/>
      <c r="G137" s="13"/>
      <c r="H137" s="13"/>
      <c r="I137" s="13"/>
      <c r="J137" s="13"/>
      <c r="K137" s="13"/>
      <c r="L137" s="13"/>
      <c r="M137" s="13">
        <v>1297</v>
      </c>
      <c r="N137" s="13"/>
      <c r="O137" s="13"/>
      <c r="P137" s="13"/>
      <c r="Q137" s="13" t="s">
        <v>809</v>
      </c>
      <c r="R137" s="13">
        <v>0</v>
      </c>
      <c r="S137" s="13">
        <v>794</v>
      </c>
      <c r="T137" s="13">
        <v>434</v>
      </c>
      <c r="U137" s="13">
        <v>0</v>
      </c>
      <c r="V137" s="13">
        <v>69</v>
      </c>
      <c r="W137" s="13"/>
      <c r="X137" s="13">
        <v>31</v>
      </c>
      <c r="Y137" s="13"/>
      <c r="Z137" s="13"/>
      <c r="AA137" s="13">
        <v>8837340</v>
      </c>
      <c r="AB137" s="13">
        <v>0</v>
      </c>
      <c r="AC137" s="13">
        <v>6762204</v>
      </c>
      <c r="AD137" s="13">
        <v>1873666</v>
      </c>
      <c r="AE137" s="13">
        <v>0</v>
      </c>
      <c r="AF137" s="13">
        <v>201470</v>
      </c>
      <c r="AG137" s="13">
        <v>0</v>
      </c>
      <c r="AH137" s="13">
        <v>63750</v>
      </c>
      <c r="AI137" s="13" t="s">
        <v>810</v>
      </c>
      <c r="AJ137" s="13">
        <v>4762</v>
      </c>
      <c r="AK137" s="13" t="s">
        <v>108</v>
      </c>
      <c r="AL137" s="13"/>
      <c r="AM137" s="13"/>
      <c r="AN137" s="13"/>
      <c r="AO137" s="13"/>
      <c r="AP137" s="13"/>
      <c r="AQ137" s="13"/>
      <c r="AR137" s="13"/>
      <c r="AS137" s="13">
        <v>104</v>
      </c>
      <c r="AT137" s="13"/>
      <c r="AU137" s="13">
        <v>4115</v>
      </c>
      <c r="AV137" s="13">
        <v>224</v>
      </c>
      <c r="AW137" s="13">
        <v>102</v>
      </c>
      <c r="AX137" s="13">
        <v>321</v>
      </c>
      <c r="AY137" s="13" t="s">
        <v>811</v>
      </c>
      <c r="AZ137" s="13"/>
      <c r="BA137" s="13">
        <v>740</v>
      </c>
      <c r="BB137" s="13">
        <v>3988</v>
      </c>
      <c r="BC137" s="13">
        <v>0</v>
      </c>
      <c r="BD137" s="13">
        <v>34</v>
      </c>
      <c r="BE137" s="13"/>
      <c r="BF137" s="13">
        <v>37</v>
      </c>
      <c r="BG137" s="13">
        <v>0</v>
      </c>
      <c r="BH137" s="13" t="s">
        <v>812</v>
      </c>
      <c r="BI137" s="13">
        <v>12714800</v>
      </c>
      <c r="BJ137" s="13">
        <v>46215</v>
      </c>
      <c r="BK137" s="13">
        <v>4176513</v>
      </c>
      <c r="BL137" s="13">
        <v>8445857</v>
      </c>
      <c r="BM137" s="13">
        <v>0</v>
      </c>
      <c r="BN137" s="13">
        <v>46216</v>
      </c>
      <c r="BO137" s="13"/>
      <c r="BP137" s="13">
        <v>0</v>
      </c>
      <c r="BQ137" s="13">
        <v>550000</v>
      </c>
      <c r="BR137" s="13"/>
      <c r="BS137" s="13">
        <v>1815</v>
      </c>
      <c r="BT137" s="13" t="s">
        <v>108</v>
      </c>
      <c r="BU137" s="13"/>
      <c r="BV137" s="13"/>
      <c r="BW137" s="13"/>
      <c r="BX137" s="13"/>
      <c r="BY137" s="13"/>
      <c r="BZ137" s="13"/>
      <c r="CA137" s="13"/>
      <c r="CB137" s="13"/>
      <c r="CC137" s="13">
        <v>160</v>
      </c>
      <c r="CD137" s="13" t="s">
        <v>108</v>
      </c>
      <c r="CE137" s="13"/>
      <c r="CF137" s="13"/>
      <c r="CG137" s="13"/>
      <c r="CH137" s="13"/>
      <c r="CI137" s="13">
        <v>679</v>
      </c>
      <c r="CJ137" s="13">
        <v>1055</v>
      </c>
      <c r="CK137" s="13">
        <v>0</v>
      </c>
      <c r="CL137" s="13">
        <v>81</v>
      </c>
      <c r="CM137" s="13"/>
      <c r="CN137" s="13">
        <v>19</v>
      </c>
      <c r="CO137" s="13">
        <v>25</v>
      </c>
      <c r="CP137" s="13" t="s">
        <v>813</v>
      </c>
      <c r="CQ137" s="13">
        <v>6956566</v>
      </c>
      <c r="CR137" s="13"/>
      <c r="CS137" s="13">
        <v>5394310</v>
      </c>
      <c r="CT137" s="13">
        <v>1454346</v>
      </c>
      <c r="CU137" s="13">
        <v>0</v>
      </c>
      <c r="CV137" s="13">
        <v>107910</v>
      </c>
      <c r="CW137" s="13"/>
      <c r="CX137" s="13">
        <v>21250</v>
      </c>
      <c r="CY137" s="13"/>
    </row>
    <row r="138" spans="1:103" x14ac:dyDescent="0.35">
      <c r="A138" s="13">
        <v>846</v>
      </c>
      <c r="B138" s="13" t="s">
        <v>814</v>
      </c>
      <c r="C138" s="13">
        <v>2</v>
      </c>
      <c r="D138" s="13">
        <v>1133</v>
      </c>
      <c r="E138" s="13" t="s">
        <v>103</v>
      </c>
      <c r="F138" s="13">
        <v>68</v>
      </c>
      <c r="G138" s="13">
        <v>157</v>
      </c>
      <c r="H138" s="13">
        <v>754</v>
      </c>
      <c r="I138" s="13">
        <v>91</v>
      </c>
      <c r="J138" s="13">
        <v>63</v>
      </c>
      <c r="K138" s="13">
        <v>27</v>
      </c>
      <c r="L138" s="13">
        <v>17</v>
      </c>
      <c r="M138" s="13">
        <v>1054</v>
      </c>
      <c r="N138" s="13"/>
      <c r="O138" s="13">
        <v>975</v>
      </c>
      <c r="P138" s="13">
        <v>158</v>
      </c>
      <c r="Q138" s="13"/>
      <c r="R138" s="13">
        <v>51</v>
      </c>
      <c r="S138" s="13">
        <v>801</v>
      </c>
      <c r="T138" s="13">
        <v>98</v>
      </c>
      <c r="U138" s="13">
        <v>0</v>
      </c>
      <c r="V138" s="13">
        <v>117</v>
      </c>
      <c r="W138" s="13"/>
      <c r="X138" s="13">
        <v>89</v>
      </c>
      <c r="Y138" s="13">
        <v>0</v>
      </c>
      <c r="Z138" s="13"/>
      <c r="AA138" s="13">
        <v>5409000</v>
      </c>
      <c r="AB138" s="13">
        <v>23103</v>
      </c>
      <c r="AC138" s="13">
        <v>4200163</v>
      </c>
      <c r="AD138" s="13">
        <v>970000</v>
      </c>
      <c r="AE138" s="13">
        <v>0</v>
      </c>
      <c r="AF138" s="13">
        <v>215734</v>
      </c>
      <c r="AG138" s="13">
        <v>0</v>
      </c>
      <c r="AH138" s="13">
        <v>0</v>
      </c>
      <c r="AI138" s="13"/>
      <c r="AJ138" s="13">
        <v>551</v>
      </c>
      <c r="AK138" s="13" t="s">
        <v>103</v>
      </c>
      <c r="AL138" s="13"/>
      <c r="AM138" s="13">
        <v>551</v>
      </c>
      <c r="AN138" s="13"/>
      <c r="AO138" s="13"/>
      <c r="AP138" s="13"/>
      <c r="AQ138" s="13"/>
      <c r="AR138" s="13"/>
      <c r="AS138" s="13">
        <v>215</v>
      </c>
      <c r="AT138" s="13" t="s">
        <v>815</v>
      </c>
      <c r="AU138" s="13">
        <v>551</v>
      </c>
      <c r="AV138" s="13">
        <v>3</v>
      </c>
      <c r="AW138" s="13">
        <v>277</v>
      </c>
      <c r="AX138" s="13"/>
      <c r="AY138" s="13"/>
      <c r="AZ138" s="13">
        <v>551</v>
      </c>
      <c r="BA138" s="13">
        <v>10</v>
      </c>
      <c r="BB138" s="13">
        <v>0</v>
      </c>
      <c r="BC138" s="13">
        <v>0</v>
      </c>
      <c r="BD138" s="13">
        <v>0</v>
      </c>
      <c r="BE138" s="13"/>
      <c r="BF138" s="13">
        <v>2</v>
      </c>
      <c r="BG138" s="13">
        <v>0</v>
      </c>
      <c r="BH138" s="13" t="s">
        <v>816</v>
      </c>
      <c r="BI138" s="13">
        <v>329603</v>
      </c>
      <c r="BJ138" s="13">
        <v>249603</v>
      </c>
      <c r="BK138" s="13">
        <v>80000</v>
      </c>
      <c r="BL138" s="13">
        <v>0</v>
      </c>
      <c r="BM138" s="13">
        <v>0</v>
      </c>
      <c r="BN138" s="13">
        <v>0</v>
      </c>
      <c r="BO138" s="13"/>
      <c r="BP138" s="13"/>
      <c r="BQ138" s="13">
        <v>125481</v>
      </c>
      <c r="BR138" s="13"/>
      <c r="BS138" s="13">
        <v>207</v>
      </c>
      <c r="BT138" s="13" t="s">
        <v>103</v>
      </c>
      <c r="BU138" s="13">
        <v>141</v>
      </c>
      <c r="BV138" s="13">
        <v>66</v>
      </c>
      <c r="BW138" s="13">
        <v>0</v>
      </c>
      <c r="BX138" s="13">
        <v>53</v>
      </c>
      <c r="BY138" s="13">
        <v>88</v>
      </c>
      <c r="BZ138" s="13">
        <v>16</v>
      </c>
      <c r="CA138" s="13">
        <v>50</v>
      </c>
      <c r="CB138" s="13"/>
      <c r="CC138" s="13">
        <v>54</v>
      </c>
      <c r="CD138" s="13" t="s">
        <v>103</v>
      </c>
      <c r="CE138" s="13">
        <v>36</v>
      </c>
      <c r="CF138" s="13">
        <v>18</v>
      </c>
      <c r="CG138" s="13"/>
      <c r="CH138" s="13">
        <v>0</v>
      </c>
      <c r="CI138" s="13">
        <v>204</v>
      </c>
      <c r="CJ138" s="13">
        <v>0</v>
      </c>
      <c r="CK138" s="13">
        <v>0</v>
      </c>
      <c r="CL138" s="13">
        <v>3</v>
      </c>
      <c r="CM138" s="13"/>
      <c r="CN138" s="13">
        <v>17</v>
      </c>
      <c r="CO138" s="13">
        <v>0</v>
      </c>
      <c r="CP138" s="13"/>
      <c r="CQ138" s="13">
        <v>1946286</v>
      </c>
      <c r="CR138" s="13">
        <v>0</v>
      </c>
      <c r="CS138" s="13">
        <v>1933398</v>
      </c>
      <c r="CT138" s="13">
        <v>0</v>
      </c>
      <c r="CU138" s="13">
        <v>0</v>
      </c>
      <c r="CV138" s="13">
        <v>12888</v>
      </c>
      <c r="CW138" s="13"/>
      <c r="CX138" s="13">
        <v>0</v>
      </c>
      <c r="CY138" s="13"/>
    </row>
    <row r="139" spans="1:103" x14ac:dyDescent="0.35">
      <c r="A139" s="13">
        <v>315</v>
      </c>
      <c r="B139" s="13" t="s">
        <v>817</v>
      </c>
      <c r="C139" s="13">
        <v>2</v>
      </c>
      <c r="D139" s="13">
        <v>627</v>
      </c>
      <c r="E139" s="13" t="s">
        <v>103</v>
      </c>
      <c r="F139" s="13">
        <v>60</v>
      </c>
      <c r="G139" s="13">
        <v>36</v>
      </c>
      <c r="H139" s="13">
        <v>353</v>
      </c>
      <c r="I139" s="13">
        <v>167</v>
      </c>
      <c r="J139" s="13">
        <v>11</v>
      </c>
      <c r="K139" s="13">
        <v>47</v>
      </c>
      <c r="L139" s="13">
        <v>28</v>
      </c>
      <c r="M139" s="13"/>
      <c r="N139" s="13" t="s">
        <v>818</v>
      </c>
      <c r="O139" s="13"/>
      <c r="P139" s="13"/>
      <c r="Q139" s="13" t="s">
        <v>819</v>
      </c>
      <c r="R139" s="13">
        <v>0</v>
      </c>
      <c r="S139" s="13">
        <v>401</v>
      </c>
      <c r="T139" s="13">
        <v>0</v>
      </c>
      <c r="U139" s="13">
        <v>163</v>
      </c>
      <c r="V139" s="13">
        <v>62</v>
      </c>
      <c r="W139" s="13">
        <v>0</v>
      </c>
      <c r="X139" s="13">
        <v>150</v>
      </c>
      <c r="Y139" s="13">
        <v>16</v>
      </c>
      <c r="Z139" s="13" t="s">
        <v>820</v>
      </c>
      <c r="AA139" s="13">
        <v>6734460</v>
      </c>
      <c r="AB139" s="13">
        <v>0</v>
      </c>
      <c r="AC139" s="13">
        <v>4665266</v>
      </c>
      <c r="AD139" s="13">
        <v>0</v>
      </c>
      <c r="AE139" s="13">
        <v>1696430</v>
      </c>
      <c r="AF139" s="13">
        <v>264764</v>
      </c>
      <c r="AG139" s="13">
        <v>0</v>
      </c>
      <c r="AH139" s="13">
        <v>75130</v>
      </c>
      <c r="AI139" s="13" t="s">
        <v>821</v>
      </c>
      <c r="AJ139" s="13">
        <v>16</v>
      </c>
      <c r="AK139" s="13" t="s">
        <v>103</v>
      </c>
      <c r="AL139" s="13">
        <v>8</v>
      </c>
      <c r="AM139" s="13">
        <v>0</v>
      </c>
      <c r="AN139" s="13">
        <v>5</v>
      </c>
      <c r="AO139" s="13">
        <v>2</v>
      </c>
      <c r="AP139" s="13">
        <v>1</v>
      </c>
      <c r="AQ139" s="13">
        <v>1</v>
      </c>
      <c r="AR139" s="13"/>
      <c r="AS139" s="13"/>
      <c r="AT139" s="13"/>
      <c r="AU139" s="13">
        <v>0</v>
      </c>
      <c r="AV139" s="13">
        <v>0</v>
      </c>
      <c r="AW139" s="13">
        <v>0</v>
      </c>
      <c r="AX139" s="13">
        <v>16</v>
      </c>
      <c r="AY139" s="13"/>
      <c r="AZ139" s="13">
        <v>0</v>
      </c>
      <c r="BA139" s="13">
        <v>15</v>
      </c>
      <c r="BB139" s="13">
        <v>0</v>
      </c>
      <c r="BC139" s="13">
        <v>1</v>
      </c>
      <c r="BD139" s="13">
        <v>0</v>
      </c>
      <c r="BE139" s="13">
        <v>0</v>
      </c>
      <c r="BF139" s="13">
        <v>11</v>
      </c>
      <c r="BG139" s="13">
        <v>0</v>
      </c>
      <c r="BH139" s="13"/>
      <c r="BI139" s="13">
        <v>50744</v>
      </c>
      <c r="BJ139" s="13">
        <v>0</v>
      </c>
      <c r="BK139" s="13">
        <v>40400</v>
      </c>
      <c r="BL139" s="13">
        <v>0</v>
      </c>
      <c r="BM139" s="13">
        <v>10344</v>
      </c>
      <c r="BN139" s="13">
        <v>0</v>
      </c>
      <c r="BO139" s="13">
        <v>0</v>
      </c>
      <c r="BP139" s="13">
        <v>0</v>
      </c>
      <c r="BQ139" s="13">
        <v>0</v>
      </c>
      <c r="BR139" s="13" t="s">
        <v>820</v>
      </c>
      <c r="BS139" s="13">
        <v>135</v>
      </c>
      <c r="BT139" s="13" t="s">
        <v>103</v>
      </c>
      <c r="BU139" s="13">
        <v>91</v>
      </c>
      <c r="BV139" s="13">
        <v>44</v>
      </c>
      <c r="BW139" s="13">
        <v>0</v>
      </c>
      <c r="BX139" s="13">
        <v>17</v>
      </c>
      <c r="BY139" s="13">
        <v>74</v>
      </c>
      <c r="BZ139" s="13">
        <v>12</v>
      </c>
      <c r="CA139" s="13">
        <v>32</v>
      </c>
      <c r="CB139" s="13" t="s">
        <v>822</v>
      </c>
      <c r="CC139" s="13">
        <v>86</v>
      </c>
      <c r="CD139" s="13" t="s">
        <v>103</v>
      </c>
      <c r="CE139" s="13">
        <v>25</v>
      </c>
      <c r="CF139" s="13">
        <v>61</v>
      </c>
      <c r="CG139" s="13" t="s">
        <v>823</v>
      </c>
      <c r="CH139" s="13">
        <v>0</v>
      </c>
      <c r="CI139" s="13">
        <v>93</v>
      </c>
      <c r="CJ139" s="13">
        <v>0</v>
      </c>
      <c r="CK139" s="13">
        <v>29</v>
      </c>
      <c r="CL139" s="13">
        <v>13</v>
      </c>
      <c r="CM139" s="13">
        <v>0</v>
      </c>
      <c r="CN139" s="13">
        <v>72</v>
      </c>
      <c r="CO139" s="13">
        <v>7</v>
      </c>
      <c r="CP139" s="13"/>
      <c r="CQ139" s="13">
        <v>2244062</v>
      </c>
      <c r="CR139" s="13">
        <v>0</v>
      </c>
      <c r="CS139" s="13">
        <v>1981256</v>
      </c>
      <c r="CT139" s="13">
        <v>0</v>
      </c>
      <c r="CU139" s="13">
        <v>227570</v>
      </c>
      <c r="CV139" s="13">
        <v>35236</v>
      </c>
      <c r="CW139" s="13">
        <v>0</v>
      </c>
      <c r="CX139" s="13">
        <v>32870</v>
      </c>
      <c r="CY139" s="13" t="s">
        <v>824</v>
      </c>
    </row>
    <row r="140" spans="1:103" x14ac:dyDescent="0.35">
      <c r="A140" s="13">
        <v>373</v>
      </c>
      <c r="B140" s="13" t="s">
        <v>825</v>
      </c>
      <c r="C140" s="13">
        <v>2</v>
      </c>
      <c r="D140" s="13">
        <v>1981</v>
      </c>
      <c r="E140" s="13" t="s">
        <v>108</v>
      </c>
      <c r="F140" s="13"/>
      <c r="G140" s="13"/>
      <c r="H140" s="13"/>
      <c r="I140" s="13"/>
      <c r="J140" s="13"/>
      <c r="K140" s="13"/>
      <c r="L140" s="13"/>
      <c r="M140" s="13"/>
      <c r="N140" s="13"/>
      <c r="O140" s="13"/>
      <c r="P140" s="13"/>
      <c r="Q140" s="13" t="s">
        <v>826</v>
      </c>
      <c r="R140" s="13"/>
      <c r="S140" s="13">
        <v>747</v>
      </c>
      <c r="T140" s="13">
        <v>30</v>
      </c>
      <c r="U140" s="13">
        <v>1204</v>
      </c>
      <c r="V140" s="13">
        <v>198</v>
      </c>
      <c r="W140" s="13">
        <v>0</v>
      </c>
      <c r="X140" s="13">
        <v>478</v>
      </c>
      <c r="Y140" s="13">
        <v>26</v>
      </c>
      <c r="Z140" s="13" t="s">
        <v>827</v>
      </c>
      <c r="AA140" s="13">
        <v>16654007</v>
      </c>
      <c r="AB140" s="13">
        <v>0</v>
      </c>
      <c r="AC140" s="13">
        <v>8899942</v>
      </c>
      <c r="AD140" s="13">
        <v>357427</v>
      </c>
      <c r="AE140" s="13">
        <v>7152086</v>
      </c>
      <c r="AF140" s="13">
        <v>244551</v>
      </c>
      <c r="AG140" s="13">
        <v>0</v>
      </c>
      <c r="AH140" s="13">
        <v>100000</v>
      </c>
      <c r="AI140" s="13"/>
      <c r="AJ140" s="13">
        <v>1882</v>
      </c>
      <c r="AK140" s="13" t="s">
        <v>108</v>
      </c>
      <c r="AL140" s="13"/>
      <c r="AM140" s="13"/>
      <c r="AN140" s="13"/>
      <c r="AO140" s="13"/>
      <c r="AP140" s="13"/>
      <c r="AQ140" s="13"/>
      <c r="AR140" s="13"/>
      <c r="AS140" s="13"/>
      <c r="AT140" s="13"/>
      <c r="AU140" s="13"/>
      <c r="AV140" s="13"/>
      <c r="AW140" s="13"/>
      <c r="AX140" s="13"/>
      <c r="AY140" s="13" t="s">
        <v>828</v>
      </c>
      <c r="AZ140" s="13">
        <v>1850</v>
      </c>
      <c r="BA140" s="13">
        <v>0</v>
      </c>
      <c r="BB140" s="13">
        <v>17</v>
      </c>
      <c r="BC140" s="13">
        <v>15</v>
      </c>
      <c r="BD140" s="13">
        <v>0</v>
      </c>
      <c r="BE140" s="13">
        <v>0</v>
      </c>
      <c r="BF140" s="13">
        <v>0</v>
      </c>
      <c r="BG140" s="13">
        <v>0</v>
      </c>
      <c r="BH140" s="13"/>
      <c r="BI140" s="13">
        <v>957500</v>
      </c>
      <c r="BJ140" s="13">
        <v>800000</v>
      </c>
      <c r="BK140" s="13">
        <v>27500</v>
      </c>
      <c r="BL140" s="13">
        <v>0</v>
      </c>
      <c r="BM140" s="13">
        <v>30000</v>
      </c>
      <c r="BN140" s="13">
        <v>0</v>
      </c>
      <c r="BO140" s="13">
        <v>0</v>
      </c>
      <c r="BP140" s="13">
        <v>0</v>
      </c>
      <c r="BQ140" s="13">
        <v>100000</v>
      </c>
      <c r="BR140" s="13"/>
      <c r="BS140" s="13">
        <v>459</v>
      </c>
      <c r="BT140" s="13" t="s">
        <v>103</v>
      </c>
      <c r="BU140" s="13">
        <v>280</v>
      </c>
      <c r="BV140" s="13">
        <v>179</v>
      </c>
      <c r="BW140" s="13">
        <v>0</v>
      </c>
      <c r="BX140" s="13"/>
      <c r="BY140" s="13"/>
      <c r="BZ140" s="13"/>
      <c r="CA140" s="13"/>
      <c r="CB140" s="13" t="s">
        <v>829</v>
      </c>
      <c r="CC140" s="13">
        <v>459</v>
      </c>
      <c r="CD140" s="13" t="s">
        <v>108</v>
      </c>
      <c r="CE140" s="13"/>
      <c r="CF140" s="13"/>
      <c r="CG140" s="13" t="s">
        <v>830</v>
      </c>
      <c r="CH140" s="13"/>
      <c r="CI140" s="13"/>
      <c r="CJ140" s="13"/>
      <c r="CK140" s="13"/>
      <c r="CL140" s="13"/>
      <c r="CM140" s="13"/>
      <c r="CN140" s="13"/>
      <c r="CO140" s="13"/>
      <c r="CP140" s="13"/>
      <c r="CQ140" s="13">
        <v>100000</v>
      </c>
      <c r="CR140" s="13"/>
      <c r="CS140" s="13"/>
      <c r="CT140" s="13"/>
      <c r="CU140" s="13"/>
      <c r="CV140" s="13"/>
      <c r="CW140" s="13"/>
      <c r="CX140" s="13"/>
      <c r="CY140" s="13"/>
    </row>
    <row r="141" spans="1:103" x14ac:dyDescent="0.35">
      <c r="A141" s="13">
        <v>892</v>
      </c>
      <c r="B141" s="13" t="s">
        <v>831</v>
      </c>
      <c r="C141" s="13">
        <v>2</v>
      </c>
      <c r="D141" s="13">
        <v>516</v>
      </c>
      <c r="E141" s="13" t="s">
        <v>103</v>
      </c>
      <c r="F141" s="13">
        <v>26</v>
      </c>
      <c r="G141" s="13">
        <v>32</v>
      </c>
      <c r="H141" s="13">
        <v>394</v>
      </c>
      <c r="I141" s="13">
        <v>16</v>
      </c>
      <c r="J141" s="13">
        <v>48</v>
      </c>
      <c r="K141" s="13"/>
      <c r="L141" s="13"/>
      <c r="M141" s="13"/>
      <c r="N141" s="13" t="s">
        <v>832</v>
      </c>
      <c r="O141" s="13"/>
      <c r="P141" s="13"/>
      <c r="Q141" s="13" t="s">
        <v>833</v>
      </c>
      <c r="R141" s="13">
        <v>0</v>
      </c>
      <c r="S141" s="13">
        <v>516</v>
      </c>
      <c r="T141" s="13"/>
      <c r="U141" s="13">
        <v>51</v>
      </c>
      <c r="V141" s="13"/>
      <c r="W141" s="13"/>
      <c r="X141" s="13">
        <v>82</v>
      </c>
      <c r="Y141" s="13"/>
      <c r="Z141" s="13" t="s">
        <v>834</v>
      </c>
      <c r="AA141" s="13">
        <v>4179131.94</v>
      </c>
      <c r="AB141" s="13">
        <v>138276</v>
      </c>
      <c r="AC141" s="13">
        <v>249673.56</v>
      </c>
      <c r="AD141" s="13"/>
      <c r="AE141" s="13"/>
      <c r="AF141" s="13"/>
      <c r="AG141" s="13"/>
      <c r="AH141" s="13"/>
      <c r="AI141" s="13" t="s">
        <v>835</v>
      </c>
      <c r="AJ141" s="13">
        <v>0</v>
      </c>
      <c r="AK141" s="13"/>
      <c r="AL141" s="13"/>
      <c r="AM141" s="13"/>
      <c r="AN141" s="13"/>
      <c r="AO141" s="13"/>
      <c r="AP141" s="13"/>
      <c r="AQ141" s="13"/>
      <c r="AR141" s="13"/>
      <c r="AS141" s="13"/>
      <c r="AT141" s="13" t="s">
        <v>836</v>
      </c>
      <c r="AU141" s="13"/>
      <c r="AV141" s="13"/>
      <c r="AW141" s="13"/>
      <c r="AX141" s="13"/>
      <c r="AY141" s="13"/>
      <c r="AZ141" s="13"/>
      <c r="BA141" s="13"/>
      <c r="BB141" s="13"/>
      <c r="BC141" s="13"/>
      <c r="BD141" s="13"/>
      <c r="BE141" s="13"/>
      <c r="BF141" s="13"/>
      <c r="BG141" s="13"/>
      <c r="BH141" s="13"/>
      <c r="BI141" s="13">
        <v>0</v>
      </c>
      <c r="BJ141" s="13">
        <v>138276</v>
      </c>
      <c r="BK141" s="13">
        <v>0</v>
      </c>
      <c r="BL141" s="13">
        <v>0</v>
      </c>
      <c r="BM141" s="13">
        <v>0</v>
      </c>
      <c r="BN141" s="13">
        <v>0</v>
      </c>
      <c r="BO141" s="13">
        <v>0</v>
      </c>
      <c r="BP141" s="13">
        <v>0</v>
      </c>
      <c r="BQ141" s="13">
        <v>0</v>
      </c>
      <c r="BR141" s="13" t="s">
        <v>837</v>
      </c>
      <c r="BS141" s="13">
        <v>149</v>
      </c>
      <c r="BT141" s="13" t="s">
        <v>103</v>
      </c>
      <c r="BU141" s="13">
        <v>108</v>
      </c>
      <c r="BV141" s="13">
        <v>41</v>
      </c>
      <c r="BW141" s="13"/>
      <c r="BX141" s="13"/>
      <c r="BY141" s="13"/>
      <c r="BZ141" s="13"/>
      <c r="CA141" s="13"/>
      <c r="CB141" s="13" t="s">
        <v>838</v>
      </c>
      <c r="CC141" s="13"/>
      <c r="CD141" s="13"/>
      <c r="CE141" s="13"/>
      <c r="CF141" s="13"/>
      <c r="CG141" s="13" t="s">
        <v>839</v>
      </c>
      <c r="CH141" s="13"/>
      <c r="CI141" s="13">
        <v>17</v>
      </c>
      <c r="CJ141" s="13"/>
      <c r="CK141" s="13"/>
      <c r="CL141" s="13"/>
      <c r="CM141" s="13"/>
      <c r="CN141" s="13"/>
      <c r="CO141" s="13"/>
      <c r="CP141" s="13" t="s">
        <v>840</v>
      </c>
      <c r="CQ141" s="13">
        <v>0</v>
      </c>
      <c r="CR141" s="13"/>
      <c r="CS141" s="13"/>
      <c r="CT141" s="13"/>
      <c r="CU141" s="13"/>
      <c r="CV141" s="13"/>
      <c r="CW141" s="13"/>
      <c r="CX141" s="13"/>
      <c r="CY141" s="13" t="s">
        <v>841</v>
      </c>
    </row>
    <row r="142" spans="1:103" x14ac:dyDescent="0.35">
      <c r="A142" s="13">
        <v>888</v>
      </c>
      <c r="B142" s="13" t="s">
        <v>842</v>
      </c>
      <c r="C142" s="13">
        <v>2</v>
      </c>
      <c r="D142" s="13">
        <v>5244</v>
      </c>
      <c r="E142" s="13" t="s">
        <v>103</v>
      </c>
      <c r="F142" s="13">
        <v>317</v>
      </c>
      <c r="G142" s="13">
        <v>542</v>
      </c>
      <c r="H142" s="13">
        <v>3103</v>
      </c>
      <c r="I142" s="13">
        <v>685</v>
      </c>
      <c r="J142" s="13">
        <v>597</v>
      </c>
      <c r="K142" s="13"/>
      <c r="L142" s="13"/>
      <c r="M142" s="13"/>
      <c r="N142" s="13" t="s">
        <v>843</v>
      </c>
      <c r="O142" s="13">
        <v>3581</v>
      </c>
      <c r="P142" s="13">
        <v>1663</v>
      </c>
      <c r="Q142" s="13"/>
      <c r="R142" s="13">
        <v>30</v>
      </c>
      <c r="S142" s="13">
        <v>3053</v>
      </c>
      <c r="T142" s="13">
        <v>734</v>
      </c>
      <c r="U142" s="13">
        <v>846</v>
      </c>
      <c r="V142" s="13">
        <v>581</v>
      </c>
      <c r="W142" s="13"/>
      <c r="X142" s="13">
        <v>942</v>
      </c>
      <c r="Y142" s="13">
        <v>8</v>
      </c>
      <c r="Z142" s="13"/>
      <c r="AA142" s="13">
        <v>43992000</v>
      </c>
      <c r="AB142" s="13"/>
      <c r="AC142" s="13">
        <v>25753000</v>
      </c>
      <c r="AD142" s="13"/>
      <c r="AE142" s="13">
        <v>4034000</v>
      </c>
      <c r="AF142" s="13">
        <v>1684000</v>
      </c>
      <c r="AG142" s="13">
        <v>12521000</v>
      </c>
      <c r="AH142" s="13"/>
      <c r="AI142" s="13" t="s">
        <v>844</v>
      </c>
      <c r="AJ142" s="13">
        <v>7133</v>
      </c>
      <c r="AK142" s="13" t="s">
        <v>103</v>
      </c>
      <c r="AL142" s="13">
        <v>449</v>
      </c>
      <c r="AM142" s="13">
        <v>6653</v>
      </c>
      <c r="AN142" s="13">
        <v>7</v>
      </c>
      <c r="AO142" s="13">
        <v>9</v>
      </c>
      <c r="AP142" s="13">
        <v>15</v>
      </c>
      <c r="AQ142" s="13"/>
      <c r="AR142" s="13"/>
      <c r="AS142" s="13">
        <v>0</v>
      </c>
      <c r="AT142" s="13" t="s">
        <v>845</v>
      </c>
      <c r="AU142" s="13">
        <v>2380</v>
      </c>
      <c r="AV142" s="13">
        <v>887</v>
      </c>
      <c r="AW142" s="13">
        <v>3057</v>
      </c>
      <c r="AX142" s="13">
        <v>809</v>
      </c>
      <c r="AY142" s="13"/>
      <c r="AZ142" s="13">
        <v>3106</v>
      </c>
      <c r="BA142" s="13">
        <v>372</v>
      </c>
      <c r="BB142" s="13">
        <v>3626</v>
      </c>
      <c r="BC142" s="13">
        <v>0</v>
      </c>
      <c r="BD142" s="13">
        <v>29</v>
      </c>
      <c r="BE142" s="13"/>
      <c r="BF142" s="13">
        <v>137</v>
      </c>
      <c r="BG142" s="13">
        <v>0</v>
      </c>
      <c r="BH142" s="13"/>
      <c r="BI142" s="13">
        <v>10342000</v>
      </c>
      <c r="BJ142" s="13">
        <v>2029000</v>
      </c>
      <c r="BK142" s="13"/>
      <c r="BL142" s="13">
        <v>8055000</v>
      </c>
      <c r="BM142" s="13">
        <v>0</v>
      </c>
      <c r="BN142" s="13">
        <v>84000</v>
      </c>
      <c r="BO142" s="13">
        <v>174000</v>
      </c>
      <c r="BP142" s="13">
        <v>0</v>
      </c>
      <c r="BQ142" s="13"/>
      <c r="BR142" s="13" t="s">
        <v>846</v>
      </c>
      <c r="BS142" s="13">
        <v>1170</v>
      </c>
      <c r="BT142" s="13" t="s">
        <v>103</v>
      </c>
      <c r="BU142" s="13">
        <v>920</v>
      </c>
      <c r="BV142" s="13">
        <v>249</v>
      </c>
      <c r="BW142" s="13">
        <v>3</v>
      </c>
      <c r="BX142" s="13">
        <v>422</v>
      </c>
      <c r="BY142" s="13">
        <v>498</v>
      </c>
      <c r="BZ142" s="13">
        <v>158</v>
      </c>
      <c r="CA142" s="13">
        <v>89</v>
      </c>
      <c r="CB142" s="13"/>
      <c r="CC142" s="13">
        <v>222</v>
      </c>
      <c r="CD142" s="13" t="s">
        <v>103</v>
      </c>
      <c r="CE142" s="13">
        <v>134</v>
      </c>
      <c r="CF142" s="13">
        <v>88</v>
      </c>
      <c r="CG142" s="13"/>
      <c r="CH142" s="13">
        <v>16</v>
      </c>
      <c r="CI142" s="13">
        <v>628</v>
      </c>
      <c r="CJ142" s="13">
        <v>187</v>
      </c>
      <c r="CK142" s="13">
        <v>177</v>
      </c>
      <c r="CL142" s="13">
        <v>162</v>
      </c>
      <c r="CM142" s="13">
        <v>0</v>
      </c>
      <c r="CN142" s="13">
        <v>222</v>
      </c>
      <c r="CO142" s="13">
        <v>40</v>
      </c>
      <c r="CP142" s="13"/>
      <c r="CQ142" s="13">
        <v>9449000</v>
      </c>
      <c r="CR142" s="13"/>
      <c r="CS142" s="13">
        <v>6159000</v>
      </c>
      <c r="CT142" s="13"/>
      <c r="CU142" s="13">
        <v>844000</v>
      </c>
      <c r="CV142" s="13">
        <v>470000</v>
      </c>
      <c r="CW142" s="13">
        <v>1976000</v>
      </c>
      <c r="CX142" s="13"/>
      <c r="CY142" s="13" t="s">
        <v>847</v>
      </c>
    </row>
    <row r="143" spans="1:103" x14ac:dyDescent="0.35">
      <c r="A143" s="13">
        <v>212</v>
      </c>
      <c r="B143" s="13" t="s">
        <v>848</v>
      </c>
      <c r="C143" s="13">
        <v>2</v>
      </c>
      <c r="D143" s="13">
        <v>660</v>
      </c>
      <c r="E143" s="13" t="s">
        <v>103</v>
      </c>
      <c r="F143" s="13">
        <v>107</v>
      </c>
      <c r="G143" s="13">
        <v>58</v>
      </c>
      <c r="H143" s="13">
        <v>131</v>
      </c>
      <c r="I143" s="13">
        <v>342</v>
      </c>
      <c r="J143" s="13">
        <v>22</v>
      </c>
      <c r="K143" s="13">
        <v>0</v>
      </c>
      <c r="L143" s="13">
        <v>0</v>
      </c>
      <c r="M143" s="13">
        <v>660</v>
      </c>
      <c r="N143" s="13"/>
      <c r="O143" s="13">
        <v>571</v>
      </c>
      <c r="P143" s="13">
        <v>89</v>
      </c>
      <c r="Q143" s="13"/>
      <c r="R143" s="13">
        <v>0</v>
      </c>
      <c r="S143" s="13">
        <v>309</v>
      </c>
      <c r="T143" s="13">
        <v>224</v>
      </c>
      <c r="U143" s="13">
        <v>0</v>
      </c>
      <c r="V143" s="13">
        <v>127</v>
      </c>
      <c r="W143" s="13"/>
      <c r="X143" s="13">
        <v>106</v>
      </c>
      <c r="Y143" s="13"/>
      <c r="Z143" s="13"/>
      <c r="AA143" s="13">
        <v>8573220</v>
      </c>
      <c r="AB143" s="13">
        <v>0</v>
      </c>
      <c r="AC143" s="13">
        <v>5045194</v>
      </c>
      <c r="AD143" s="13">
        <v>3002843</v>
      </c>
      <c r="AE143" s="13">
        <v>0</v>
      </c>
      <c r="AF143" s="13">
        <v>525183</v>
      </c>
      <c r="AG143" s="13"/>
      <c r="AH143" s="13">
        <v>108855</v>
      </c>
      <c r="AI143" s="13"/>
      <c r="AJ143" s="13">
        <v>0</v>
      </c>
      <c r="AK143" s="13"/>
      <c r="AL143" s="13"/>
      <c r="AM143" s="13"/>
      <c r="AN143" s="13"/>
      <c r="AO143" s="13"/>
      <c r="AP143" s="13"/>
      <c r="AQ143" s="13"/>
      <c r="AR143" s="13"/>
      <c r="AS143" s="13"/>
      <c r="AT143" s="13" t="s">
        <v>849</v>
      </c>
      <c r="AU143" s="13"/>
      <c r="AV143" s="13"/>
      <c r="AW143" s="13"/>
      <c r="AX143" s="13"/>
      <c r="AY143" s="13"/>
      <c r="AZ143" s="13"/>
      <c r="BA143" s="13"/>
      <c r="BB143" s="13"/>
      <c r="BC143" s="13"/>
      <c r="BD143" s="13"/>
      <c r="BE143" s="13"/>
      <c r="BF143" s="13"/>
      <c r="BG143" s="13"/>
      <c r="BH143" s="13"/>
      <c r="BI143" s="13">
        <v>1818738</v>
      </c>
      <c r="BJ143" s="13">
        <v>0</v>
      </c>
      <c r="BK143" s="13">
        <v>1448687</v>
      </c>
      <c r="BL143" s="13">
        <v>201448</v>
      </c>
      <c r="BM143" s="13">
        <v>0</v>
      </c>
      <c r="BN143" s="13">
        <v>168603</v>
      </c>
      <c r="BO143" s="13">
        <v>0</v>
      </c>
      <c r="BP143" s="13">
        <v>12360</v>
      </c>
      <c r="BQ143" s="13">
        <v>0</v>
      </c>
      <c r="BR143" s="13"/>
      <c r="BS143" s="13">
        <v>159</v>
      </c>
      <c r="BT143" s="13" t="s">
        <v>103</v>
      </c>
      <c r="BU143" s="13">
        <v>134</v>
      </c>
      <c r="BV143" s="13">
        <v>25</v>
      </c>
      <c r="BW143" s="13">
        <v>0</v>
      </c>
      <c r="BX143" s="13">
        <v>17</v>
      </c>
      <c r="BY143" s="13">
        <v>117</v>
      </c>
      <c r="BZ143" s="13">
        <v>1</v>
      </c>
      <c r="CA143" s="13">
        <v>24</v>
      </c>
      <c r="CB143" s="13"/>
      <c r="CC143" s="13">
        <v>70</v>
      </c>
      <c r="CD143" s="13" t="s">
        <v>103</v>
      </c>
      <c r="CE143" s="13">
        <v>10</v>
      </c>
      <c r="CF143" s="13">
        <v>60</v>
      </c>
      <c r="CG143" s="13"/>
      <c r="CH143" s="13">
        <v>0</v>
      </c>
      <c r="CI143" s="13">
        <v>73</v>
      </c>
      <c r="CJ143" s="13">
        <v>47</v>
      </c>
      <c r="CK143" s="13">
        <v>0</v>
      </c>
      <c r="CL143" s="13">
        <v>39</v>
      </c>
      <c r="CM143" s="13">
        <v>0</v>
      </c>
      <c r="CN143" s="13">
        <v>38</v>
      </c>
      <c r="CO143" s="13">
        <v>9</v>
      </c>
      <c r="CP143" s="13"/>
      <c r="CQ143" s="13">
        <v>1623370</v>
      </c>
      <c r="CR143" s="13">
        <v>0</v>
      </c>
      <c r="CS143" s="13">
        <v>877512</v>
      </c>
      <c r="CT143" s="13">
        <v>623218</v>
      </c>
      <c r="CU143" s="13">
        <v>0</v>
      </c>
      <c r="CV143" s="13">
        <v>122640</v>
      </c>
      <c r="CW143" s="13">
        <v>0</v>
      </c>
      <c r="CX143" s="13">
        <v>95749</v>
      </c>
      <c r="CY143" s="13"/>
    </row>
    <row r="144" spans="1:103" x14ac:dyDescent="0.35">
      <c r="A144" s="13">
        <v>359</v>
      </c>
      <c r="B144" s="13" t="s">
        <v>850</v>
      </c>
      <c r="C144" s="13">
        <v>2</v>
      </c>
      <c r="D144" s="13">
        <v>1145</v>
      </c>
      <c r="E144" s="13" t="s">
        <v>103</v>
      </c>
      <c r="F144" s="13">
        <v>28</v>
      </c>
      <c r="G144" s="13">
        <v>42</v>
      </c>
      <c r="H144" s="13">
        <v>824</v>
      </c>
      <c r="I144" s="13">
        <v>237</v>
      </c>
      <c r="J144" s="13">
        <v>0</v>
      </c>
      <c r="K144" s="13">
        <v>20</v>
      </c>
      <c r="L144" s="13">
        <v>20</v>
      </c>
      <c r="M144" s="13">
        <v>1134</v>
      </c>
      <c r="N144" s="13"/>
      <c r="O144" s="13"/>
      <c r="P144" s="13"/>
      <c r="Q144" s="13" t="s">
        <v>851</v>
      </c>
      <c r="R144" s="13">
        <v>11</v>
      </c>
      <c r="S144" s="13">
        <v>670</v>
      </c>
      <c r="T144" s="13">
        <v>349</v>
      </c>
      <c r="U144" s="13">
        <v>1</v>
      </c>
      <c r="V144" s="13">
        <v>114</v>
      </c>
      <c r="W144" s="13"/>
      <c r="X144" s="13">
        <v>109</v>
      </c>
      <c r="Y144" s="13">
        <v>2</v>
      </c>
      <c r="Z144" s="13"/>
      <c r="AA144" s="13">
        <v>7119863</v>
      </c>
      <c r="AB144" s="13">
        <v>4504</v>
      </c>
      <c r="AC144" s="13">
        <v>5100550</v>
      </c>
      <c r="AD144" s="13">
        <v>1613100</v>
      </c>
      <c r="AE144" s="13"/>
      <c r="AF144" s="13">
        <v>299440</v>
      </c>
      <c r="AG144" s="13">
        <v>102269</v>
      </c>
      <c r="AH144" s="13"/>
      <c r="AI144" s="13" t="s">
        <v>852</v>
      </c>
      <c r="AJ144" s="13">
        <v>636</v>
      </c>
      <c r="AK144" s="13" t="s">
        <v>103</v>
      </c>
      <c r="AL144" s="13"/>
      <c r="AM144" s="13">
        <v>594</v>
      </c>
      <c r="AN144" s="13">
        <v>40</v>
      </c>
      <c r="AO144" s="13"/>
      <c r="AP144" s="13"/>
      <c r="AQ144" s="13"/>
      <c r="AR144" s="13"/>
      <c r="AS144" s="13"/>
      <c r="AT144" s="13" t="s">
        <v>853</v>
      </c>
      <c r="AU144" s="13"/>
      <c r="AV144" s="13"/>
      <c r="AW144" s="13"/>
      <c r="AX144" s="13"/>
      <c r="AY144" s="13" t="s">
        <v>854</v>
      </c>
      <c r="AZ144" s="13">
        <v>636</v>
      </c>
      <c r="BA144" s="13"/>
      <c r="BB144" s="13"/>
      <c r="BC144" s="13"/>
      <c r="BD144" s="13"/>
      <c r="BE144" s="13"/>
      <c r="BF144" s="13"/>
      <c r="BG144" s="13"/>
      <c r="BH144" s="13"/>
      <c r="BI144" s="13">
        <v>233463</v>
      </c>
      <c r="BJ144" s="13">
        <v>233463</v>
      </c>
      <c r="BK144" s="13"/>
      <c r="BL144" s="13"/>
      <c r="BM144" s="13"/>
      <c r="BN144" s="13"/>
      <c r="BO144" s="13"/>
      <c r="BP144" s="13"/>
      <c r="BQ144" s="13"/>
      <c r="BR144" s="13" t="s">
        <v>855</v>
      </c>
      <c r="BS144" s="13">
        <v>226</v>
      </c>
      <c r="BT144" s="13" t="s">
        <v>103</v>
      </c>
      <c r="BU144" s="13">
        <v>199</v>
      </c>
      <c r="BV144" s="13">
        <v>27</v>
      </c>
      <c r="BW144" s="13"/>
      <c r="BX144" s="13">
        <v>5</v>
      </c>
      <c r="BY144" s="13">
        <v>193</v>
      </c>
      <c r="BZ144" s="13"/>
      <c r="CA144" s="13">
        <v>25</v>
      </c>
      <c r="CB144" s="13"/>
      <c r="CC144" s="13">
        <v>6</v>
      </c>
      <c r="CD144" s="13" t="s">
        <v>103</v>
      </c>
      <c r="CE144" s="13"/>
      <c r="CF144" s="13">
        <v>2</v>
      </c>
      <c r="CG144" s="13"/>
      <c r="CH144" s="13"/>
      <c r="CI144" s="13">
        <v>167</v>
      </c>
      <c r="CJ144" s="13">
        <v>47</v>
      </c>
      <c r="CK144" s="13"/>
      <c r="CL144" s="13">
        <v>49</v>
      </c>
      <c r="CM144" s="13">
        <v>4</v>
      </c>
      <c r="CN144" s="13">
        <v>11</v>
      </c>
      <c r="CO144" s="13">
        <v>14</v>
      </c>
      <c r="CP144" s="13"/>
      <c r="CQ144" s="13">
        <v>1534730</v>
      </c>
      <c r="CR144" s="13"/>
      <c r="CS144" s="13">
        <v>1248348</v>
      </c>
      <c r="CT144" s="13">
        <v>192278</v>
      </c>
      <c r="CU144" s="13"/>
      <c r="CV144" s="13">
        <v>91010</v>
      </c>
      <c r="CW144" s="13">
        <v>3091</v>
      </c>
      <c r="CX144" s="13"/>
      <c r="CY144" s="13" t="s">
        <v>856</v>
      </c>
    </row>
    <row r="145" spans="1:103" x14ac:dyDescent="0.35">
      <c r="A145" s="13">
        <v>394</v>
      </c>
      <c r="B145" s="13" t="s">
        <v>140</v>
      </c>
      <c r="C145" s="13">
        <v>2</v>
      </c>
      <c r="D145" s="13">
        <v>1146</v>
      </c>
      <c r="E145" s="13" t="s">
        <v>103</v>
      </c>
      <c r="F145" s="13">
        <v>91</v>
      </c>
      <c r="G145" s="13">
        <v>118</v>
      </c>
      <c r="H145" s="13">
        <v>811</v>
      </c>
      <c r="I145" s="13">
        <v>82</v>
      </c>
      <c r="J145" s="13">
        <v>44</v>
      </c>
      <c r="K145" s="13">
        <v>89</v>
      </c>
      <c r="L145" s="13">
        <v>94</v>
      </c>
      <c r="M145" s="13">
        <v>0</v>
      </c>
      <c r="N145" s="13"/>
      <c r="O145" s="13">
        <v>1054</v>
      </c>
      <c r="P145" s="13">
        <v>92</v>
      </c>
      <c r="Q145" s="13" t="s">
        <v>141</v>
      </c>
      <c r="R145" s="13">
        <v>0</v>
      </c>
      <c r="S145" s="13">
        <v>654</v>
      </c>
      <c r="T145" s="13">
        <v>382</v>
      </c>
      <c r="U145" s="13">
        <v>22</v>
      </c>
      <c r="V145" s="13">
        <v>88</v>
      </c>
      <c r="W145" s="13">
        <v>0</v>
      </c>
      <c r="X145" s="13">
        <v>48</v>
      </c>
      <c r="Y145" s="13">
        <v>45</v>
      </c>
      <c r="Z145" s="13"/>
      <c r="AA145" s="13">
        <v>5314607</v>
      </c>
      <c r="AB145" s="13">
        <v>0</v>
      </c>
      <c r="AC145" s="13">
        <v>4514451</v>
      </c>
      <c r="AD145" s="13">
        <v>653255</v>
      </c>
      <c r="AE145" s="13">
        <v>28069</v>
      </c>
      <c r="AF145" s="13">
        <v>56812</v>
      </c>
      <c r="AG145" s="13">
        <v>0</v>
      </c>
      <c r="AH145" s="13">
        <v>62077</v>
      </c>
      <c r="AI145" s="13"/>
      <c r="AJ145" s="13">
        <v>0</v>
      </c>
      <c r="AK145" s="13" t="s">
        <v>108</v>
      </c>
      <c r="AL145" s="13">
        <v>0</v>
      </c>
      <c r="AM145" s="13">
        <v>0</v>
      </c>
      <c r="AN145" s="13">
        <v>0</v>
      </c>
      <c r="AO145" s="13">
        <v>0</v>
      </c>
      <c r="AP145" s="13">
        <v>0</v>
      </c>
      <c r="AQ145" s="13">
        <v>0</v>
      </c>
      <c r="AR145" s="13">
        <v>0</v>
      </c>
      <c r="AS145" s="13">
        <v>0</v>
      </c>
      <c r="AT145" s="13"/>
      <c r="AU145" s="13">
        <v>0</v>
      </c>
      <c r="AV145" s="13">
        <v>0</v>
      </c>
      <c r="AW145" s="13">
        <v>0</v>
      </c>
      <c r="AX145" s="13">
        <v>0</v>
      </c>
      <c r="AY145" s="13" t="s">
        <v>857</v>
      </c>
      <c r="AZ145" s="13">
        <v>0</v>
      </c>
      <c r="BA145" s="13">
        <v>0</v>
      </c>
      <c r="BB145" s="13">
        <v>0</v>
      </c>
      <c r="BC145" s="13">
        <v>0</v>
      </c>
      <c r="BD145" s="13">
        <v>0</v>
      </c>
      <c r="BE145" s="13">
        <v>0</v>
      </c>
      <c r="BF145" s="13">
        <v>0</v>
      </c>
      <c r="BG145" s="13">
        <v>0</v>
      </c>
      <c r="BH145" s="13" t="s">
        <v>857</v>
      </c>
      <c r="BI145" s="13">
        <v>0</v>
      </c>
      <c r="BJ145" s="13">
        <v>0</v>
      </c>
      <c r="BK145" s="13">
        <v>0</v>
      </c>
      <c r="BL145" s="13">
        <v>0</v>
      </c>
      <c r="BM145" s="13">
        <v>0</v>
      </c>
      <c r="BN145" s="13">
        <v>0</v>
      </c>
      <c r="BO145" s="13">
        <v>0</v>
      </c>
      <c r="BP145" s="13">
        <v>0</v>
      </c>
      <c r="BQ145" s="13">
        <v>0</v>
      </c>
      <c r="BR145" s="13"/>
      <c r="BS145" s="13">
        <v>270</v>
      </c>
      <c r="BT145" s="13" t="s">
        <v>108</v>
      </c>
      <c r="BU145" s="13">
        <v>0</v>
      </c>
      <c r="BV145" s="13">
        <v>0</v>
      </c>
      <c r="BW145" s="13">
        <v>0</v>
      </c>
      <c r="BX145" s="13">
        <v>0</v>
      </c>
      <c r="BY145" s="13">
        <v>0</v>
      </c>
      <c r="BZ145" s="13">
        <v>0</v>
      </c>
      <c r="CA145" s="13">
        <v>0</v>
      </c>
      <c r="CB145" s="13">
        <v>0</v>
      </c>
      <c r="CC145" s="13">
        <v>74</v>
      </c>
      <c r="CD145" s="13" t="s">
        <v>108</v>
      </c>
      <c r="CE145" s="13">
        <v>0</v>
      </c>
      <c r="CF145" s="13">
        <v>0</v>
      </c>
      <c r="CG145" s="13">
        <v>0</v>
      </c>
      <c r="CH145" s="13">
        <v>0</v>
      </c>
      <c r="CI145" s="13">
        <v>222</v>
      </c>
      <c r="CJ145" s="13">
        <v>24</v>
      </c>
      <c r="CK145" s="13">
        <v>0</v>
      </c>
      <c r="CL145" s="13">
        <v>24</v>
      </c>
      <c r="CM145" s="13">
        <v>0</v>
      </c>
      <c r="CN145" s="13">
        <v>13</v>
      </c>
      <c r="CO145" s="13">
        <v>7</v>
      </c>
      <c r="CP145" s="13">
        <v>0</v>
      </c>
      <c r="CQ145" s="13">
        <v>1324099</v>
      </c>
      <c r="CR145" s="13">
        <v>0</v>
      </c>
      <c r="CS145" s="13">
        <v>1128626</v>
      </c>
      <c r="CT145" s="13">
        <v>163314</v>
      </c>
      <c r="CU145" s="13">
        <v>2244</v>
      </c>
      <c r="CV145" s="13">
        <v>12686</v>
      </c>
      <c r="CW145" s="13">
        <v>0</v>
      </c>
      <c r="CX145" s="13">
        <v>17228</v>
      </c>
      <c r="CY145" s="13"/>
    </row>
    <row r="146" spans="1:103" x14ac:dyDescent="0.35">
      <c r="A146" s="13">
        <v>320</v>
      </c>
      <c r="B146" s="13" t="s">
        <v>394</v>
      </c>
      <c r="C146" s="13">
        <v>2</v>
      </c>
      <c r="D146" s="13">
        <v>452</v>
      </c>
      <c r="E146" s="13" t="s">
        <v>103</v>
      </c>
      <c r="F146" s="13">
        <v>94</v>
      </c>
      <c r="G146" s="13">
        <v>27</v>
      </c>
      <c r="H146" s="13">
        <v>295</v>
      </c>
      <c r="I146" s="13">
        <v>33</v>
      </c>
      <c r="J146" s="13">
        <v>3</v>
      </c>
      <c r="K146" s="13">
        <v>50</v>
      </c>
      <c r="L146" s="13">
        <v>27</v>
      </c>
      <c r="M146" s="13">
        <v>441</v>
      </c>
      <c r="N146" s="13" t="s">
        <v>858</v>
      </c>
      <c r="O146" s="13">
        <v>234</v>
      </c>
      <c r="P146" s="13">
        <v>218</v>
      </c>
      <c r="Q146" s="13"/>
      <c r="R146" s="13">
        <v>0</v>
      </c>
      <c r="S146" s="13">
        <v>57</v>
      </c>
      <c r="T146" s="13">
        <v>255</v>
      </c>
      <c r="U146" s="13">
        <v>0</v>
      </c>
      <c r="V146" s="13">
        <v>126</v>
      </c>
      <c r="W146" s="13">
        <v>0</v>
      </c>
      <c r="X146" s="13">
        <v>26</v>
      </c>
      <c r="Y146" s="13">
        <v>10</v>
      </c>
      <c r="Z146" s="13"/>
      <c r="AA146" s="13">
        <v>4182577</v>
      </c>
      <c r="AB146" s="13">
        <v>0</v>
      </c>
      <c r="AC146" s="13">
        <v>1202302.1400000001</v>
      </c>
      <c r="AD146" s="13">
        <v>2723099.1</v>
      </c>
      <c r="AE146" s="13">
        <v>0</v>
      </c>
      <c r="AF146" s="13">
        <v>228949</v>
      </c>
      <c r="AG146" s="13">
        <v>0</v>
      </c>
      <c r="AH146" s="13">
        <v>28225</v>
      </c>
      <c r="AI146" s="13"/>
      <c r="AJ146" s="13">
        <v>7</v>
      </c>
      <c r="AK146" s="13" t="s">
        <v>103</v>
      </c>
      <c r="AL146" s="13">
        <v>4</v>
      </c>
      <c r="AM146" s="13">
        <v>2</v>
      </c>
      <c r="AN146" s="13">
        <v>1</v>
      </c>
      <c r="AO146" s="13">
        <v>0</v>
      </c>
      <c r="AP146" s="13">
        <v>0</v>
      </c>
      <c r="AQ146" s="13">
        <v>0</v>
      </c>
      <c r="AR146" s="13">
        <v>0</v>
      </c>
      <c r="AS146" s="13">
        <v>0</v>
      </c>
      <c r="AT146" s="13" t="s">
        <v>859</v>
      </c>
      <c r="AU146" s="13">
        <v>0</v>
      </c>
      <c r="AV146" s="13">
        <v>0</v>
      </c>
      <c r="AW146" s="13">
        <v>1</v>
      </c>
      <c r="AX146" s="13">
        <v>6</v>
      </c>
      <c r="AY146" s="13" t="s">
        <v>860</v>
      </c>
      <c r="AZ146" s="13">
        <v>0</v>
      </c>
      <c r="BA146" s="13">
        <v>0</v>
      </c>
      <c r="BB146" s="13">
        <v>3</v>
      </c>
      <c r="BC146" s="13">
        <v>0</v>
      </c>
      <c r="BD146" s="13">
        <v>4</v>
      </c>
      <c r="BE146" s="13">
        <v>0</v>
      </c>
      <c r="BF146" s="13">
        <v>0</v>
      </c>
      <c r="BG146" s="13">
        <v>0</v>
      </c>
      <c r="BH146" s="13"/>
      <c r="BI146" s="13">
        <v>41983.22</v>
      </c>
      <c r="BJ146" s="13">
        <v>0</v>
      </c>
      <c r="BK146" s="13">
        <v>0</v>
      </c>
      <c r="BL146" s="13">
        <v>39869.42</v>
      </c>
      <c r="BM146" s="13">
        <v>0</v>
      </c>
      <c r="BN146" s="13">
        <v>2113.8000000000002</v>
      </c>
      <c r="BO146" s="13">
        <v>0</v>
      </c>
      <c r="BP146" s="13">
        <v>0</v>
      </c>
      <c r="BQ146" s="13">
        <v>923.4</v>
      </c>
      <c r="BR146" s="13"/>
      <c r="BS146" s="13">
        <v>212</v>
      </c>
      <c r="BT146" s="13" t="s">
        <v>103</v>
      </c>
      <c r="BU146" s="13">
        <v>136</v>
      </c>
      <c r="BV146" s="13">
        <v>76</v>
      </c>
      <c r="BW146" s="13">
        <v>21</v>
      </c>
      <c r="BX146" s="13">
        <v>21</v>
      </c>
      <c r="BY146" s="13">
        <v>115</v>
      </c>
      <c r="BZ146" s="13">
        <v>33</v>
      </c>
      <c r="CA146" s="13">
        <v>43</v>
      </c>
      <c r="CB146" s="13">
        <v>0</v>
      </c>
      <c r="CC146" s="13">
        <v>47</v>
      </c>
      <c r="CD146" s="13" t="s">
        <v>103</v>
      </c>
      <c r="CE146" s="13">
        <v>22</v>
      </c>
      <c r="CF146" s="13">
        <v>25</v>
      </c>
      <c r="CG146" s="13">
        <v>0</v>
      </c>
      <c r="CH146" s="13">
        <v>0</v>
      </c>
      <c r="CI146" s="13">
        <v>23</v>
      </c>
      <c r="CJ146" s="13">
        <v>135</v>
      </c>
      <c r="CK146" s="13">
        <v>0</v>
      </c>
      <c r="CL146" s="13">
        <v>20</v>
      </c>
      <c r="CM146" s="13">
        <v>0</v>
      </c>
      <c r="CN146" s="13">
        <v>9</v>
      </c>
      <c r="CO146" s="13">
        <v>3</v>
      </c>
      <c r="CP146" s="13">
        <v>0</v>
      </c>
      <c r="CQ146" s="13">
        <v>1728415</v>
      </c>
      <c r="CR146" s="13">
        <v>0</v>
      </c>
      <c r="CS146" s="13">
        <v>718040.90999999992</v>
      </c>
      <c r="CT146" s="13">
        <v>904591.8</v>
      </c>
      <c r="CU146" s="13">
        <v>0</v>
      </c>
      <c r="CV146" s="13">
        <v>75034</v>
      </c>
      <c r="CW146" s="13">
        <v>0</v>
      </c>
      <c r="CX146" s="13">
        <v>12096</v>
      </c>
      <c r="CY146" s="13"/>
    </row>
    <row r="147" spans="1:103" x14ac:dyDescent="0.35">
      <c r="A147" s="13">
        <v>351</v>
      </c>
      <c r="B147" s="13" t="s">
        <v>861</v>
      </c>
      <c r="C147" s="13" t="s">
        <v>862</v>
      </c>
      <c r="D147" s="13">
        <v>636</v>
      </c>
      <c r="E147" s="13" t="s">
        <v>103</v>
      </c>
      <c r="F147" s="13">
        <v>59</v>
      </c>
      <c r="G147" s="13">
        <v>37</v>
      </c>
      <c r="H147" s="13">
        <v>419</v>
      </c>
      <c r="I147" s="13">
        <v>101</v>
      </c>
      <c r="J147" s="13">
        <v>20</v>
      </c>
      <c r="K147" s="13">
        <v>34</v>
      </c>
      <c r="L147" s="13">
        <v>8</v>
      </c>
      <c r="M147" s="13">
        <v>636</v>
      </c>
      <c r="N147" s="13" t="s">
        <v>862</v>
      </c>
      <c r="O147" s="13" t="s">
        <v>862</v>
      </c>
      <c r="P147" s="13" t="s">
        <v>862</v>
      </c>
      <c r="Q147" s="13" t="s">
        <v>863</v>
      </c>
      <c r="R147" s="13">
        <v>0</v>
      </c>
      <c r="S147" s="13">
        <v>112</v>
      </c>
      <c r="T147" s="13">
        <v>374</v>
      </c>
      <c r="U147" s="13">
        <v>25</v>
      </c>
      <c r="V147" s="13">
        <v>125</v>
      </c>
      <c r="W147" s="13" t="s">
        <v>862</v>
      </c>
      <c r="X147" s="13">
        <v>40</v>
      </c>
      <c r="Y147" s="13">
        <v>10</v>
      </c>
      <c r="Z147" s="13" t="s">
        <v>862</v>
      </c>
      <c r="AA147" s="13">
        <v>3102000</v>
      </c>
      <c r="AB147" s="13">
        <v>126000</v>
      </c>
      <c r="AC147" s="13" t="s">
        <v>862</v>
      </c>
      <c r="AD147" s="13">
        <v>3425500</v>
      </c>
      <c r="AE147" s="13">
        <v>96900</v>
      </c>
      <c r="AF147" s="13">
        <v>199200</v>
      </c>
      <c r="AG147" s="13" t="s">
        <v>862</v>
      </c>
      <c r="AH147" s="13">
        <v>84550</v>
      </c>
      <c r="AI147" s="13" t="s">
        <v>864</v>
      </c>
      <c r="AJ147" s="13">
        <v>249</v>
      </c>
      <c r="AK147" s="13" t="s">
        <v>103</v>
      </c>
      <c r="AL147" s="13">
        <v>1</v>
      </c>
      <c r="AM147" s="13">
        <v>245</v>
      </c>
      <c r="AN147" s="13" t="s">
        <v>862</v>
      </c>
      <c r="AO147" s="13" t="s">
        <v>862</v>
      </c>
      <c r="AP147" s="13">
        <v>3</v>
      </c>
      <c r="AQ147" s="13" t="s">
        <v>862</v>
      </c>
      <c r="AR147" s="13" t="s">
        <v>862</v>
      </c>
      <c r="AS147" s="13">
        <v>0</v>
      </c>
      <c r="AT147" s="13" t="s">
        <v>865</v>
      </c>
      <c r="AU147" s="13">
        <v>91</v>
      </c>
      <c r="AV147" s="13">
        <v>0</v>
      </c>
      <c r="AW147" s="13">
        <v>155</v>
      </c>
      <c r="AX147" s="13" t="s">
        <v>862</v>
      </c>
      <c r="AY147" s="13" t="s">
        <v>866</v>
      </c>
      <c r="AZ147" s="13">
        <v>249</v>
      </c>
      <c r="BA147" s="13" t="s">
        <v>862</v>
      </c>
      <c r="BB147" s="13" t="s">
        <v>862</v>
      </c>
      <c r="BC147" s="13" t="s">
        <v>862</v>
      </c>
      <c r="BD147" s="13" t="s">
        <v>862</v>
      </c>
      <c r="BE147" s="13" t="s">
        <v>862</v>
      </c>
      <c r="BF147" s="13" t="s">
        <v>862</v>
      </c>
      <c r="BG147" s="13" t="s">
        <v>862</v>
      </c>
      <c r="BH147" s="13" t="s">
        <v>862</v>
      </c>
      <c r="BI147" s="13">
        <v>126000</v>
      </c>
      <c r="BJ147" s="13">
        <v>126000</v>
      </c>
      <c r="BK147" s="13" t="s">
        <v>862</v>
      </c>
      <c r="BL147" s="13" t="s">
        <v>862</v>
      </c>
      <c r="BM147" s="13" t="s">
        <v>862</v>
      </c>
      <c r="BN147" s="13" t="s">
        <v>862</v>
      </c>
      <c r="BO147" s="13" t="s">
        <v>862</v>
      </c>
      <c r="BP147" s="13" t="s">
        <v>862</v>
      </c>
      <c r="BQ147" s="13" t="s">
        <v>862</v>
      </c>
      <c r="BR147" s="13" t="s">
        <v>867</v>
      </c>
      <c r="BS147" s="13">
        <v>102</v>
      </c>
      <c r="BT147" s="13" t="s">
        <v>103</v>
      </c>
      <c r="BU147" s="13">
        <v>89</v>
      </c>
      <c r="BV147" s="13">
        <v>13</v>
      </c>
      <c r="BW147" s="13">
        <v>0</v>
      </c>
      <c r="BX147" s="13">
        <v>9</v>
      </c>
      <c r="BY147" s="13">
        <v>80</v>
      </c>
      <c r="BZ147" s="13">
        <v>9</v>
      </c>
      <c r="CA147" s="13">
        <v>4</v>
      </c>
      <c r="CB147" s="13" t="s">
        <v>862</v>
      </c>
      <c r="CC147" s="13">
        <v>6</v>
      </c>
      <c r="CD147" s="13" t="s">
        <v>862</v>
      </c>
      <c r="CE147" s="13">
        <v>0</v>
      </c>
      <c r="CF147" s="13">
        <v>6</v>
      </c>
      <c r="CG147" s="13" t="s">
        <v>862</v>
      </c>
      <c r="CH147" s="13">
        <v>0</v>
      </c>
      <c r="CI147" s="13">
        <v>10</v>
      </c>
      <c r="CJ147" s="13">
        <v>28</v>
      </c>
      <c r="CK147" s="13">
        <v>0</v>
      </c>
      <c r="CL147" s="13">
        <v>64</v>
      </c>
      <c r="CM147" s="13" t="s">
        <v>862</v>
      </c>
      <c r="CN147" s="13">
        <v>5</v>
      </c>
      <c r="CO147" s="13">
        <v>3</v>
      </c>
      <c r="CP147" s="13" t="s">
        <v>862</v>
      </c>
      <c r="CQ147" s="13">
        <v>565975</v>
      </c>
      <c r="CR147" s="13">
        <v>0</v>
      </c>
      <c r="CS147" s="13" t="s">
        <v>862</v>
      </c>
      <c r="CT147" s="13">
        <v>418200</v>
      </c>
      <c r="CU147" s="13">
        <v>0</v>
      </c>
      <c r="CV147" s="13">
        <v>147775</v>
      </c>
      <c r="CW147" s="13" t="s">
        <v>862</v>
      </c>
      <c r="CX147" s="13" t="s">
        <v>862</v>
      </c>
      <c r="CY147" s="13" t="s">
        <v>868</v>
      </c>
    </row>
    <row r="148" spans="1:103" x14ac:dyDescent="0.35">
      <c r="A148" s="13">
        <v>330</v>
      </c>
      <c r="B148" s="13" t="s">
        <v>869</v>
      </c>
      <c r="C148" s="13" t="s">
        <v>862</v>
      </c>
      <c r="D148" s="13">
        <v>4214</v>
      </c>
      <c r="E148" s="13" t="s">
        <v>103</v>
      </c>
      <c r="F148" s="13">
        <v>353</v>
      </c>
      <c r="G148" s="13">
        <v>626</v>
      </c>
      <c r="H148" s="13">
        <v>3107</v>
      </c>
      <c r="I148" s="13">
        <v>43</v>
      </c>
      <c r="J148" s="13">
        <v>85</v>
      </c>
      <c r="K148" s="13">
        <v>181</v>
      </c>
      <c r="L148" s="13">
        <v>329</v>
      </c>
      <c r="M148" s="13">
        <v>3962</v>
      </c>
      <c r="N148" s="13" t="s">
        <v>870</v>
      </c>
      <c r="O148" s="13" t="s">
        <v>862</v>
      </c>
      <c r="P148" s="13" t="s">
        <v>862</v>
      </c>
      <c r="Q148" s="13" t="s">
        <v>871</v>
      </c>
      <c r="R148" s="13">
        <v>169</v>
      </c>
      <c r="S148" s="13">
        <v>721</v>
      </c>
      <c r="T148" s="13">
        <v>2911</v>
      </c>
      <c r="U148" s="13">
        <v>0</v>
      </c>
      <c r="V148" s="13">
        <v>413</v>
      </c>
      <c r="W148" s="13" t="s">
        <v>862</v>
      </c>
      <c r="X148" s="13">
        <v>81</v>
      </c>
      <c r="Y148" s="13">
        <v>60</v>
      </c>
      <c r="Z148" s="13" t="s">
        <v>870</v>
      </c>
      <c r="AA148" s="13">
        <v>32078174</v>
      </c>
      <c r="AB148" s="13">
        <v>50712</v>
      </c>
      <c r="AC148" s="13">
        <v>6163183</v>
      </c>
      <c r="AD148" s="13">
        <v>24874983</v>
      </c>
      <c r="AE148" s="13">
        <v>176084</v>
      </c>
      <c r="AF148" s="13">
        <v>798851</v>
      </c>
      <c r="AG148" s="13" t="s">
        <v>862</v>
      </c>
      <c r="AH148" s="13">
        <v>14362</v>
      </c>
      <c r="AI148" s="13" t="s">
        <v>862</v>
      </c>
      <c r="AJ148" s="13">
        <v>3962</v>
      </c>
      <c r="AK148" s="13" t="s">
        <v>103</v>
      </c>
      <c r="AL148" s="13">
        <v>182</v>
      </c>
      <c r="AM148" s="13">
        <v>326</v>
      </c>
      <c r="AN148" s="13">
        <v>107</v>
      </c>
      <c r="AO148" s="13">
        <v>103</v>
      </c>
      <c r="AP148" s="13">
        <v>79</v>
      </c>
      <c r="AQ148" s="13">
        <v>181</v>
      </c>
      <c r="AR148" s="13">
        <v>329</v>
      </c>
      <c r="AS148" s="13">
        <v>3962</v>
      </c>
      <c r="AT148" s="13" t="s">
        <v>862</v>
      </c>
      <c r="AU148" s="13">
        <v>812</v>
      </c>
      <c r="AV148" s="13">
        <v>20</v>
      </c>
      <c r="AW148" s="13" t="s">
        <v>862</v>
      </c>
      <c r="AX148" s="13" t="s">
        <v>862</v>
      </c>
      <c r="AY148" s="13" t="s">
        <v>872</v>
      </c>
      <c r="AZ148" s="13">
        <v>1805</v>
      </c>
      <c r="BA148" s="13">
        <v>44</v>
      </c>
      <c r="BB148" s="13">
        <v>118</v>
      </c>
      <c r="BC148" s="13">
        <v>0</v>
      </c>
      <c r="BD148" s="13">
        <v>4</v>
      </c>
      <c r="BE148" s="13" t="s">
        <v>862</v>
      </c>
      <c r="BF148" s="13">
        <v>0</v>
      </c>
      <c r="BG148" s="13">
        <v>0</v>
      </c>
      <c r="BH148" s="13" t="s">
        <v>862</v>
      </c>
      <c r="BI148" s="13">
        <v>1133540</v>
      </c>
      <c r="BJ148" s="13">
        <v>639000</v>
      </c>
      <c r="BK148" s="13">
        <v>61632</v>
      </c>
      <c r="BL148" s="13">
        <v>248835</v>
      </c>
      <c r="BM148" s="13">
        <v>176084</v>
      </c>
      <c r="BN148" s="13">
        <v>7989</v>
      </c>
      <c r="BO148" s="13">
        <v>0</v>
      </c>
      <c r="BP148" s="13">
        <v>0</v>
      </c>
      <c r="BQ148" s="13" t="s">
        <v>862</v>
      </c>
      <c r="BR148" s="13" t="s">
        <v>873</v>
      </c>
      <c r="BS148" s="13" t="s">
        <v>862</v>
      </c>
      <c r="BT148" s="13" t="s">
        <v>103</v>
      </c>
      <c r="BU148" s="13">
        <v>369</v>
      </c>
      <c r="BV148" s="13">
        <v>125</v>
      </c>
      <c r="BW148" s="13">
        <v>152</v>
      </c>
      <c r="BX148" s="13" t="s">
        <v>862</v>
      </c>
      <c r="BY148" s="13">
        <v>98</v>
      </c>
      <c r="BZ148" s="13" t="s">
        <v>862</v>
      </c>
      <c r="CA148" s="13">
        <v>273</v>
      </c>
      <c r="CB148" s="13" t="s">
        <v>862</v>
      </c>
      <c r="CC148" s="13">
        <v>0</v>
      </c>
      <c r="CD148" s="13" t="s">
        <v>103</v>
      </c>
      <c r="CE148" s="13">
        <v>0</v>
      </c>
      <c r="CF148" s="13">
        <v>0</v>
      </c>
      <c r="CG148" s="13" t="s">
        <v>862</v>
      </c>
      <c r="CH148" s="13">
        <v>115</v>
      </c>
      <c r="CI148" s="13">
        <v>33</v>
      </c>
      <c r="CJ148" s="13">
        <v>66</v>
      </c>
      <c r="CK148" s="13">
        <v>9</v>
      </c>
      <c r="CL148" s="13">
        <v>271</v>
      </c>
      <c r="CM148" s="13">
        <v>116</v>
      </c>
      <c r="CN148" s="13">
        <v>1</v>
      </c>
      <c r="CO148" s="13">
        <v>20</v>
      </c>
      <c r="CP148" s="13" t="s">
        <v>862</v>
      </c>
      <c r="CQ148" s="13">
        <v>3266511</v>
      </c>
      <c r="CR148" s="13">
        <v>33363</v>
      </c>
      <c r="CS148" s="13">
        <v>614186</v>
      </c>
      <c r="CT148" s="13">
        <v>2648893</v>
      </c>
      <c r="CU148" s="13">
        <v>0</v>
      </c>
      <c r="CV148" s="13">
        <v>335111</v>
      </c>
      <c r="CW148" s="13" t="s">
        <v>862</v>
      </c>
      <c r="CX148" s="13">
        <v>17661</v>
      </c>
      <c r="CY148" s="13" t="s">
        <v>862</v>
      </c>
    </row>
    <row r="149" spans="1:103" x14ac:dyDescent="0.35">
      <c r="A149" s="13">
        <v>308</v>
      </c>
      <c r="B149" s="13" t="s">
        <v>874</v>
      </c>
      <c r="C149" s="13"/>
      <c r="D149" s="13">
        <v>642</v>
      </c>
      <c r="E149" s="13" t="s">
        <v>103</v>
      </c>
      <c r="F149" s="13">
        <v>29</v>
      </c>
      <c r="G149" s="13">
        <v>13</v>
      </c>
      <c r="H149" s="13">
        <v>473</v>
      </c>
      <c r="I149" s="13">
        <v>92</v>
      </c>
      <c r="J149" s="13">
        <v>1</v>
      </c>
      <c r="K149" s="13">
        <v>14</v>
      </c>
      <c r="L149" s="13" t="s">
        <v>862</v>
      </c>
      <c r="M149" s="13">
        <v>641</v>
      </c>
      <c r="N149" s="13" t="s">
        <v>875</v>
      </c>
      <c r="O149" s="13" t="s">
        <v>862</v>
      </c>
      <c r="P149" s="13" t="s">
        <v>862</v>
      </c>
      <c r="Q149" s="13" t="s">
        <v>876</v>
      </c>
      <c r="R149" s="13" t="s">
        <v>862</v>
      </c>
      <c r="S149" s="13">
        <v>184</v>
      </c>
      <c r="T149" s="13">
        <v>190</v>
      </c>
      <c r="U149" s="13">
        <v>268</v>
      </c>
      <c r="V149" s="13">
        <v>490</v>
      </c>
      <c r="W149" s="13" t="s">
        <v>862</v>
      </c>
      <c r="X149" s="13">
        <v>30</v>
      </c>
      <c r="Y149" s="13">
        <v>73</v>
      </c>
      <c r="Z149" s="13" t="s">
        <v>881</v>
      </c>
      <c r="AA149" s="13"/>
      <c r="AB149" s="13"/>
      <c r="AC149" s="13"/>
      <c r="AD149" s="13"/>
      <c r="AE149" s="13"/>
      <c r="AF149" s="13"/>
      <c r="AG149" s="13"/>
      <c r="AH149" s="13"/>
      <c r="AI149" s="13" t="s">
        <v>882</v>
      </c>
      <c r="AJ149" s="13">
        <v>42</v>
      </c>
      <c r="AK149" s="13"/>
      <c r="AL149" s="13">
        <v>28</v>
      </c>
      <c r="AM149" s="13">
        <v>10</v>
      </c>
      <c r="AN149" s="13">
        <v>0</v>
      </c>
      <c r="AO149" s="13">
        <v>0</v>
      </c>
      <c r="AP149" s="13">
        <v>4</v>
      </c>
      <c r="AQ149" s="13">
        <v>7</v>
      </c>
      <c r="AR149" s="13">
        <v>2</v>
      </c>
      <c r="AS149" s="13">
        <v>41</v>
      </c>
      <c r="AT149" s="13"/>
      <c r="AU149" s="13"/>
      <c r="AV149" s="13"/>
      <c r="AW149" s="13"/>
      <c r="AX149" s="13"/>
      <c r="AY149" s="13" t="s">
        <v>878</v>
      </c>
      <c r="AZ149" s="13"/>
      <c r="BA149" s="13">
        <v>33</v>
      </c>
      <c r="BB149" s="13">
        <v>9</v>
      </c>
      <c r="BC149" s="13"/>
      <c r="BD149" s="13"/>
      <c r="BE149" s="13"/>
      <c r="BF149" s="13">
        <v>11</v>
      </c>
      <c r="BG149" s="13"/>
      <c r="BH149" s="13" t="s">
        <v>879</v>
      </c>
      <c r="BI149" s="13">
        <v>868494.34</v>
      </c>
      <c r="BJ149" s="13">
        <v>0</v>
      </c>
      <c r="BK149" s="13">
        <v>665819.42000000004</v>
      </c>
      <c r="BL149" s="13">
        <v>205674.92</v>
      </c>
      <c r="BM149" s="13"/>
      <c r="BN149" s="13"/>
      <c r="BO149" s="13"/>
      <c r="BP149" s="13"/>
      <c r="BQ149" s="13"/>
      <c r="BR149" s="13" t="s">
        <v>877</v>
      </c>
      <c r="BS149" s="13">
        <v>233</v>
      </c>
      <c r="BT149" s="13"/>
      <c r="BU149" s="13">
        <v>157</v>
      </c>
      <c r="BV149" s="13">
        <v>71</v>
      </c>
      <c r="BW149" s="13">
        <v>5</v>
      </c>
      <c r="BX149" s="13">
        <v>7</v>
      </c>
      <c r="BY149" s="13">
        <v>150</v>
      </c>
      <c r="BZ149" s="13">
        <v>11</v>
      </c>
      <c r="CA149" s="13">
        <v>60</v>
      </c>
      <c r="CB149" s="13" t="s">
        <v>862</v>
      </c>
      <c r="CC149" s="13">
        <v>54</v>
      </c>
      <c r="CD149" s="13"/>
      <c r="CE149" s="13">
        <v>21</v>
      </c>
      <c r="CF149" s="13">
        <v>33</v>
      </c>
      <c r="CG149" s="13"/>
      <c r="CH149" s="13"/>
      <c r="CI149" s="13">
        <v>80</v>
      </c>
      <c r="CJ149" s="13">
        <v>68</v>
      </c>
      <c r="CK149" s="13">
        <v>85</v>
      </c>
      <c r="CL149" s="13"/>
      <c r="CM149" s="13"/>
      <c r="CN149" s="13">
        <v>35</v>
      </c>
      <c r="CO149" s="13"/>
      <c r="CP149" s="13" t="s">
        <v>880</v>
      </c>
      <c r="CQ149" s="13"/>
      <c r="CR149" s="13"/>
      <c r="CS149" s="13"/>
      <c r="CT149" s="13"/>
      <c r="CU149" s="13"/>
      <c r="CV149" s="13"/>
      <c r="CW149" s="13"/>
      <c r="CX149" s="13"/>
      <c r="CY149" s="13" t="s">
        <v>883</v>
      </c>
    </row>
  </sheetData>
  <autoFilter ref="A1:CY149" xr:uid="{60078570-2C99-4F25-B4B3-6155CCC2F745}"/>
  <pageMargins left="0.7" right="0.7" top="0.75" bottom="0.75" header="0.3" footer="0.3"/>
  <headerFooter>
    <oddHeader>&amp;C&amp;"Aptos"&amp;11&amp;K000000 OFFICIAL&amp;1#_x000D_</oddHeader>
    <oddFooter>&amp;C_x000D_&amp;1#&amp;"Aptos"&amp;11&amp;K000000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0E87E-815F-45A2-A866-0267DA21A56E}">
  <dimension ref="A3:F156"/>
  <sheetViews>
    <sheetView workbookViewId="0"/>
  </sheetViews>
  <sheetFormatPr defaultRowHeight="14.5" x14ac:dyDescent="0.35"/>
  <sheetData>
    <row r="3" spans="1:6" x14ac:dyDescent="0.35">
      <c r="A3" t="s">
        <v>252</v>
      </c>
    </row>
    <row r="4" spans="1:6" x14ac:dyDescent="0.35">
      <c r="A4" s="13">
        <v>301</v>
      </c>
      <c r="B4" t="str">
        <f t="shared" ref="B4:B35" si="0">_xlfn.XLOOKUP(A4,E:E,F:F)</f>
        <v>Barking and Dagenham</v>
      </c>
      <c r="E4">
        <v>201</v>
      </c>
      <c r="F4" t="s">
        <v>221</v>
      </c>
    </row>
    <row r="5" spans="1:6" x14ac:dyDescent="0.35">
      <c r="A5" s="13">
        <v>302</v>
      </c>
      <c r="B5" t="str">
        <f t="shared" si="0"/>
        <v>Barnet</v>
      </c>
      <c r="E5">
        <v>202</v>
      </c>
      <c r="F5" t="s">
        <v>884</v>
      </c>
    </row>
    <row r="6" spans="1:6" x14ac:dyDescent="0.35">
      <c r="A6" s="13">
        <v>370</v>
      </c>
      <c r="B6" t="str">
        <f t="shared" si="0"/>
        <v>Barnsley</v>
      </c>
      <c r="E6">
        <v>203</v>
      </c>
      <c r="F6" t="s">
        <v>885</v>
      </c>
    </row>
    <row r="7" spans="1:6" x14ac:dyDescent="0.35">
      <c r="A7" s="13">
        <v>800</v>
      </c>
      <c r="B7" t="str">
        <f t="shared" si="0"/>
        <v>Bath and North East Somerset</v>
      </c>
      <c r="E7">
        <v>204</v>
      </c>
      <c r="F7" t="s">
        <v>886</v>
      </c>
    </row>
    <row r="8" spans="1:6" x14ac:dyDescent="0.35">
      <c r="A8" s="13">
        <v>822</v>
      </c>
      <c r="B8" t="str">
        <f t="shared" si="0"/>
        <v>Bedford</v>
      </c>
      <c r="E8">
        <v>205</v>
      </c>
      <c r="F8" t="s">
        <v>222</v>
      </c>
    </row>
    <row r="9" spans="1:6" x14ac:dyDescent="0.35">
      <c r="A9" s="13">
        <v>303</v>
      </c>
      <c r="B9" t="str">
        <f t="shared" si="0"/>
        <v>Bexley</v>
      </c>
      <c r="E9">
        <v>206</v>
      </c>
      <c r="F9" t="s">
        <v>887</v>
      </c>
    </row>
    <row r="10" spans="1:6" x14ac:dyDescent="0.35">
      <c r="A10" s="13">
        <v>330</v>
      </c>
      <c r="B10" t="str">
        <f t="shared" si="0"/>
        <v>Birmingham</v>
      </c>
      <c r="E10">
        <v>207</v>
      </c>
      <c r="F10" t="s">
        <v>239</v>
      </c>
    </row>
    <row r="11" spans="1:6" x14ac:dyDescent="0.35">
      <c r="A11" s="13">
        <v>889</v>
      </c>
      <c r="B11" t="str">
        <f t="shared" si="0"/>
        <v>Blackburn with Darwen</v>
      </c>
      <c r="E11">
        <v>208</v>
      </c>
      <c r="F11" t="s">
        <v>888</v>
      </c>
    </row>
    <row r="12" spans="1:6" x14ac:dyDescent="0.35">
      <c r="A12" s="13">
        <v>350</v>
      </c>
      <c r="B12" t="str">
        <f t="shared" si="0"/>
        <v>Bolton</v>
      </c>
      <c r="E12">
        <v>209</v>
      </c>
      <c r="F12" t="s">
        <v>889</v>
      </c>
    </row>
    <row r="13" spans="1:6" x14ac:dyDescent="0.35">
      <c r="A13" s="13">
        <v>839</v>
      </c>
      <c r="B13" t="str">
        <f t="shared" si="0"/>
        <v>Bournemouth, Christchurch and Poole</v>
      </c>
      <c r="E13">
        <v>210</v>
      </c>
      <c r="F13" t="s">
        <v>231</v>
      </c>
    </row>
    <row r="14" spans="1:6" x14ac:dyDescent="0.35">
      <c r="A14" s="13">
        <v>867</v>
      </c>
      <c r="B14" t="str">
        <f t="shared" si="0"/>
        <v>Bracknell Forest</v>
      </c>
      <c r="E14">
        <v>211</v>
      </c>
      <c r="F14" t="s">
        <v>890</v>
      </c>
    </row>
    <row r="15" spans="1:6" x14ac:dyDescent="0.35">
      <c r="A15" s="13">
        <v>380</v>
      </c>
      <c r="B15" t="str">
        <f t="shared" si="0"/>
        <v>Bradford</v>
      </c>
      <c r="E15">
        <v>212</v>
      </c>
      <c r="F15" t="s">
        <v>891</v>
      </c>
    </row>
    <row r="16" spans="1:6" x14ac:dyDescent="0.35">
      <c r="A16" s="13">
        <v>304</v>
      </c>
      <c r="B16" t="str">
        <f t="shared" si="0"/>
        <v>Brent</v>
      </c>
      <c r="E16">
        <v>213</v>
      </c>
      <c r="F16" t="s">
        <v>240</v>
      </c>
    </row>
    <row r="17" spans="1:6" x14ac:dyDescent="0.35">
      <c r="A17" s="13">
        <v>846</v>
      </c>
      <c r="B17" t="str">
        <f t="shared" si="0"/>
        <v>Brighton and Hove</v>
      </c>
      <c r="E17">
        <v>301</v>
      </c>
      <c r="F17" t="s">
        <v>892</v>
      </c>
    </row>
    <row r="18" spans="1:6" x14ac:dyDescent="0.35">
      <c r="A18" s="13">
        <v>801</v>
      </c>
      <c r="B18" t="str">
        <f t="shared" si="0"/>
        <v>Bristol, City of</v>
      </c>
      <c r="E18">
        <v>302</v>
      </c>
      <c r="F18" t="s">
        <v>893</v>
      </c>
    </row>
    <row r="19" spans="1:6" x14ac:dyDescent="0.35">
      <c r="A19" s="13">
        <v>305</v>
      </c>
      <c r="B19" t="str">
        <f t="shared" si="0"/>
        <v>Bromley</v>
      </c>
      <c r="E19">
        <v>303</v>
      </c>
      <c r="F19" t="s">
        <v>894</v>
      </c>
    </row>
    <row r="20" spans="1:6" x14ac:dyDescent="0.35">
      <c r="A20" s="13">
        <v>825</v>
      </c>
      <c r="B20" t="str">
        <f t="shared" si="0"/>
        <v>Buckinghamshire</v>
      </c>
      <c r="E20">
        <v>304</v>
      </c>
      <c r="F20" t="s">
        <v>895</v>
      </c>
    </row>
    <row r="21" spans="1:6" x14ac:dyDescent="0.35">
      <c r="A21" s="13">
        <v>351</v>
      </c>
      <c r="B21" t="str">
        <f t="shared" si="0"/>
        <v>Bury</v>
      </c>
      <c r="E21">
        <v>305</v>
      </c>
      <c r="F21" t="s">
        <v>225</v>
      </c>
    </row>
    <row r="22" spans="1:6" x14ac:dyDescent="0.35">
      <c r="A22" s="13">
        <v>381</v>
      </c>
      <c r="B22" t="str">
        <f t="shared" si="0"/>
        <v>Calderdale</v>
      </c>
      <c r="E22">
        <v>306</v>
      </c>
      <c r="F22" t="s">
        <v>233</v>
      </c>
    </row>
    <row r="23" spans="1:6" x14ac:dyDescent="0.35">
      <c r="A23" s="13">
        <v>873</v>
      </c>
      <c r="B23" t="str">
        <f t="shared" si="0"/>
        <v>Cambridgeshire</v>
      </c>
      <c r="E23">
        <v>307</v>
      </c>
      <c r="F23" t="s">
        <v>896</v>
      </c>
    </row>
    <row r="24" spans="1:6" x14ac:dyDescent="0.35">
      <c r="A24" s="13">
        <v>202</v>
      </c>
      <c r="B24" t="str">
        <f t="shared" si="0"/>
        <v>Camden</v>
      </c>
      <c r="E24">
        <v>308</v>
      </c>
      <c r="F24" t="s">
        <v>874</v>
      </c>
    </row>
    <row r="25" spans="1:6" x14ac:dyDescent="0.35">
      <c r="A25" s="13">
        <v>823</v>
      </c>
      <c r="B25" t="str">
        <f t="shared" si="0"/>
        <v>Central Bedfordshire</v>
      </c>
      <c r="E25">
        <v>309</v>
      </c>
      <c r="F25" t="s">
        <v>236</v>
      </c>
    </row>
    <row r="26" spans="1:6" x14ac:dyDescent="0.35">
      <c r="A26" s="13">
        <v>895</v>
      </c>
      <c r="B26" t="str">
        <f t="shared" si="0"/>
        <v>Cheshire East</v>
      </c>
      <c r="E26">
        <v>310</v>
      </c>
      <c r="F26" t="s">
        <v>897</v>
      </c>
    </row>
    <row r="27" spans="1:6" x14ac:dyDescent="0.35">
      <c r="A27" s="13">
        <v>896</v>
      </c>
      <c r="B27" t="str">
        <f t="shared" si="0"/>
        <v>Cheshire West and Chester</v>
      </c>
      <c r="E27">
        <v>311</v>
      </c>
      <c r="F27" t="s">
        <v>898</v>
      </c>
    </row>
    <row r="28" spans="1:6" x14ac:dyDescent="0.35">
      <c r="A28" s="13">
        <v>201</v>
      </c>
      <c r="B28" t="str">
        <f t="shared" si="0"/>
        <v>City of London</v>
      </c>
      <c r="E28">
        <v>312</v>
      </c>
      <c r="F28" t="s">
        <v>899</v>
      </c>
    </row>
    <row r="29" spans="1:6" x14ac:dyDescent="0.35">
      <c r="A29" s="13">
        <v>908</v>
      </c>
      <c r="B29" t="str">
        <f t="shared" si="0"/>
        <v>Cornwall</v>
      </c>
      <c r="E29">
        <v>313</v>
      </c>
      <c r="F29" t="s">
        <v>900</v>
      </c>
    </row>
    <row r="30" spans="1:6" x14ac:dyDescent="0.35">
      <c r="A30" s="13">
        <v>840</v>
      </c>
      <c r="B30" t="str">
        <f t="shared" si="0"/>
        <v>County Durham</v>
      </c>
      <c r="E30">
        <v>314</v>
      </c>
      <c r="F30" t="s">
        <v>237</v>
      </c>
    </row>
    <row r="31" spans="1:6" x14ac:dyDescent="0.35">
      <c r="A31" s="13">
        <v>331</v>
      </c>
      <c r="B31" t="str">
        <f t="shared" si="0"/>
        <v>Coventry</v>
      </c>
      <c r="E31">
        <v>315</v>
      </c>
      <c r="F31" t="s">
        <v>901</v>
      </c>
    </row>
    <row r="32" spans="1:6" x14ac:dyDescent="0.35">
      <c r="A32" s="13">
        <v>306</v>
      </c>
      <c r="B32" t="str">
        <f t="shared" si="0"/>
        <v>Croydon</v>
      </c>
      <c r="E32">
        <v>316</v>
      </c>
      <c r="F32" t="s">
        <v>902</v>
      </c>
    </row>
    <row r="33" spans="1:6" x14ac:dyDescent="0.35">
      <c r="A33" s="13">
        <v>942</v>
      </c>
      <c r="B33" t="str">
        <f t="shared" si="0"/>
        <v>Cumberland</v>
      </c>
      <c r="E33">
        <v>317</v>
      </c>
      <c r="F33" t="s">
        <v>903</v>
      </c>
    </row>
    <row r="34" spans="1:6" x14ac:dyDescent="0.35">
      <c r="A34" s="13">
        <v>841</v>
      </c>
      <c r="B34" t="str">
        <f t="shared" si="0"/>
        <v>Darlington</v>
      </c>
      <c r="E34">
        <v>318</v>
      </c>
      <c r="F34" t="s">
        <v>235</v>
      </c>
    </row>
    <row r="35" spans="1:6" x14ac:dyDescent="0.35">
      <c r="A35" s="13">
        <v>831</v>
      </c>
      <c r="B35" t="str">
        <f t="shared" si="0"/>
        <v>Derby</v>
      </c>
      <c r="E35">
        <v>319</v>
      </c>
      <c r="F35" t="s">
        <v>904</v>
      </c>
    </row>
    <row r="36" spans="1:6" x14ac:dyDescent="0.35">
      <c r="A36" s="13">
        <v>830</v>
      </c>
      <c r="B36" t="str">
        <f t="shared" ref="B36:B67" si="1">_xlfn.XLOOKUP(A36,E:E,F:F)</f>
        <v>Derbyshire</v>
      </c>
      <c r="E36">
        <v>320</v>
      </c>
      <c r="F36" t="s">
        <v>905</v>
      </c>
    </row>
    <row r="37" spans="1:6" x14ac:dyDescent="0.35">
      <c r="A37" s="13">
        <v>878</v>
      </c>
      <c r="B37" t="str">
        <f t="shared" si="1"/>
        <v>Devon</v>
      </c>
      <c r="E37">
        <v>330</v>
      </c>
      <c r="F37" t="s">
        <v>869</v>
      </c>
    </row>
    <row r="38" spans="1:6" x14ac:dyDescent="0.35">
      <c r="A38" s="13">
        <v>371</v>
      </c>
      <c r="B38" t="str">
        <f t="shared" si="1"/>
        <v>Doncaster</v>
      </c>
      <c r="E38">
        <v>331</v>
      </c>
      <c r="F38" t="s">
        <v>906</v>
      </c>
    </row>
    <row r="39" spans="1:6" x14ac:dyDescent="0.35">
      <c r="A39" s="13">
        <v>332</v>
      </c>
      <c r="B39" t="str">
        <f t="shared" si="1"/>
        <v>Dudley</v>
      </c>
      <c r="E39">
        <v>332</v>
      </c>
      <c r="F39" t="s">
        <v>907</v>
      </c>
    </row>
    <row r="40" spans="1:6" x14ac:dyDescent="0.35">
      <c r="A40" s="13">
        <v>307</v>
      </c>
      <c r="B40" t="str">
        <f t="shared" si="1"/>
        <v>Ealing</v>
      </c>
      <c r="E40">
        <v>333</v>
      </c>
      <c r="F40" t="s">
        <v>908</v>
      </c>
    </row>
    <row r="41" spans="1:6" x14ac:dyDescent="0.35">
      <c r="A41" s="13">
        <v>811</v>
      </c>
      <c r="B41" t="str">
        <f t="shared" si="1"/>
        <v>East Riding of Yorkshire</v>
      </c>
      <c r="E41">
        <v>334</v>
      </c>
      <c r="F41" t="s">
        <v>909</v>
      </c>
    </row>
    <row r="42" spans="1:6" x14ac:dyDescent="0.35">
      <c r="A42" s="13">
        <v>845</v>
      </c>
      <c r="B42" t="str">
        <f t="shared" si="1"/>
        <v>East Sussex</v>
      </c>
      <c r="E42">
        <v>335</v>
      </c>
      <c r="F42" t="s">
        <v>910</v>
      </c>
    </row>
    <row r="43" spans="1:6" x14ac:dyDescent="0.35">
      <c r="A43" s="13">
        <v>308</v>
      </c>
      <c r="B43" t="str">
        <f t="shared" si="1"/>
        <v>Enfield</v>
      </c>
      <c r="E43">
        <v>336</v>
      </c>
      <c r="F43" t="s">
        <v>911</v>
      </c>
    </row>
    <row r="44" spans="1:6" x14ac:dyDescent="0.35">
      <c r="A44" s="13">
        <v>881</v>
      </c>
      <c r="B44" t="str">
        <f t="shared" si="1"/>
        <v>Essex</v>
      </c>
      <c r="E44">
        <v>340</v>
      </c>
      <c r="F44" t="s">
        <v>912</v>
      </c>
    </row>
    <row r="45" spans="1:6" x14ac:dyDescent="0.35">
      <c r="A45" s="13">
        <v>390</v>
      </c>
      <c r="B45" t="str">
        <f t="shared" si="1"/>
        <v>Gateshead</v>
      </c>
      <c r="E45">
        <v>341</v>
      </c>
      <c r="F45" t="s">
        <v>913</v>
      </c>
    </row>
    <row r="46" spans="1:6" x14ac:dyDescent="0.35">
      <c r="A46" s="13">
        <v>916</v>
      </c>
      <c r="B46" t="str">
        <f t="shared" si="1"/>
        <v>Gloucestershire</v>
      </c>
      <c r="E46">
        <v>342</v>
      </c>
      <c r="F46" t="s">
        <v>914</v>
      </c>
    </row>
    <row r="47" spans="1:6" x14ac:dyDescent="0.35">
      <c r="A47" s="13">
        <v>203</v>
      </c>
      <c r="B47" t="str">
        <f t="shared" si="1"/>
        <v>Greenwich</v>
      </c>
      <c r="E47">
        <v>343</v>
      </c>
      <c r="F47" t="s">
        <v>915</v>
      </c>
    </row>
    <row r="48" spans="1:6" x14ac:dyDescent="0.35">
      <c r="A48" s="13">
        <v>204</v>
      </c>
      <c r="B48" t="str">
        <f t="shared" si="1"/>
        <v>Hackney</v>
      </c>
      <c r="E48">
        <v>344</v>
      </c>
      <c r="F48" t="s">
        <v>916</v>
      </c>
    </row>
    <row r="49" spans="1:6" x14ac:dyDescent="0.35">
      <c r="A49" s="13">
        <v>876</v>
      </c>
      <c r="B49" t="str">
        <f t="shared" si="1"/>
        <v>Halton</v>
      </c>
      <c r="E49">
        <v>350</v>
      </c>
      <c r="F49" t="s">
        <v>917</v>
      </c>
    </row>
    <row r="50" spans="1:6" x14ac:dyDescent="0.35">
      <c r="A50" s="13">
        <v>205</v>
      </c>
      <c r="B50" t="str">
        <f t="shared" si="1"/>
        <v>Hammersmith and Fulham</v>
      </c>
      <c r="E50">
        <v>351</v>
      </c>
      <c r="F50" t="s">
        <v>918</v>
      </c>
    </row>
    <row r="51" spans="1:6" x14ac:dyDescent="0.35">
      <c r="A51" s="13">
        <v>850</v>
      </c>
      <c r="B51" t="str">
        <f t="shared" si="1"/>
        <v>Hampshire</v>
      </c>
      <c r="E51">
        <v>352</v>
      </c>
      <c r="F51" t="s">
        <v>919</v>
      </c>
    </row>
    <row r="52" spans="1:6" x14ac:dyDescent="0.35">
      <c r="A52" s="13">
        <v>309</v>
      </c>
      <c r="B52" t="str">
        <f t="shared" si="1"/>
        <v>Haringey</v>
      </c>
      <c r="E52">
        <v>353</v>
      </c>
      <c r="F52" t="s">
        <v>220</v>
      </c>
    </row>
    <row r="53" spans="1:6" x14ac:dyDescent="0.35">
      <c r="A53" s="13">
        <v>310</v>
      </c>
      <c r="B53" t="str">
        <f t="shared" si="1"/>
        <v>Harrow</v>
      </c>
      <c r="E53">
        <v>354</v>
      </c>
      <c r="F53" t="s">
        <v>920</v>
      </c>
    </row>
    <row r="54" spans="1:6" x14ac:dyDescent="0.35">
      <c r="A54" s="13">
        <v>805</v>
      </c>
      <c r="B54" t="str">
        <f t="shared" si="1"/>
        <v>Hartlepool</v>
      </c>
      <c r="E54">
        <v>355</v>
      </c>
      <c r="F54" t="s">
        <v>921</v>
      </c>
    </row>
    <row r="55" spans="1:6" x14ac:dyDescent="0.35">
      <c r="A55" s="13">
        <v>311</v>
      </c>
      <c r="B55" t="str">
        <f t="shared" si="1"/>
        <v>Havering</v>
      </c>
      <c r="E55">
        <v>356</v>
      </c>
      <c r="F55" t="s">
        <v>922</v>
      </c>
    </row>
    <row r="56" spans="1:6" x14ac:dyDescent="0.35">
      <c r="A56" s="13">
        <v>884</v>
      </c>
      <c r="B56" t="str">
        <f t="shared" si="1"/>
        <v>Herefordshire, County of</v>
      </c>
      <c r="E56">
        <v>357</v>
      </c>
      <c r="F56" t="s">
        <v>923</v>
      </c>
    </row>
    <row r="57" spans="1:6" x14ac:dyDescent="0.35">
      <c r="A57" s="13">
        <v>919</v>
      </c>
      <c r="B57" t="str">
        <f t="shared" si="1"/>
        <v>Hertfordshire</v>
      </c>
      <c r="E57">
        <v>358</v>
      </c>
      <c r="F57" t="s">
        <v>924</v>
      </c>
    </row>
    <row r="58" spans="1:6" x14ac:dyDescent="0.35">
      <c r="A58" s="13">
        <v>312</v>
      </c>
      <c r="B58" t="str">
        <f t="shared" si="1"/>
        <v>Hillingdon</v>
      </c>
      <c r="E58">
        <v>359</v>
      </c>
      <c r="F58" t="s">
        <v>925</v>
      </c>
    </row>
    <row r="59" spans="1:6" x14ac:dyDescent="0.35">
      <c r="A59" s="13">
        <v>313</v>
      </c>
      <c r="B59" t="str">
        <f t="shared" si="1"/>
        <v>Hounslow</v>
      </c>
      <c r="E59">
        <v>370</v>
      </c>
      <c r="F59" t="s">
        <v>218</v>
      </c>
    </row>
    <row r="60" spans="1:6" x14ac:dyDescent="0.35">
      <c r="A60" s="13">
        <v>921</v>
      </c>
      <c r="B60" t="str">
        <f t="shared" si="1"/>
        <v>Isle of Wight</v>
      </c>
      <c r="E60">
        <v>371</v>
      </c>
      <c r="F60" t="s">
        <v>926</v>
      </c>
    </row>
    <row r="61" spans="1:6" x14ac:dyDescent="0.35">
      <c r="A61" s="13">
        <v>420</v>
      </c>
      <c r="B61" t="str">
        <f t="shared" si="1"/>
        <v>Isles of Scilly</v>
      </c>
      <c r="E61">
        <v>372</v>
      </c>
      <c r="F61" t="s">
        <v>927</v>
      </c>
    </row>
    <row r="62" spans="1:6" x14ac:dyDescent="0.35">
      <c r="A62" s="13">
        <v>206</v>
      </c>
      <c r="B62" t="str">
        <f t="shared" si="1"/>
        <v>Islington</v>
      </c>
      <c r="E62">
        <v>373</v>
      </c>
      <c r="F62" t="s">
        <v>928</v>
      </c>
    </row>
    <row r="63" spans="1:6" x14ac:dyDescent="0.35">
      <c r="A63" s="13">
        <v>207</v>
      </c>
      <c r="B63" t="str">
        <f t="shared" si="1"/>
        <v>Kensington and Chelsea</v>
      </c>
      <c r="E63">
        <v>380</v>
      </c>
      <c r="F63" t="s">
        <v>219</v>
      </c>
    </row>
    <row r="64" spans="1:6" x14ac:dyDescent="0.35">
      <c r="A64" s="13">
        <v>886</v>
      </c>
      <c r="B64" t="str">
        <f t="shared" si="1"/>
        <v>Kent</v>
      </c>
      <c r="E64">
        <v>381</v>
      </c>
      <c r="F64" t="s">
        <v>215</v>
      </c>
    </row>
    <row r="65" spans="1:6" x14ac:dyDescent="0.35">
      <c r="A65" s="13">
        <v>810</v>
      </c>
      <c r="B65" t="str">
        <f t="shared" si="1"/>
        <v>Kingston upon Hull, City of</v>
      </c>
      <c r="E65">
        <v>382</v>
      </c>
      <c r="F65" t="s">
        <v>929</v>
      </c>
    </row>
    <row r="66" spans="1:6" x14ac:dyDescent="0.35">
      <c r="A66" s="13">
        <v>314</v>
      </c>
      <c r="B66" t="str">
        <f t="shared" si="1"/>
        <v>Kingston upon Thames</v>
      </c>
      <c r="E66">
        <v>383</v>
      </c>
      <c r="F66" t="s">
        <v>930</v>
      </c>
    </row>
    <row r="67" spans="1:6" x14ac:dyDescent="0.35">
      <c r="A67" s="13">
        <v>382</v>
      </c>
      <c r="B67" t="str">
        <f t="shared" si="1"/>
        <v>Kirklees</v>
      </c>
      <c r="E67">
        <v>384</v>
      </c>
      <c r="F67" t="s">
        <v>931</v>
      </c>
    </row>
    <row r="68" spans="1:6" x14ac:dyDescent="0.35">
      <c r="A68" s="13">
        <v>340</v>
      </c>
      <c r="B68" t="str">
        <f t="shared" ref="B68:B99" si="2">_xlfn.XLOOKUP(A68,E:E,F:F)</f>
        <v>Knowsley</v>
      </c>
      <c r="E68">
        <v>390</v>
      </c>
      <c r="F68" t="s">
        <v>932</v>
      </c>
    </row>
    <row r="69" spans="1:6" x14ac:dyDescent="0.35">
      <c r="A69" s="13">
        <v>208</v>
      </c>
      <c r="B69" t="str">
        <f t="shared" si="2"/>
        <v>Lambeth</v>
      </c>
      <c r="E69">
        <v>391</v>
      </c>
      <c r="F69" t="s">
        <v>933</v>
      </c>
    </row>
    <row r="70" spans="1:6" x14ac:dyDescent="0.35">
      <c r="A70" s="13">
        <v>888</v>
      </c>
      <c r="B70" t="str">
        <f t="shared" si="2"/>
        <v>Lancashire</v>
      </c>
      <c r="E70">
        <v>392</v>
      </c>
      <c r="F70" t="s">
        <v>229</v>
      </c>
    </row>
    <row r="71" spans="1:6" x14ac:dyDescent="0.35">
      <c r="A71" s="13">
        <v>856</v>
      </c>
      <c r="B71" t="str">
        <f t="shared" si="2"/>
        <v>Leicester</v>
      </c>
      <c r="E71">
        <v>393</v>
      </c>
      <c r="F71" t="s">
        <v>217</v>
      </c>
    </row>
    <row r="72" spans="1:6" x14ac:dyDescent="0.35">
      <c r="A72" s="13">
        <v>855</v>
      </c>
      <c r="B72" t="str">
        <f t="shared" si="2"/>
        <v>Leicestershire</v>
      </c>
      <c r="E72">
        <v>394</v>
      </c>
      <c r="F72" t="s">
        <v>224</v>
      </c>
    </row>
    <row r="73" spans="1:6" x14ac:dyDescent="0.35">
      <c r="A73" s="13">
        <v>209</v>
      </c>
      <c r="B73" t="str">
        <f t="shared" si="2"/>
        <v>Lewisham</v>
      </c>
      <c r="E73">
        <v>420</v>
      </c>
      <c r="F73" t="s">
        <v>934</v>
      </c>
    </row>
    <row r="74" spans="1:6" x14ac:dyDescent="0.35">
      <c r="A74" s="13">
        <v>925</v>
      </c>
      <c r="B74" t="str">
        <f t="shared" si="2"/>
        <v>Lincolnshire</v>
      </c>
      <c r="E74">
        <v>800</v>
      </c>
      <c r="F74" t="s">
        <v>935</v>
      </c>
    </row>
    <row r="75" spans="1:6" x14ac:dyDescent="0.35">
      <c r="A75" s="13">
        <v>341</v>
      </c>
      <c r="B75" t="str">
        <f t="shared" si="2"/>
        <v>Liverpool</v>
      </c>
      <c r="E75">
        <v>801</v>
      </c>
      <c r="F75" t="s">
        <v>936</v>
      </c>
    </row>
    <row r="76" spans="1:6" x14ac:dyDescent="0.35">
      <c r="A76" s="13">
        <v>821</v>
      </c>
      <c r="B76" t="str">
        <f t="shared" si="2"/>
        <v>Luton</v>
      </c>
      <c r="E76">
        <v>802</v>
      </c>
      <c r="F76" t="s">
        <v>937</v>
      </c>
    </row>
    <row r="77" spans="1:6" x14ac:dyDescent="0.35">
      <c r="A77" s="13">
        <v>352</v>
      </c>
      <c r="B77" t="str">
        <f t="shared" si="2"/>
        <v>Manchester</v>
      </c>
      <c r="E77">
        <v>803</v>
      </c>
      <c r="F77" t="s">
        <v>938</v>
      </c>
    </row>
    <row r="78" spans="1:6" x14ac:dyDescent="0.35">
      <c r="A78" s="13">
        <v>887</v>
      </c>
      <c r="B78" t="str">
        <f t="shared" si="2"/>
        <v>Medway</v>
      </c>
      <c r="E78">
        <v>805</v>
      </c>
      <c r="F78" t="s">
        <v>939</v>
      </c>
    </row>
    <row r="79" spans="1:6" x14ac:dyDescent="0.35">
      <c r="A79" s="13">
        <v>315</v>
      </c>
      <c r="B79" t="str">
        <f t="shared" si="2"/>
        <v>Merton</v>
      </c>
      <c r="E79">
        <v>806</v>
      </c>
      <c r="F79" t="s">
        <v>228</v>
      </c>
    </row>
    <row r="80" spans="1:6" x14ac:dyDescent="0.35">
      <c r="A80" s="13">
        <v>806</v>
      </c>
      <c r="B80" t="str">
        <f t="shared" si="2"/>
        <v>Middlesbrough</v>
      </c>
      <c r="E80">
        <v>807</v>
      </c>
      <c r="F80" t="s">
        <v>940</v>
      </c>
    </row>
    <row r="81" spans="1:6" x14ac:dyDescent="0.35">
      <c r="A81" s="13">
        <v>826</v>
      </c>
      <c r="B81" t="str">
        <f t="shared" si="2"/>
        <v>Milton Keynes</v>
      </c>
      <c r="E81">
        <v>808</v>
      </c>
      <c r="F81" t="s">
        <v>941</v>
      </c>
    </row>
    <row r="82" spans="1:6" x14ac:dyDescent="0.35">
      <c r="A82" s="13">
        <v>391</v>
      </c>
      <c r="B82" t="str">
        <f t="shared" si="2"/>
        <v>Newcastle upon Tyne</v>
      </c>
      <c r="E82">
        <v>810</v>
      </c>
      <c r="F82" t="s">
        <v>942</v>
      </c>
    </row>
    <row r="83" spans="1:6" x14ac:dyDescent="0.35">
      <c r="A83" s="13">
        <v>926</v>
      </c>
      <c r="B83" t="str">
        <f t="shared" si="2"/>
        <v>Norfolk</v>
      </c>
      <c r="E83">
        <v>811</v>
      </c>
      <c r="F83" t="s">
        <v>943</v>
      </c>
    </row>
    <row r="84" spans="1:6" x14ac:dyDescent="0.35">
      <c r="A84" s="13">
        <v>812</v>
      </c>
      <c r="B84" t="str">
        <f t="shared" si="2"/>
        <v>North East Lincolnshire</v>
      </c>
      <c r="E84">
        <v>812</v>
      </c>
      <c r="F84" t="s">
        <v>241</v>
      </c>
    </row>
    <row r="85" spans="1:6" x14ac:dyDescent="0.35">
      <c r="A85" s="13">
        <v>813</v>
      </c>
      <c r="B85" t="str">
        <f t="shared" si="2"/>
        <v>North Lincolnshire</v>
      </c>
      <c r="E85">
        <v>813</v>
      </c>
      <c r="F85" t="s">
        <v>944</v>
      </c>
    </row>
    <row r="86" spans="1:6" x14ac:dyDescent="0.35">
      <c r="A86" s="13">
        <v>940</v>
      </c>
      <c r="B86" t="str">
        <f t="shared" si="2"/>
        <v>North Northamptonshire</v>
      </c>
      <c r="E86">
        <v>815</v>
      </c>
      <c r="F86" t="s">
        <v>945</v>
      </c>
    </row>
    <row r="87" spans="1:6" x14ac:dyDescent="0.35">
      <c r="A87" s="13">
        <v>802</v>
      </c>
      <c r="B87" t="str">
        <f t="shared" si="2"/>
        <v>North Somerset</v>
      </c>
      <c r="E87">
        <v>816</v>
      </c>
      <c r="F87" t="s">
        <v>946</v>
      </c>
    </row>
    <row r="88" spans="1:6" x14ac:dyDescent="0.35">
      <c r="A88" s="13">
        <v>392</v>
      </c>
      <c r="B88" t="str">
        <f t="shared" si="2"/>
        <v>North Tyneside</v>
      </c>
      <c r="E88">
        <v>821</v>
      </c>
      <c r="F88" t="s">
        <v>947</v>
      </c>
    </row>
    <row r="89" spans="1:6" x14ac:dyDescent="0.35">
      <c r="A89" s="13">
        <v>815</v>
      </c>
      <c r="B89" t="str">
        <f t="shared" si="2"/>
        <v>North Yorkshire</v>
      </c>
      <c r="E89">
        <v>822</v>
      </c>
      <c r="F89" t="s">
        <v>948</v>
      </c>
    </row>
    <row r="90" spans="1:6" x14ac:dyDescent="0.35">
      <c r="A90" s="13">
        <v>929</v>
      </c>
      <c r="B90" t="str">
        <f t="shared" si="2"/>
        <v>Northumberland</v>
      </c>
      <c r="E90">
        <v>823</v>
      </c>
      <c r="F90" t="s">
        <v>949</v>
      </c>
    </row>
    <row r="91" spans="1:6" x14ac:dyDescent="0.35">
      <c r="A91" s="13">
        <v>892</v>
      </c>
      <c r="B91" t="str">
        <f t="shared" si="2"/>
        <v>Nottingham</v>
      </c>
      <c r="E91">
        <v>825</v>
      </c>
      <c r="F91" t="s">
        <v>950</v>
      </c>
    </row>
    <row r="92" spans="1:6" x14ac:dyDescent="0.35">
      <c r="A92" s="13">
        <v>891</v>
      </c>
      <c r="B92" t="str">
        <f t="shared" si="2"/>
        <v>Nottinghamshire</v>
      </c>
      <c r="E92">
        <v>826</v>
      </c>
      <c r="F92" t="s">
        <v>951</v>
      </c>
    </row>
    <row r="93" spans="1:6" x14ac:dyDescent="0.35">
      <c r="A93" s="13">
        <v>353</v>
      </c>
      <c r="B93" t="str">
        <f t="shared" si="2"/>
        <v>Oldham</v>
      </c>
      <c r="E93">
        <v>830</v>
      </c>
      <c r="F93" t="s">
        <v>952</v>
      </c>
    </row>
    <row r="94" spans="1:6" x14ac:dyDescent="0.35">
      <c r="A94" s="13">
        <v>931</v>
      </c>
      <c r="B94" t="str">
        <f t="shared" si="2"/>
        <v>Oxfordshire</v>
      </c>
      <c r="E94">
        <v>831</v>
      </c>
      <c r="F94" t="s">
        <v>227</v>
      </c>
    </row>
    <row r="95" spans="1:6" x14ac:dyDescent="0.35">
      <c r="A95" s="13">
        <v>874</v>
      </c>
      <c r="B95" t="str">
        <f t="shared" si="2"/>
        <v>Peterborough</v>
      </c>
      <c r="E95">
        <v>838</v>
      </c>
      <c r="F95" t="s">
        <v>953</v>
      </c>
    </row>
    <row r="96" spans="1:6" x14ac:dyDescent="0.35">
      <c r="A96" s="13">
        <v>879</v>
      </c>
      <c r="B96" t="str">
        <f t="shared" si="2"/>
        <v>Plymouth</v>
      </c>
      <c r="E96">
        <v>839</v>
      </c>
      <c r="F96" t="s">
        <v>954</v>
      </c>
    </row>
    <row r="97" spans="1:6" x14ac:dyDescent="0.35">
      <c r="A97" s="13">
        <v>851</v>
      </c>
      <c r="B97" t="str">
        <f t="shared" si="2"/>
        <v>Portsmouth</v>
      </c>
      <c r="E97">
        <v>840</v>
      </c>
      <c r="F97" t="s">
        <v>226</v>
      </c>
    </row>
    <row r="98" spans="1:6" x14ac:dyDescent="0.35">
      <c r="A98" s="13">
        <v>870</v>
      </c>
      <c r="B98" t="str">
        <f t="shared" si="2"/>
        <v>Reading</v>
      </c>
      <c r="E98">
        <v>841</v>
      </c>
      <c r="F98" t="s">
        <v>955</v>
      </c>
    </row>
    <row r="99" spans="1:6" x14ac:dyDescent="0.35">
      <c r="A99" s="13">
        <v>317</v>
      </c>
      <c r="B99" t="str">
        <f t="shared" si="2"/>
        <v>Redbridge</v>
      </c>
      <c r="E99">
        <v>845</v>
      </c>
      <c r="F99" t="s">
        <v>956</v>
      </c>
    </row>
    <row r="100" spans="1:6" x14ac:dyDescent="0.35">
      <c r="A100" s="13">
        <v>807</v>
      </c>
      <c r="B100" t="str">
        <f t="shared" ref="B100:B131" si="3">_xlfn.XLOOKUP(A100,E:E,F:F)</f>
        <v>Redcar and Cleveland</v>
      </c>
      <c r="E100">
        <v>846</v>
      </c>
      <c r="F100" t="s">
        <v>957</v>
      </c>
    </row>
    <row r="101" spans="1:6" x14ac:dyDescent="0.35">
      <c r="A101" s="13">
        <v>318</v>
      </c>
      <c r="B101" t="str">
        <f t="shared" si="3"/>
        <v>Richmond upon Thames</v>
      </c>
      <c r="E101">
        <v>850</v>
      </c>
      <c r="F101" t="s">
        <v>958</v>
      </c>
    </row>
    <row r="102" spans="1:6" x14ac:dyDescent="0.35">
      <c r="A102" s="13">
        <v>354</v>
      </c>
      <c r="B102" t="str">
        <f t="shared" si="3"/>
        <v>Rochdale</v>
      </c>
      <c r="E102">
        <v>851</v>
      </c>
      <c r="F102" t="s">
        <v>959</v>
      </c>
    </row>
    <row r="103" spans="1:6" x14ac:dyDescent="0.35">
      <c r="A103" s="13">
        <v>372</v>
      </c>
      <c r="B103" t="str">
        <f t="shared" si="3"/>
        <v>Rotherham</v>
      </c>
      <c r="E103">
        <v>852</v>
      </c>
      <c r="F103" t="s">
        <v>960</v>
      </c>
    </row>
    <row r="104" spans="1:6" x14ac:dyDescent="0.35">
      <c r="A104" s="13">
        <v>857</v>
      </c>
      <c r="B104" t="str">
        <f t="shared" si="3"/>
        <v>Rutland</v>
      </c>
      <c r="E104">
        <v>855</v>
      </c>
      <c r="F104" t="s">
        <v>961</v>
      </c>
    </row>
    <row r="105" spans="1:6" x14ac:dyDescent="0.35">
      <c r="A105" s="13">
        <v>355</v>
      </c>
      <c r="B105" t="str">
        <f t="shared" si="3"/>
        <v>Salford</v>
      </c>
      <c r="E105">
        <v>856</v>
      </c>
      <c r="F105" t="s">
        <v>962</v>
      </c>
    </row>
    <row r="106" spans="1:6" x14ac:dyDescent="0.35">
      <c r="A106" s="13">
        <v>333</v>
      </c>
      <c r="B106" t="str">
        <f t="shared" si="3"/>
        <v>Sandwell</v>
      </c>
      <c r="E106">
        <v>857</v>
      </c>
      <c r="F106" t="s">
        <v>963</v>
      </c>
    </row>
    <row r="107" spans="1:6" x14ac:dyDescent="0.35">
      <c r="A107" s="13">
        <v>343</v>
      </c>
      <c r="B107" t="str">
        <f t="shared" si="3"/>
        <v>Sefton</v>
      </c>
      <c r="E107">
        <v>860</v>
      </c>
      <c r="F107" t="s">
        <v>964</v>
      </c>
    </row>
    <row r="108" spans="1:6" x14ac:dyDescent="0.35">
      <c r="A108" s="13">
        <v>373</v>
      </c>
      <c r="B108" t="str">
        <f t="shared" si="3"/>
        <v>Sheffield</v>
      </c>
      <c r="E108">
        <v>861</v>
      </c>
      <c r="F108" t="s">
        <v>965</v>
      </c>
    </row>
    <row r="109" spans="1:6" x14ac:dyDescent="0.35">
      <c r="A109" s="13">
        <v>893</v>
      </c>
      <c r="B109" t="str">
        <f t="shared" si="3"/>
        <v>Shropshire</v>
      </c>
      <c r="E109">
        <v>865</v>
      </c>
      <c r="F109" t="s">
        <v>966</v>
      </c>
    </row>
    <row r="110" spans="1:6" x14ac:dyDescent="0.35">
      <c r="A110" s="13">
        <v>871</v>
      </c>
      <c r="B110" t="str">
        <f t="shared" si="3"/>
        <v>Slough</v>
      </c>
      <c r="E110">
        <v>866</v>
      </c>
      <c r="F110" t="s">
        <v>967</v>
      </c>
    </row>
    <row r="111" spans="1:6" x14ac:dyDescent="0.35">
      <c r="A111" s="13">
        <v>334</v>
      </c>
      <c r="B111" t="str">
        <f t="shared" si="3"/>
        <v>Solihull</v>
      </c>
      <c r="E111">
        <v>867</v>
      </c>
      <c r="F111" t="s">
        <v>230</v>
      </c>
    </row>
    <row r="112" spans="1:6" x14ac:dyDescent="0.35">
      <c r="A112" s="13">
        <v>933</v>
      </c>
      <c r="B112" t="str">
        <f t="shared" si="3"/>
        <v>Somerset</v>
      </c>
      <c r="E112">
        <v>868</v>
      </c>
      <c r="F112" t="s">
        <v>968</v>
      </c>
    </row>
    <row r="113" spans="1:6" x14ac:dyDescent="0.35">
      <c r="A113" s="13">
        <v>803</v>
      </c>
      <c r="B113" t="str">
        <f t="shared" si="3"/>
        <v>South Gloucestershire</v>
      </c>
      <c r="E113">
        <v>869</v>
      </c>
      <c r="F113" t="s">
        <v>969</v>
      </c>
    </row>
    <row r="114" spans="1:6" x14ac:dyDescent="0.35">
      <c r="A114" s="13">
        <v>393</v>
      </c>
      <c r="B114" t="str">
        <f t="shared" si="3"/>
        <v>South Tyneside</v>
      </c>
      <c r="E114">
        <v>870</v>
      </c>
      <c r="F114" t="s">
        <v>970</v>
      </c>
    </row>
    <row r="115" spans="1:6" x14ac:dyDescent="0.35">
      <c r="A115" s="13">
        <v>852</v>
      </c>
      <c r="B115" t="str">
        <f t="shared" si="3"/>
        <v>Southampton</v>
      </c>
      <c r="E115">
        <v>871</v>
      </c>
      <c r="F115" t="s">
        <v>971</v>
      </c>
    </row>
    <row r="116" spans="1:6" x14ac:dyDescent="0.35">
      <c r="A116" s="13">
        <v>882</v>
      </c>
      <c r="B116" t="str">
        <f t="shared" si="3"/>
        <v>Southend-on-Sea</v>
      </c>
      <c r="E116">
        <v>872</v>
      </c>
      <c r="F116" t="s">
        <v>232</v>
      </c>
    </row>
    <row r="117" spans="1:6" x14ac:dyDescent="0.35">
      <c r="A117" s="13">
        <v>210</v>
      </c>
      <c r="B117" t="str">
        <f t="shared" si="3"/>
        <v>Southwark</v>
      </c>
      <c r="E117">
        <v>873</v>
      </c>
      <c r="F117" t="s">
        <v>234</v>
      </c>
    </row>
    <row r="118" spans="1:6" x14ac:dyDescent="0.35">
      <c r="A118" s="13">
        <v>342</v>
      </c>
      <c r="B118" t="str">
        <f t="shared" si="3"/>
        <v>St. Helens</v>
      </c>
      <c r="E118">
        <v>874</v>
      </c>
      <c r="F118" t="s">
        <v>972</v>
      </c>
    </row>
    <row r="119" spans="1:6" x14ac:dyDescent="0.35">
      <c r="A119" s="13">
        <v>860</v>
      </c>
      <c r="B119" t="str">
        <f t="shared" si="3"/>
        <v>Staffordshire</v>
      </c>
      <c r="E119">
        <v>876</v>
      </c>
      <c r="F119" t="s">
        <v>973</v>
      </c>
    </row>
    <row r="120" spans="1:6" x14ac:dyDescent="0.35">
      <c r="A120" s="13">
        <v>356</v>
      </c>
      <c r="B120" t="str">
        <f t="shared" si="3"/>
        <v>Stockport</v>
      </c>
      <c r="E120">
        <v>877</v>
      </c>
      <c r="F120" t="s">
        <v>974</v>
      </c>
    </row>
    <row r="121" spans="1:6" x14ac:dyDescent="0.35">
      <c r="A121" s="13">
        <v>808</v>
      </c>
      <c r="B121" t="str">
        <f t="shared" si="3"/>
        <v>Stockton-on-Tees</v>
      </c>
      <c r="E121">
        <v>878</v>
      </c>
      <c r="F121" t="s">
        <v>975</v>
      </c>
    </row>
    <row r="122" spans="1:6" x14ac:dyDescent="0.35">
      <c r="A122" s="13">
        <v>861</v>
      </c>
      <c r="B122" t="str">
        <f t="shared" si="3"/>
        <v>Stoke-on-Trent</v>
      </c>
      <c r="E122">
        <v>879</v>
      </c>
      <c r="F122" t="s">
        <v>976</v>
      </c>
    </row>
    <row r="123" spans="1:6" x14ac:dyDescent="0.35">
      <c r="A123" s="13">
        <v>935</v>
      </c>
      <c r="B123" t="str">
        <f t="shared" si="3"/>
        <v>Suffolk</v>
      </c>
      <c r="E123">
        <v>880</v>
      </c>
      <c r="F123" t="s">
        <v>977</v>
      </c>
    </row>
    <row r="124" spans="1:6" x14ac:dyDescent="0.35">
      <c r="A124" s="13">
        <v>394</v>
      </c>
      <c r="B124" t="str">
        <f t="shared" si="3"/>
        <v>Sunderland</v>
      </c>
      <c r="E124">
        <v>881</v>
      </c>
      <c r="F124" t="s">
        <v>978</v>
      </c>
    </row>
    <row r="125" spans="1:6" x14ac:dyDescent="0.35">
      <c r="A125" s="13">
        <v>936</v>
      </c>
      <c r="B125" t="str">
        <f t="shared" si="3"/>
        <v>Surrey</v>
      </c>
      <c r="E125">
        <v>882</v>
      </c>
      <c r="F125" t="s">
        <v>979</v>
      </c>
    </row>
    <row r="126" spans="1:6" x14ac:dyDescent="0.35">
      <c r="A126" s="13">
        <v>319</v>
      </c>
      <c r="B126" t="str">
        <f t="shared" si="3"/>
        <v>Sutton</v>
      </c>
      <c r="E126">
        <v>883</v>
      </c>
      <c r="F126" t="s">
        <v>980</v>
      </c>
    </row>
    <row r="127" spans="1:6" x14ac:dyDescent="0.35">
      <c r="A127" s="13">
        <v>866</v>
      </c>
      <c r="B127" t="str">
        <f t="shared" si="3"/>
        <v>Swindon</v>
      </c>
      <c r="E127">
        <v>884</v>
      </c>
      <c r="F127" t="s">
        <v>981</v>
      </c>
    </row>
    <row r="128" spans="1:6" x14ac:dyDescent="0.35">
      <c r="A128" s="13">
        <v>357</v>
      </c>
      <c r="B128" t="str">
        <f t="shared" si="3"/>
        <v>Tameside</v>
      </c>
      <c r="E128">
        <v>885</v>
      </c>
      <c r="F128" t="s">
        <v>982</v>
      </c>
    </row>
    <row r="129" spans="1:6" x14ac:dyDescent="0.35">
      <c r="A129" s="13">
        <v>883</v>
      </c>
      <c r="B129" t="str">
        <f t="shared" si="3"/>
        <v>Thurrock</v>
      </c>
      <c r="E129">
        <v>886</v>
      </c>
      <c r="F129" t="s">
        <v>983</v>
      </c>
    </row>
    <row r="130" spans="1:6" x14ac:dyDescent="0.35">
      <c r="A130" s="13">
        <v>880</v>
      </c>
      <c r="B130" t="str">
        <f t="shared" si="3"/>
        <v>Torbay</v>
      </c>
      <c r="E130">
        <v>887</v>
      </c>
      <c r="F130" t="s">
        <v>984</v>
      </c>
    </row>
    <row r="131" spans="1:6" x14ac:dyDescent="0.35">
      <c r="A131" s="13">
        <v>211</v>
      </c>
      <c r="B131" t="str">
        <f t="shared" si="3"/>
        <v>Tower Hamlets</v>
      </c>
      <c r="E131">
        <v>888</v>
      </c>
      <c r="F131" t="s">
        <v>985</v>
      </c>
    </row>
    <row r="132" spans="1:6" x14ac:dyDescent="0.35">
      <c r="A132" s="13">
        <v>358</v>
      </c>
      <c r="B132" t="str">
        <f t="shared" ref="B132:B151" si="4">_xlfn.XLOOKUP(A132,E:E,F:F)</f>
        <v>Trafford</v>
      </c>
      <c r="E132">
        <v>889</v>
      </c>
      <c r="F132" t="s">
        <v>986</v>
      </c>
    </row>
    <row r="133" spans="1:6" x14ac:dyDescent="0.35">
      <c r="A133" s="13">
        <v>384</v>
      </c>
      <c r="B133" t="str">
        <f t="shared" si="4"/>
        <v>Wakefield</v>
      </c>
      <c r="E133">
        <v>890</v>
      </c>
      <c r="F133" t="s">
        <v>987</v>
      </c>
    </row>
    <row r="134" spans="1:6" x14ac:dyDescent="0.35">
      <c r="A134" s="13">
        <v>335</v>
      </c>
      <c r="B134" t="str">
        <f t="shared" si="4"/>
        <v>Walsall</v>
      </c>
      <c r="E134">
        <v>891</v>
      </c>
      <c r="F134" t="s">
        <v>216</v>
      </c>
    </row>
    <row r="135" spans="1:6" x14ac:dyDescent="0.35">
      <c r="A135" s="13">
        <v>320</v>
      </c>
      <c r="B135" t="str">
        <f t="shared" si="4"/>
        <v>Waltham Forest</v>
      </c>
      <c r="E135">
        <v>892</v>
      </c>
      <c r="F135" t="s">
        <v>988</v>
      </c>
    </row>
    <row r="136" spans="1:6" x14ac:dyDescent="0.35">
      <c r="A136" s="13">
        <v>212</v>
      </c>
      <c r="B136" t="str">
        <f t="shared" si="4"/>
        <v>Wandsworth</v>
      </c>
      <c r="E136">
        <v>893</v>
      </c>
      <c r="F136" t="s">
        <v>238</v>
      </c>
    </row>
    <row r="137" spans="1:6" x14ac:dyDescent="0.35">
      <c r="A137" s="13">
        <v>877</v>
      </c>
      <c r="B137" t="str">
        <f t="shared" si="4"/>
        <v>Warrington</v>
      </c>
      <c r="E137">
        <v>894</v>
      </c>
      <c r="F137" t="s">
        <v>989</v>
      </c>
    </row>
    <row r="138" spans="1:6" x14ac:dyDescent="0.35">
      <c r="A138" s="13">
        <v>937</v>
      </c>
      <c r="B138" t="str">
        <f t="shared" si="4"/>
        <v>Warwickshire</v>
      </c>
      <c r="E138">
        <v>895</v>
      </c>
      <c r="F138" t="s">
        <v>990</v>
      </c>
    </row>
    <row r="139" spans="1:6" x14ac:dyDescent="0.35">
      <c r="A139" s="13">
        <v>869</v>
      </c>
      <c r="B139" t="str">
        <f t="shared" si="4"/>
        <v>West Berkshire</v>
      </c>
      <c r="E139">
        <v>896</v>
      </c>
      <c r="F139" t="s">
        <v>991</v>
      </c>
    </row>
    <row r="140" spans="1:6" x14ac:dyDescent="0.35">
      <c r="A140" s="13">
        <v>941</v>
      </c>
      <c r="B140" t="str">
        <f t="shared" si="4"/>
        <v>West Northamptonshire</v>
      </c>
      <c r="E140">
        <v>908</v>
      </c>
      <c r="F140" t="s">
        <v>992</v>
      </c>
    </row>
    <row r="141" spans="1:6" x14ac:dyDescent="0.35">
      <c r="A141" s="13">
        <v>938</v>
      </c>
      <c r="B141" t="str">
        <f t="shared" si="4"/>
        <v>West Sussex</v>
      </c>
      <c r="E141">
        <v>916</v>
      </c>
      <c r="F141" t="s">
        <v>993</v>
      </c>
    </row>
    <row r="142" spans="1:6" x14ac:dyDescent="0.35">
      <c r="A142" s="13">
        <v>213</v>
      </c>
      <c r="B142" t="str">
        <f t="shared" si="4"/>
        <v>Westminster</v>
      </c>
      <c r="E142">
        <v>919</v>
      </c>
      <c r="F142" t="s">
        <v>994</v>
      </c>
    </row>
    <row r="143" spans="1:6" x14ac:dyDescent="0.35">
      <c r="A143" s="13">
        <v>943</v>
      </c>
      <c r="B143" t="str">
        <f t="shared" si="4"/>
        <v>Westmorland and Furness</v>
      </c>
      <c r="E143">
        <v>921</v>
      </c>
      <c r="F143" t="s">
        <v>995</v>
      </c>
    </row>
    <row r="144" spans="1:6" x14ac:dyDescent="0.35">
      <c r="A144" s="13">
        <v>359</v>
      </c>
      <c r="B144" t="str">
        <f t="shared" si="4"/>
        <v>Wigan</v>
      </c>
      <c r="E144">
        <v>925</v>
      </c>
      <c r="F144" t="s">
        <v>223</v>
      </c>
    </row>
    <row r="145" spans="1:6" x14ac:dyDescent="0.35">
      <c r="A145" s="13">
        <v>865</v>
      </c>
      <c r="B145" t="str">
        <f t="shared" si="4"/>
        <v>Wiltshire</v>
      </c>
      <c r="E145">
        <v>926</v>
      </c>
      <c r="F145" t="s">
        <v>996</v>
      </c>
    </row>
    <row r="146" spans="1:6" x14ac:dyDescent="0.35">
      <c r="A146" s="13">
        <v>868</v>
      </c>
      <c r="B146" t="str">
        <f t="shared" si="4"/>
        <v>Windsor and Maidenhead</v>
      </c>
      <c r="E146">
        <v>929</v>
      </c>
      <c r="F146" t="s">
        <v>997</v>
      </c>
    </row>
    <row r="147" spans="1:6" x14ac:dyDescent="0.35">
      <c r="A147" s="13">
        <v>344</v>
      </c>
      <c r="B147" t="str">
        <f t="shared" si="4"/>
        <v>Wirral</v>
      </c>
      <c r="E147">
        <v>931</v>
      </c>
      <c r="F147" t="s">
        <v>998</v>
      </c>
    </row>
    <row r="148" spans="1:6" x14ac:dyDescent="0.35">
      <c r="A148" s="13">
        <v>872</v>
      </c>
      <c r="B148" t="str">
        <f t="shared" si="4"/>
        <v>Wokingham</v>
      </c>
      <c r="E148">
        <v>933</v>
      </c>
      <c r="F148" t="s">
        <v>999</v>
      </c>
    </row>
    <row r="149" spans="1:6" x14ac:dyDescent="0.35">
      <c r="A149" s="13">
        <v>336</v>
      </c>
      <c r="B149" t="str">
        <f t="shared" si="4"/>
        <v>Wolverhampton</v>
      </c>
      <c r="E149">
        <v>935</v>
      </c>
      <c r="F149" t="s">
        <v>1000</v>
      </c>
    </row>
    <row r="150" spans="1:6" x14ac:dyDescent="0.35">
      <c r="A150" s="13">
        <v>885</v>
      </c>
      <c r="B150" t="str">
        <f t="shared" si="4"/>
        <v>Worcestershire</v>
      </c>
      <c r="E150">
        <v>936</v>
      </c>
      <c r="F150" t="s">
        <v>1001</v>
      </c>
    </row>
    <row r="151" spans="1:6" x14ac:dyDescent="0.35">
      <c r="A151" s="13">
        <v>816</v>
      </c>
      <c r="B151" t="str">
        <f t="shared" si="4"/>
        <v>York</v>
      </c>
      <c r="E151">
        <v>937</v>
      </c>
      <c r="F151" t="s">
        <v>1002</v>
      </c>
    </row>
    <row r="152" spans="1:6" x14ac:dyDescent="0.35">
      <c r="E152">
        <v>938</v>
      </c>
      <c r="F152" t="s">
        <v>1003</v>
      </c>
    </row>
    <row r="153" spans="1:6" x14ac:dyDescent="0.35">
      <c r="E153">
        <v>940</v>
      </c>
      <c r="F153" t="s">
        <v>1004</v>
      </c>
    </row>
    <row r="154" spans="1:6" x14ac:dyDescent="0.35">
      <c r="E154">
        <v>941</v>
      </c>
      <c r="F154" t="s">
        <v>1005</v>
      </c>
    </row>
    <row r="155" spans="1:6" x14ac:dyDescent="0.35">
      <c r="E155">
        <v>942</v>
      </c>
      <c r="F155" t="s">
        <v>1006</v>
      </c>
    </row>
    <row r="156" spans="1:6" x14ac:dyDescent="0.35">
      <c r="E156">
        <v>943</v>
      </c>
      <c r="F156" t="s">
        <v>1007</v>
      </c>
    </row>
  </sheetData>
  <sortState xmlns:xlrd2="http://schemas.microsoft.com/office/spreadsheetml/2017/richdata2" ref="A4:B151">
    <sortCondition ref="B4:B151"/>
  </sortState>
  <pageMargins left="0.7" right="0.7" top="0.75" bottom="0.75" header="0.3" footer="0.3"/>
  <headerFooter>
    <oddHeader>&amp;C&amp;"Aptos"&amp;11&amp;K000000 OFFICIAL&amp;1#_x000D_</oddHeader>
    <oddFooter>&amp;C_x000D_&amp;1#&amp;"Aptos"&amp;11&amp;K000000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6B0942CD5D9A45BDD9F7FD0360DB77" ma:contentTypeVersion="23" ma:contentTypeDescription="Create a new document." ma:contentTypeScope="" ma:versionID="2057494f9a4b6f61ca1695468a674ba2">
  <xsd:schema xmlns:xsd="http://www.w3.org/2001/XMLSchema" xmlns:xs="http://www.w3.org/2001/XMLSchema" xmlns:p="http://schemas.microsoft.com/office/2006/metadata/properties" xmlns:ns1="http://schemas.microsoft.com/sharepoint/v3" xmlns:ns2="075f0024-1ef3-4388-a12f-6b3dbe873bc5" xmlns:ns3="5f633878-cdf3-4c8f-9aa8-535ead00829d" xmlns:ns4="8c566321-f672-4e06-a901-b5e72b4c4357" targetNamespace="http://schemas.microsoft.com/office/2006/metadata/properties" ma:root="true" ma:fieldsID="3843eea784db3188d481d9b4188cb8cf" ns1:_="" ns2:_="" ns3:_="" ns4:_="">
    <xsd:import namespace="http://schemas.microsoft.com/sharepoint/v3"/>
    <xsd:import namespace="075f0024-1ef3-4388-a12f-6b3dbe873bc5"/>
    <xsd:import namespace="5f633878-cdf3-4c8f-9aa8-535ead00829d"/>
    <xsd:import namespace="8c566321-f672-4e06-a901-b5e72b4c435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HNT"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artin" minOccurs="0"/>
                <xsd:element ref="ns3: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5f0024-1ef3-4388-a12f-6b3dbe873bc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f633878-cdf3-4c8f-9aa8-535ead00829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HNT" ma:index="23" nillable="true" ma:displayName="HNT" ma:default="0" ma:format="Dropdown" ma:indexed="true" ma:internalName="HNT">
      <xsd:simpleType>
        <xsd:restriction base="dms:Boolea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c07c698-60f5-424f-b9af-f4c59398b5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artin" ma:index="30" nillable="true" ma:displayName="Martin" ma:format="Dropdown" ma:internalName="Martin">
      <xsd:simpleType>
        <xsd:restriction base="dms:Text">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8df2750a-3242-40de-ba94-4557ab122abf}" ma:internalName="TaxCatchAll" ma:showField="CatchAllData" ma:web="075f0024-1ef3-4388-a12f-6b3dbe873b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NT xmlns="5f633878-cdf3-4c8f-9aa8-535ead00829d">false</HNT>
    <_dlc_DocId xmlns="075f0024-1ef3-4388-a12f-6b3dbe873bc5">IFADOCS-634726643-1046398</_dlc_DocId>
    <_dlc_DocIdUrl xmlns="075f0024-1ef3-4388-a12f-6b3dbe873bc5">
      <Url>https://educationgovuk.sharepoint.com/sites/ifdanalysis/_layouts/15/DocIdRedir.aspx?ID=IFADOCS-634726643-1046398</Url>
      <Description>IFADOCS-634726643-1046398</Description>
    </_dlc_DocIdUrl>
    <Martin xmlns="5f633878-cdf3-4c8f-9aa8-535ead00829d" xsi:nil="true"/>
    <lcf76f155ced4ddcb4097134ff3c332f xmlns="5f633878-cdf3-4c8f-9aa8-535ead00829d">
      <Terms xmlns="http://schemas.microsoft.com/office/infopath/2007/PartnerControls"/>
    </lcf76f155ced4ddcb4097134ff3c332f>
    <TaxCatchAll xmlns="8c566321-f672-4e06-a901-b5e72b4c4357"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CF3F247-71B1-41B7-B888-ED89D26844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75f0024-1ef3-4388-a12f-6b3dbe873bc5"/>
    <ds:schemaRef ds:uri="5f633878-cdf3-4c8f-9aa8-535ead00829d"/>
    <ds:schemaRef ds:uri="8c566321-f672-4e06-a901-b5e72b4c4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CA53B-120D-4DD8-BDB2-916F8D34A6D0}">
  <ds:schemaRefs>
    <ds:schemaRef ds:uri="http://schemas.microsoft.com/office/2006/metadata/properties"/>
    <ds:schemaRef ds:uri="http://schemas.microsoft.com/office/infopath/2007/PartnerControls"/>
    <ds:schemaRef ds:uri="5f633878-cdf3-4c8f-9aa8-535ead00829d"/>
    <ds:schemaRef ds:uri="075f0024-1ef3-4388-a12f-6b3dbe873bc5"/>
    <ds:schemaRef ds:uri="8c566321-f672-4e06-a901-b5e72b4c4357"/>
    <ds:schemaRef ds:uri="http://schemas.microsoft.com/sharepoint/v3"/>
  </ds:schemaRefs>
</ds:datastoreItem>
</file>

<file path=customXml/itemProps3.xml><?xml version="1.0" encoding="utf-8"?>
<ds:datastoreItem xmlns:ds="http://schemas.openxmlformats.org/officeDocument/2006/customXml" ds:itemID="{F934F850-CFED-4B62-852A-D7A65CFE5A33}">
  <ds:schemaRefs>
    <ds:schemaRef ds:uri="http://schemas.microsoft.com/sharepoint/v3/contenttype/forms"/>
  </ds:schemaRefs>
</ds:datastoreItem>
</file>

<file path=customXml/itemProps4.xml><?xml version="1.0" encoding="utf-8"?>
<ds:datastoreItem xmlns:ds="http://schemas.openxmlformats.org/officeDocument/2006/customXml" ds:itemID="{C736B568-C99B-4379-841B-9051AC5750F1}">
  <ds:schemaRefs>
    <ds:schemaRef ds:uri="http://schemas.microsoft.com/sharepoint/events"/>
  </ds:schemaRefs>
</ds:datastoreItem>
</file>

<file path=docMetadata/LabelInfo.xml><?xml version="1.0" encoding="utf-8"?>
<clbl:labelList xmlns:clbl="http://schemas.microsoft.com/office/2020/mipLabelMetadata">
  <clbl:label id="{de278828-447b-4aaa-a336-d38da9839a3c}"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read_me</vt:lpstr>
      <vt:lpstr>benchmarking</vt:lpstr>
      <vt:lpstr>raw_data</vt:lpstr>
      <vt:lpstr>responding_LAs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SMITH, Anneka</cp:lastModifiedBy>
  <dcterms:created xsi:type="dcterms:W3CDTF">2026-03-03T10:10:59Z</dcterms:created>
  <dcterms:modified xsi:type="dcterms:W3CDTF">2026-06-23T12:33:39Z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0x010100AB6B0942CD5D9A45BDD9F7FD0360DB77</vt:lpwstr>
  </property>
  <property fmtid="{D5CDD505-2E9C-101B-9397-08002B2CF9AE}" pid="4" name="_dlc_DocIdItemGuid">
    <vt:lpwstr>b2761823-580f-4021-93bc-3bf62aff4e49</vt:lpwstr>
  </property>
</Properties>
</file>